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O:\INVITACIÓN 20 DE 2023\"/>
    </mc:Choice>
  </mc:AlternateContent>
  <xr:revisionPtr revIDLastSave="0" documentId="13_ncr:1_{BEA94856-F127-40AD-8235-2E99F6C4A669}" xr6:coauthVersionLast="47" xr6:coauthVersionMax="47" xr10:uidLastSave="{00000000-0000-0000-0000-000000000000}"/>
  <bookViews>
    <workbookView xWindow="-120" yWindow="-120" windowWidth="29040" windowHeight="15720" firstSheet="2" activeTab="8" xr2:uid="{00000000-000D-0000-FFFF-FFFF00000000}"/>
  </bookViews>
  <sheets>
    <sheet name="JURÍDICA" sheetId="1" r:id="rId1"/>
    <sheet name="TÉCNICA" sheetId="51" r:id="rId2"/>
    <sheet name="EXPERIENCIA" sheetId="44" r:id="rId3"/>
    <sheet name="DOCUMENTOS" sheetId="47" r:id="rId4"/>
    <sheet name="EVALUACION INDICES" sheetId="48" r:id="rId5"/>
    <sheet name="INDICADORES FINANCIEROS" sheetId="49" r:id="rId6"/>
    <sheet name="PONDERACION" sheetId="43" r:id="rId7"/>
    <sheet name="ECONOMICA" sheetId="50" r:id="rId8"/>
    <sheet name="RESULTADO" sheetId="42" r:id="rId9"/>
  </sheets>
  <definedNames>
    <definedName name="_xlnm.Print_Area" localSheetId="2">EXPERIENCIA!$A$1:$E$22</definedName>
    <definedName name="_xlnm.Print_Area" localSheetId="6">PONDERACION!$A$1:$E$72</definedName>
    <definedName name="_xlnm.Print_Area" localSheetId="1">TÉCNICA!$A$1:$E$81</definedName>
    <definedName name="_xlnm.Print_Titles" localSheetId="2">EXPERIENCIA!$1:$5</definedName>
    <definedName name="_xlnm.Print_Titles" localSheetId="6">PONDERACION!$1:$5</definedName>
    <definedName name="_xlnm.Print_Titles" localSheetId="1">TÉCNICA!$1:$5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50" l="1"/>
  <c r="H42" i="50"/>
  <c r="I41" i="50"/>
  <c r="H41" i="50"/>
  <c r="E68" i="43"/>
  <c r="B2" i="49"/>
  <c r="B3" i="49"/>
  <c r="D5" i="49"/>
  <c r="E5" i="49"/>
  <c r="C6" i="49"/>
  <c r="D6" i="49"/>
  <c r="C7" i="49"/>
  <c r="D7" i="49"/>
  <c r="C8" i="49"/>
  <c r="D8" i="49"/>
  <c r="C9" i="49"/>
  <c r="D9" i="49"/>
  <c r="B2" i="48"/>
  <c r="B3" i="48"/>
  <c r="B12" i="48"/>
  <c r="E14" i="48"/>
  <c r="E17" i="48"/>
  <c r="E19" i="48"/>
  <c r="E22" i="48"/>
  <c r="B27" i="48"/>
  <c r="D68" i="43" l="1"/>
</calcChain>
</file>

<file path=xl/sharedStrings.xml><?xml version="1.0" encoding="utf-8"?>
<sst xmlns="http://schemas.openxmlformats.org/spreadsheetml/2006/main" count="536" uniqueCount="291">
  <si>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</si>
  <si>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</si>
  <si>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</si>
  <si>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</si>
  <si>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</si>
  <si>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</si>
  <si>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</si>
  <si>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</si>
  <si>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</si>
  <si>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</si>
  <si>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</si>
  <si>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</si>
  <si>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</si>
  <si>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INHABILIDADES E INCOMPATIBILIDADES</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</si>
  <si>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</si>
  <si>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</si>
  <si>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</si>
  <si>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</si>
  <si>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</si>
  <si>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</si>
  <si>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</si>
  <si>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</si>
  <si>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</si>
  <si>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</si>
  <si>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</si>
  <si>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</si>
  <si>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</si>
  <si>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</si>
  <si>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</si>
  <si>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</si>
  <si>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</si>
  <si>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CUMPLE</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</si>
  <si>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</si>
  <si>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</si>
  <si>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</si>
  <si>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</si>
  <si>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</si>
  <si>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 xml:space="preserve">NO CUMPLE </t>
  </si>
  <si>
    <t>FOLIO 1-2</t>
  </si>
  <si>
    <t>FOLIO 8-9</t>
  </si>
  <si>
    <t>FOLIO 20</t>
  </si>
  <si>
    <t xml:space="preserve">CUMPLE </t>
  </si>
  <si>
    <t>FOLIO 10-11</t>
  </si>
  <si>
    <t>INVITACION ABIERTA No. 020 DE 2023</t>
  </si>
  <si>
    <t>FOLIO 4-5</t>
  </si>
  <si>
    <t>FOLIO 6-14</t>
  </si>
  <si>
    <t>FOLIO  15</t>
  </si>
  <si>
    <t>FOLIO 16-19</t>
  </si>
  <si>
    <t>FOLIO 20-21</t>
  </si>
  <si>
    <t>FOLIO 22-23</t>
  </si>
  <si>
    <t>FOLIO 24-25</t>
  </si>
  <si>
    <t>FOLIO 26-36</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</si>
  <si>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</si>
  <si>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FOLIO 37</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</si>
  <si>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</si>
  <si>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HOJA DE VIDA DE LA FUNCIÓN PÚBLICA</t>
  </si>
  <si>
    <t>Los OFERENTES al momento de presentar su OFERTA deberán presentar la hoja de vida de la función pública de acuerdo a su naturaleza (persona jurídica o natural), la cual puede ser obtenida de la página www.funcionpublica.gov.co/descarga-de-formatos</t>
  </si>
  <si>
    <t>FOLIO 40-41</t>
  </si>
  <si>
    <t xml:space="preserve">NO APORTO </t>
  </si>
  <si>
    <t>FOLIO 3</t>
  </si>
  <si>
    <t>FOLIO 4-7</t>
  </si>
  <si>
    <t>FOLIO 12-13</t>
  </si>
  <si>
    <t>FOLIO 15-19</t>
  </si>
  <si>
    <t>FOLIO 21</t>
  </si>
  <si>
    <t>FOLIO 25-26</t>
  </si>
  <si>
    <t xml:space="preserve">Gerente General </t>
  </si>
  <si>
    <t>Vo. Bo Orlando Castro Rojas</t>
  </si>
  <si>
    <t>Subgerencia Administrativa</t>
  </si>
  <si>
    <t>No cumple, el oferente debe susbsanar la hoja de vida toda vez que la dirección no corresponde con la establecida en la cámara de comercio y la del RUT, por otro lado se le solicita al oferente que bajo la gravedad del juramento determine SI o NO se encuentra incurso dentro de causales de inhabilidad e incompatibilidad señalando en la parte final del documento</t>
  </si>
  <si>
    <r>
      <rPr>
        <b/>
        <sz val="14"/>
        <color theme="1"/>
        <rFont val="Calibri (Cuerpo)"/>
      </rPr>
      <t>DISCOVERY</t>
    </r>
    <r>
      <rPr>
        <b/>
        <sz val="12"/>
        <color theme="1"/>
        <rFont val="Calibri"/>
        <family val="2"/>
        <scheme val="minor"/>
      </rPr>
      <t xml:space="preserve">
</t>
    </r>
    <r>
      <rPr>
        <sz val="12"/>
        <color theme="1"/>
        <rFont val="Calibri"/>
        <family val="2"/>
        <scheme val="minor"/>
      </rPr>
      <t>Nit: 830.014.795-9</t>
    </r>
  </si>
  <si>
    <r>
      <rPr>
        <b/>
        <sz val="14"/>
        <color theme="1"/>
        <rFont val="Calibri (Cuerpo)"/>
      </rPr>
      <t>APICOM</t>
    </r>
    <r>
      <rPr>
        <b/>
        <sz val="12"/>
        <color theme="1"/>
        <rFont val="Calibri"/>
        <family val="2"/>
        <scheme val="minor"/>
      </rPr>
      <t xml:space="preserve">
</t>
    </r>
    <r>
      <rPr>
        <sz val="12"/>
        <color theme="1"/>
        <rFont val="Calibri"/>
        <family val="2"/>
        <scheme val="minor"/>
      </rPr>
      <t>Nit: 830.105.984-5</t>
    </r>
  </si>
  <si>
    <t>OFERENTES</t>
  </si>
  <si>
    <t xml:space="preserve"> VERIFICACIÓN EVALUACIÓN 
TOTAL DE PUNTOS ENTREGADOS</t>
  </si>
  <si>
    <t>TOTAL PUNTOS</t>
  </si>
  <si>
    <r>
      <t xml:space="preserve">25
</t>
    </r>
    <r>
      <rPr>
        <sz val="11"/>
        <color theme="1"/>
        <rFont val="Arial"/>
        <family val="2"/>
      </rPr>
      <t>Pág. 269-274</t>
    </r>
  </si>
  <si>
    <r>
      <t xml:space="preserve">25
</t>
    </r>
    <r>
      <rPr>
        <sz val="11"/>
        <color theme="1"/>
        <rFont val="Arial"/>
        <family val="2"/>
      </rPr>
      <t>Pág. 35-57</t>
    </r>
  </si>
  <si>
    <t>Aplica para las políticas: Ambiental, Seguridad y Salud en el Trabajo y Gestión de la Calidad.</t>
  </si>
  <si>
    <t>Políticas de la empresa.</t>
  </si>
  <si>
    <r>
      <t xml:space="preserve">25
</t>
    </r>
    <r>
      <rPr>
        <sz val="11"/>
        <color theme="1"/>
        <rFont val="Arial"/>
        <family val="2"/>
      </rPr>
      <t>Pág. 268</t>
    </r>
  </si>
  <si>
    <t>Mayor (&gt;) al requisito de la especificación técnica. Aplica a las UPS.</t>
  </si>
  <si>
    <t>Garantía.</t>
  </si>
  <si>
    <r>
      <t xml:space="preserve">25
</t>
    </r>
    <r>
      <rPr>
        <sz val="11"/>
        <color theme="1"/>
        <rFont val="Arial"/>
        <family val="2"/>
      </rPr>
      <t>Pág. 267</t>
    </r>
  </si>
  <si>
    <r>
      <rPr>
        <b/>
        <sz val="12"/>
        <color theme="1"/>
        <rFont val="Arial"/>
        <family val="2"/>
      </rPr>
      <t xml:space="preserve">25
</t>
    </r>
    <r>
      <rPr>
        <sz val="12"/>
        <color theme="1"/>
        <rFont val="Arial"/>
        <family val="2"/>
      </rPr>
      <t>Pág. 82</t>
    </r>
  </si>
  <si>
    <t>Elemento diferenciador en calidad y tiempos. Mayor (&gt;) al requisito solicitado.</t>
  </si>
  <si>
    <t>Servicios ofertados.</t>
  </si>
  <si>
    <r>
      <t xml:space="preserve">15
</t>
    </r>
    <r>
      <rPr>
        <sz val="11"/>
        <color theme="1"/>
        <rFont val="Arial"/>
        <family val="2"/>
      </rPr>
      <t>Pág. 265</t>
    </r>
  </si>
  <si>
    <t>Mayor (&gt;) al requisito de la especificación técnica.</t>
  </si>
  <si>
    <t>En tres (3) o más especificaciones técnicas de las UPS.</t>
  </si>
  <si>
    <t>En dos (2) especificaciones técnicas de las UPS.</t>
  </si>
  <si>
    <t>En una (1) especificación técnica de las UPS.</t>
  </si>
  <si>
    <t>DISCOVERY</t>
  </si>
  <si>
    <t>APICOM</t>
  </si>
  <si>
    <t>CONDICIÓN</t>
  </si>
  <si>
    <t>TIPO</t>
  </si>
  <si>
    <t>EVALUACIÓN</t>
  </si>
  <si>
    <t>VALOR AGREGADO</t>
  </si>
  <si>
    <r>
      <t xml:space="preserve">30
</t>
    </r>
    <r>
      <rPr>
        <sz val="11"/>
        <color theme="1"/>
        <rFont val="Arial"/>
        <family val="2"/>
      </rPr>
      <t>Pág. 264</t>
    </r>
  </si>
  <si>
    <r>
      <rPr>
        <b/>
        <sz val="12"/>
        <color theme="1"/>
        <rFont val="Calibri (Cuerpo)"/>
      </rPr>
      <t>0</t>
    </r>
    <r>
      <rPr>
        <sz val="11"/>
        <color theme="1"/>
        <rFont val="Calibri"/>
        <family val="2"/>
        <scheme val="minor"/>
      </rPr>
      <t xml:space="preserve">
</t>
    </r>
    <r>
      <rPr>
        <sz val="7"/>
        <color theme="1"/>
        <rFont val="Calibri (Cuerpo)"/>
      </rPr>
      <t>no anexa certificación</t>
    </r>
  </si>
  <si>
    <r>
      <rPr>
        <b/>
        <sz val="11"/>
        <color theme="1"/>
        <rFont val="Arial"/>
        <family val="2"/>
      </rPr>
      <t>Tiempo de entrega</t>
    </r>
    <r>
      <rPr>
        <sz val="11"/>
        <color theme="1"/>
        <rFont val="Arial"/>
        <family val="2"/>
      </rPr>
      <t xml:space="preserve">
Certificación del proponente con firma del representante legal donde se compromete a la entrega de los sistemas ininterrumpidos de energía (UPS) en diez (10) días calendario.</t>
    </r>
  </si>
  <si>
    <r>
      <t xml:space="preserve">20
</t>
    </r>
    <r>
      <rPr>
        <sz val="11"/>
        <color theme="1"/>
        <rFont val="Arial"/>
        <family val="2"/>
      </rPr>
      <t>Pág. 262</t>
    </r>
  </si>
  <si>
    <r>
      <rPr>
        <b/>
        <sz val="11"/>
        <color theme="1"/>
        <rFont val="Arial"/>
        <family val="2"/>
      </rPr>
      <t>Certificado de distribución autorizado</t>
    </r>
    <r>
      <rPr>
        <sz val="11"/>
        <color theme="1"/>
        <rFont val="Arial"/>
        <family val="2"/>
      </rPr>
      <t xml:space="preserve">
El certificado de distribuidor autorizado, expedido por el fabricante y/o mayorista en Colombia, la cual no podrá tener fecha de expedición de más de 30 días contados a partir de la fecha de cierre del presente proceso de selección.</t>
    </r>
  </si>
  <si>
    <t>Disponer de un (1) ingeniero certificado por el fabricante y demás elementos necesarios para garantizar la óptima instalación y puesta en funcionamiento de los dispositivos objeto del contrato.</t>
  </si>
  <si>
    <r>
      <t xml:space="preserve">50
</t>
    </r>
    <r>
      <rPr>
        <sz val="11"/>
        <color theme="1"/>
        <rFont val="Arial"/>
        <family val="2"/>
      </rPr>
      <t>Pág. 261</t>
    </r>
  </si>
  <si>
    <t>Disponer de dos (2) ingenieros certificados por el fabricante y demás elementos necesarios para garantizar la óptima instalación y puesta en funcionamiento de los dispositivos objeto del contrato.</t>
  </si>
  <si>
    <t>DESCRIPCIÓN INGENIEROS CERTIFICADOS POR EL FABRICANTE</t>
  </si>
  <si>
    <r>
      <t xml:space="preserve">30
</t>
    </r>
    <r>
      <rPr>
        <sz val="11"/>
        <color theme="1"/>
        <rFont val="Arial"/>
        <family val="2"/>
      </rPr>
      <t>Pág. 237</t>
    </r>
  </si>
  <si>
    <r>
      <t xml:space="preserve">30
</t>
    </r>
    <r>
      <rPr>
        <sz val="11"/>
        <color theme="1"/>
        <rFont val="Arial"/>
        <family val="2"/>
      </rPr>
      <t>Pág. 73</t>
    </r>
  </si>
  <si>
    <r>
      <rPr>
        <b/>
        <sz val="11"/>
        <color theme="1"/>
        <rFont val="Arial"/>
        <family val="2"/>
      </rPr>
      <t xml:space="preserve">Certificado de vigencia y validez de la matricula </t>
    </r>
    <r>
      <rPr>
        <sz val="11"/>
        <color theme="1"/>
        <rFont val="Arial"/>
        <family val="2"/>
      </rPr>
      <t xml:space="preserve">
Certificar mediante copia la vigencia y validez de la matrícula profesional, otorgada por el Consejo profesional de Ingenierías eléctrica, mecánica y profesionales afines.</t>
    </r>
  </si>
  <si>
    <r>
      <t xml:space="preserve">30
</t>
    </r>
    <r>
      <rPr>
        <sz val="11"/>
        <color theme="1"/>
        <rFont val="Arial"/>
        <family val="2"/>
      </rPr>
      <t>Pág. 185</t>
    </r>
  </si>
  <si>
    <r>
      <t xml:space="preserve">30
</t>
    </r>
    <r>
      <rPr>
        <sz val="11"/>
        <color theme="1"/>
        <rFont val="Arial"/>
        <family val="2"/>
      </rPr>
      <t>Pág. 64</t>
    </r>
  </si>
  <si>
    <r>
      <rPr>
        <b/>
        <sz val="11"/>
        <color theme="1"/>
        <rFont val="Arial"/>
        <family val="2"/>
      </rPr>
      <t>Matrícula profesional como ingeniero eléctrico</t>
    </r>
    <r>
      <rPr>
        <sz val="11"/>
        <color theme="1"/>
        <rFont val="Arial"/>
        <family val="2"/>
      </rPr>
      <t xml:space="preserve">
Certificar mediante copia la matrícula profesional para ejercer la ingeniería eléctrica en Colombia, otorgada por el Consejo profesional de Ingenierías eléctrica, mecánica y profesiones afines.</t>
    </r>
  </si>
  <si>
    <r>
      <t xml:space="preserve">40
</t>
    </r>
    <r>
      <rPr>
        <sz val="11"/>
        <color theme="1"/>
        <rFont val="Arial"/>
        <family val="2"/>
      </rPr>
      <t>Pág. 194-236</t>
    </r>
  </si>
  <si>
    <r>
      <rPr>
        <b/>
        <sz val="11"/>
        <color theme="1"/>
        <rFont val="Arial"/>
        <family val="2"/>
      </rPr>
      <t>Experiencia</t>
    </r>
    <r>
      <rPr>
        <sz val="11"/>
        <color theme="1"/>
        <rFont val="Arial"/>
        <family val="2"/>
      </rPr>
      <t xml:space="preserve">
Certificar la experiencia laboral demostrando trayectoria en esta actividad de más de diez (10) años, a partir de la expedición del título.</t>
    </r>
  </si>
  <si>
    <t>DESCRIPCIÓN INGENIERO ELÉCTRICO</t>
  </si>
  <si>
    <r>
      <t xml:space="preserve">10
</t>
    </r>
    <r>
      <rPr>
        <sz val="11"/>
        <color theme="1"/>
        <rFont val="Arial"/>
        <family val="2"/>
      </rPr>
      <t>Pág. 260</t>
    </r>
  </si>
  <si>
    <r>
      <rPr>
        <b/>
        <sz val="11"/>
        <color theme="1"/>
        <rFont val="Arial"/>
        <family val="2"/>
      </rPr>
      <t>Acreditación como auditor interno en el Sistema de Gestión ISO 45001</t>
    </r>
    <r>
      <rPr>
        <sz val="11"/>
        <color theme="1"/>
        <rFont val="Arial"/>
        <family val="2"/>
      </rPr>
      <t xml:space="preserve">
Acreditar mediante copia del certificado en auditoría interna del Sistema de Gestión de Salud y Seguridad en el Trabajo ISO 45001 con experiencia mínima de dos (2) años.</t>
    </r>
  </si>
  <si>
    <r>
      <t xml:space="preserve">10
</t>
    </r>
    <r>
      <rPr>
        <sz val="11"/>
        <color theme="1"/>
        <rFont val="Arial"/>
        <family val="2"/>
      </rPr>
      <t>Pág. 253-259</t>
    </r>
  </si>
  <si>
    <r>
      <rPr>
        <b/>
        <sz val="11"/>
        <color theme="1"/>
        <rFont val="Arial"/>
        <family val="2"/>
      </rPr>
      <t>Experiencia</t>
    </r>
    <r>
      <rPr>
        <sz val="11"/>
        <color theme="1"/>
        <rFont val="Arial"/>
        <family val="2"/>
      </rPr>
      <t xml:space="preserve">
Experiencia mínima de CINCO (5) años en cargos operativos y logísticos en empresas industriales atendiendo contratos similares, su vinculación se comprobará mediante copia de las respectivas afiliaciones y copia de las planillas de pago al sistema de seguridad social.</t>
    </r>
  </si>
  <si>
    <r>
      <t xml:space="preserve">10
</t>
    </r>
    <r>
      <rPr>
        <sz val="11"/>
        <color theme="1"/>
        <rFont val="Arial"/>
        <family val="2"/>
      </rPr>
      <t>Pág. 251-252</t>
    </r>
  </si>
  <si>
    <r>
      <t xml:space="preserve">10
</t>
    </r>
    <r>
      <rPr>
        <sz val="11"/>
        <color theme="1"/>
        <rFont val="Arial"/>
        <family val="2"/>
      </rPr>
      <t>Pág. 32</t>
    </r>
  </si>
  <si>
    <r>
      <rPr>
        <b/>
        <sz val="11"/>
        <color theme="1"/>
        <rFont val="Arial"/>
        <family val="2"/>
      </rPr>
      <t>Licencia en Seguridad y Salud en el Trabajo</t>
    </r>
    <r>
      <rPr>
        <sz val="11"/>
        <color theme="1"/>
        <rFont val="Arial"/>
        <family val="2"/>
      </rPr>
      <t xml:space="preserve">
Certificar mediante copia la licencia vigente en Seguridad y Salud en el Trabajo, otorgada por el ente autorizado para ello. Debe demostrar trayectoria en esta actividad de más de cinco (5) años, a partir de la expedición de la licencia.</t>
    </r>
  </si>
  <si>
    <t>Certificar mediante copia el título de especialista en otras áreas afines y acta de grado otorgado por una institución de educación superior reconocido por el Ministerio de Educación Nacional.</t>
  </si>
  <si>
    <r>
      <rPr>
        <b/>
        <sz val="12"/>
        <color theme="1"/>
        <rFont val="Calibri (Cuerpo)"/>
      </rPr>
      <t>10</t>
    </r>
    <r>
      <rPr>
        <sz val="11"/>
        <color theme="1"/>
        <rFont val="Calibri"/>
        <family val="2"/>
        <scheme val="minor"/>
      </rPr>
      <t xml:space="preserve">
Pág. 243</t>
    </r>
  </si>
  <si>
    <r>
      <rPr>
        <b/>
        <sz val="11"/>
        <color theme="1"/>
        <rFont val="Arial"/>
        <family val="2"/>
      </rPr>
      <t>Especializaciones</t>
    </r>
    <r>
      <rPr>
        <sz val="11"/>
        <color theme="1"/>
        <rFont val="Arial"/>
        <family val="2"/>
      </rPr>
      <t xml:space="preserve">
Certificar mediante copia el título de especialista en Gestión de la Seguridad y Salud en el Trabajo y acta de grado otorgado por una institución de educación superior reconocido por el Ministerio de Educación Nacional. Debe demostrar trayectoria en esta actividad de más de cuatro (4) años, a partir de la expedición del título.</t>
    </r>
  </si>
  <si>
    <t>DESCRIPCIÓN ADMINISTRADOR EN SEGURIDAD Y SALUD EN EL TRABAJO</t>
  </si>
  <si>
    <r>
      <rPr>
        <b/>
        <sz val="12"/>
        <color theme="1"/>
        <rFont val="Calibri (Cuerpo)"/>
      </rPr>
      <t>25</t>
    </r>
    <r>
      <rPr>
        <sz val="11"/>
        <color theme="1"/>
        <rFont val="Calibri"/>
        <family val="2"/>
        <scheme val="minor"/>
      </rPr>
      <t xml:space="preserve">
Pág. 245</t>
    </r>
  </si>
  <si>
    <r>
      <rPr>
        <b/>
        <sz val="11"/>
        <color theme="1"/>
        <rFont val="Arial"/>
        <family val="2"/>
      </rPr>
      <t>Conocimiento avanzado</t>
    </r>
    <r>
      <rPr>
        <sz val="11"/>
        <color theme="1"/>
        <rFont val="Arial"/>
        <family val="2"/>
      </rPr>
      <t xml:space="preserve">
Certificaciones complementarias en la industria de TI (tecnología de la Información). Certificar mediante constancias de los fabricantes de tecnología. </t>
    </r>
  </si>
  <si>
    <r>
      <rPr>
        <b/>
        <sz val="12"/>
        <color theme="1"/>
        <rFont val="Calibri (Cuerpo)"/>
      </rPr>
      <t>25</t>
    </r>
    <r>
      <rPr>
        <sz val="11"/>
        <color theme="1"/>
        <rFont val="Calibri"/>
        <family val="2"/>
        <scheme val="minor"/>
      </rPr>
      <t xml:space="preserve">
Pág. 246-248</t>
    </r>
  </si>
  <si>
    <r>
      <rPr>
        <b/>
        <sz val="11"/>
        <color theme="1"/>
        <rFont val="Arial"/>
        <family val="2"/>
      </rPr>
      <t>Experiencia</t>
    </r>
    <r>
      <rPr>
        <sz val="11"/>
        <color theme="1"/>
        <rFont val="Arial"/>
        <family val="2"/>
      </rPr>
      <t xml:space="preserve">
Experiencia mínima de doce (12) años en la industria de TI, gestionando proyectos, canales de distribución y dirigiendo unidades de negocio.
Certificar mediante constancias laborales la experiencia igual o superior a 12 años.</t>
    </r>
  </si>
  <si>
    <r>
      <rPr>
        <b/>
        <sz val="12"/>
        <color theme="1"/>
        <rFont val="Calibri (Cuerpo)"/>
      </rPr>
      <t>25</t>
    </r>
    <r>
      <rPr>
        <sz val="11"/>
        <color theme="1"/>
        <rFont val="Calibri"/>
        <family val="2"/>
        <scheme val="minor"/>
      </rPr>
      <t xml:space="preserve">
Pág. 244</t>
    </r>
  </si>
  <si>
    <r>
      <rPr>
        <b/>
        <sz val="11"/>
        <color theme="1"/>
        <rFont val="Arial"/>
        <family val="2"/>
      </rPr>
      <t>Otros Estudios</t>
    </r>
    <r>
      <rPr>
        <sz val="11"/>
        <color theme="1"/>
        <rFont val="Arial"/>
        <family val="2"/>
      </rPr>
      <t xml:space="preserve">
En el liderazgo y desarrollo comercial de proyectos directos e indirectos para las tecnologías de información, o afines. 
Certificar mediante copia el título de diplomado o especialización o maestría otorgado por una institución de educación superior acreditada por el Ministerio de Educación Nacional.</t>
    </r>
  </si>
  <si>
    <r>
      <rPr>
        <b/>
        <sz val="12"/>
        <color theme="1"/>
        <rFont val="Calibri (Cuerpo)"/>
      </rPr>
      <t>25</t>
    </r>
    <r>
      <rPr>
        <sz val="11"/>
        <color theme="1"/>
        <rFont val="Calibri"/>
        <family val="2"/>
        <scheme val="minor"/>
      </rPr>
      <t xml:space="preserve">
Pág. 243</t>
    </r>
  </si>
  <si>
    <r>
      <rPr>
        <b/>
        <sz val="11"/>
        <color theme="1"/>
        <rFont val="Arial"/>
        <family val="2"/>
      </rPr>
      <t>Formación Profesional en administración de empresas</t>
    </r>
    <r>
      <rPr>
        <sz val="11"/>
        <color theme="1"/>
        <rFont val="Arial"/>
        <family val="2"/>
      </rPr>
      <t xml:space="preserve">
Certificar mediante copia el título Profesional Universitario y acta de grado otorgado por una institución de educación superior acreditada por el Ministerio de Educación Nacional.</t>
    </r>
  </si>
  <si>
    <t>DESCRIPCIÓN COORDINADOR DE PROYECTO</t>
  </si>
  <si>
    <t>3.2.1 PUNTAJE ADICIONAL</t>
  </si>
  <si>
    <r>
      <t xml:space="preserve">OBJETO: </t>
    </r>
    <r>
      <rPr>
        <b/>
        <sz val="11"/>
        <rFont val="Arial"/>
        <family val="2"/>
      </rPr>
      <t>ADQUISICIÓN DE DOS (2) SISTEMAS DE ALIMENTACIÓN ININTERRUMPIDA DE ENERGÍA (UPS) Y SU PUESTA EN FUNCIONAMIENTO PARA EL DESARROLLO DE PROCESOS EN LA EMPRESA DE LICORES DE CUNDINAMARCA -ELC-</t>
    </r>
  </si>
  <si>
    <t>INVITACIÓN ABIERTA No. 020 DE 2023</t>
  </si>
  <si>
    <t>EMPRESA DE LICORES DE CUNDINAMARCA</t>
  </si>
  <si>
    <r>
      <rPr>
        <b/>
        <sz val="11"/>
        <color theme="1"/>
        <rFont val="Arial"/>
        <family val="2"/>
      </rPr>
      <t>CUMPLE</t>
    </r>
    <r>
      <rPr>
        <sz val="11"/>
        <color theme="1"/>
        <rFont val="Arial"/>
        <family val="2"/>
      </rPr>
      <t xml:space="preserve">
Pág. 240-242</t>
    </r>
  </si>
  <si>
    <r>
      <rPr>
        <b/>
        <sz val="11"/>
        <color theme="1"/>
        <rFont val="Arial"/>
        <family val="2"/>
      </rPr>
      <t>CUMPLE</t>
    </r>
    <r>
      <rPr>
        <sz val="11"/>
        <color theme="1"/>
        <rFont val="Arial"/>
        <family val="2"/>
      </rPr>
      <t xml:space="preserve">
Pág. 28-31</t>
    </r>
  </si>
  <si>
    <t>Hace parte de la propuesta la experiencia en el presente proceso y se tendrá como experiencia mínima del proponente la acreditación de dos (2) contratos suscritos y ejecutados, igual o superior al 100% del presupuesto estimado para el proceso…</t>
  </si>
  <si>
    <t>DESCRIPCIÓN</t>
  </si>
  <si>
    <t>3.2. EXPERIENCIA REQUERIDA</t>
  </si>
  <si>
    <r>
      <rPr>
        <b/>
        <sz val="12"/>
        <color theme="1"/>
        <rFont val="Calibri (Cuerpo)"/>
      </rPr>
      <t>CUMPLE</t>
    </r>
    <r>
      <rPr>
        <sz val="11"/>
        <color theme="1"/>
        <rFont val="Calibri"/>
        <family val="2"/>
        <scheme val="minor"/>
      </rPr>
      <t xml:space="preserve">
Pág. 239</t>
    </r>
  </si>
  <si>
    <r>
      <rPr>
        <b/>
        <sz val="11"/>
        <color theme="1"/>
        <rFont val="Arial"/>
        <family val="2"/>
      </rPr>
      <t>Certificado de vigencia</t>
    </r>
    <r>
      <rPr>
        <sz val="11"/>
        <color theme="1"/>
        <rFont val="Arial"/>
        <family val="2"/>
      </rPr>
      <t xml:space="preserve">
Certificar mediante copia la matrícula, otorgada por el Consejo Nacional de Técnicos Electricistas.</t>
    </r>
  </si>
  <si>
    <r>
      <rPr>
        <b/>
        <sz val="12"/>
        <color theme="1"/>
        <rFont val="Calibri (Cuerpo)"/>
      </rPr>
      <t>CUMPLE</t>
    </r>
    <r>
      <rPr>
        <sz val="11"/>
        <color theme="1"/>
        <rFont val="Calibri"/>
        <family val="2"/>
        <scheme val="minor"/>
      </rPr>
      <t xml:space="preserve">
Pág. 238</t>
    </r>
  </si>
  <si>
    <r>
      <rPr>
        <b/>
        <sz val="11"/>
        <color theme="1"/>
        <rFont val="Arial"/>
        <family val="2"/>
      </rPr>
      <t>3.	TÉCNICO ELECTRICISTA</t>
    </r>
    <r>
      <rPr>
        <sz val="11"/>
        <color theme="1"/>
        <rFont val="Arial"/>
        <family val="2"/>
      </rPr>
      <t xml:space="preserve">
Formación profesional: Certificar mediante copia el título de técnico eléctrico otorgado por una institución reconocida.</t>
    </r>
  </si>
  <si>
    <r>
      <rPr>
        <b/>
        <sz val="12"/>
        <color theme="1"/>
        <rFont val="Calibri (Cuerpo)"/>
      </rPr>
      <t>CUMPLE</t>
    </r>
    <r>
      <rPr>
        <sz val="11"/>
        <color theme="1"/>
        <rFont val="Calibri"/>
        <family val="2"/>
        <scheme val="minor"/>
      </rPr>
      <t xml:space="preserve">
Pág. 237</t>
    </r>
  </si>
  <si>
    <r>
      <rPr>
        <b/>
        <sz val="12"/>
        <color theme="1"/>
        <rFont val="Calibri (Cuerpo)"/>
      </rPr>
      <t>CUMPLE</t>
    </r>
    <r>
      <rPr>
        <sz val="11"/>
        <color theme="1"/>
        <rFont val="Calibri"/>
        <family val="2"/>
        <scheme val="minor"/>
      </rPr>
      <t xml:space="preserve">
Pág. 73</t>
    </r>
  </si>
  <si>
    <r>
      <rPr>
        <b/>
        <sz val="11"/>
        <color theme="1"/>
        <rFont val="Arial"/>
        <family val="2"/>
      </rPr>
      <t>Certificado de vigencia y validez de la matricula profesional.</t>
    </r>
    <r>
      <rPr>
        <sz val="11"/>
        <color theme="1"/>
        <rFont val="Arial"/>
        <family val="2"/>
      </rPr>
      <t xml:space="preserve">
Certificar mediante copia la vigencia y validez de la matrícula profesional, otorgada por el Consejo profesional de Ingenierías eléctrica, mecánica y profesionales afines.</t>
    </r>
  </si>
  <si>
    <r>
      <rPr>
        <b/>
        <sz val="12"/>
        <color theme="1"/>
        <rFont val="Calibri (Cuerpo)"/>
      </rPr>
      <t>CUMPLE</t>
    </r>
    <r>
      <rPr>
        <sz val="11"/>
        <color theme="1"/>
        <rFont val="Calibri"/>
        <family val="2"/>
        <scheme val="minor"/>
      </rPr>
      <t xml:space="preserve">
Pág. 185</t>
    </r>
  </si>
  <si>
    <r>
      <rPr>
        <b/>
        <sz val="12"/>
        <color theme="1"/>
        <rFont val="Calibri (Cuerpo)"/>
      </rPr>
      <t>CUMPLE</t>
    </r>
    <r>
      <rPr>
        <sz val="11"/>
        <color theme="1"/>
        <rFont val="Calibri"/>
        <family val="2"/>
        <scheme val="minor"/>
      </rPr>
      <t xml:space="preserve">
Pág. 64</t>
    </r>
  </si>
  <si>
    <r>
      <rPr>
        <b/>
        <sz val="11"/>
        <color theme="1"/>
        <rFont val="Arial"/>
        <family val="2"/>
      </rPr>
      <t>Matrícula profesional como ingeniero eléctrico:</t>
    </r>
    <r>
      <rPr>
        <sz val="11"/>
        <color theme="1"/>
        <rFont val="Arial"/>
        <family val="2"/>
      </rPr>
      <t xml:space="preserve">
Certificar mediante copia la matrícula profesional para ejercer la ingeniería eléctrica en Colombia, otorgada por el Consejo profesional de Ingenierías eléctrica, mecánica y profesiones afines.</t>
    </r>
  </si>
  <si>
    <r>
      <rPr>
        <b/>
        <sz val="12"/>
        <color theme="1"/>
        <rFont val="Calibri (Cuerpo)"/>
      </rPr>
      <t>CUMPLE</t>
    </r>
    <r>
      <rPr>
        <sz val="11"/>
        <color theme="1"/>
        <rFont val="Calibri"/>
        <family val="2"/>
        <scheme val="minor"/>
      </rPr>
      <t xml:space="preserve">
Pág. 182</t>
    </r>
  </si>
  <si>
    <r>
      <rPr>
        <b/>
        <sz val="11"/>
        <color theme="1"/>
        <rFont val="Arial"/>
        <family val="2"/>
      </rPr>
      <t>2.	INGENIERO ELÉCTRICO</t>
    </r>
    <r>
      <rPr>
        <sz val="11"/>
        <color theme="1"/>
        <rFont val="Arial"/>
        <family val="2"/>
      </rPr>
      <t xml:space="preserve">
Certificar mediante copia el título Profesional Universitario y acta de grado otorgado por una institución de educación superior reconocida por el Ministerio de Educación Nacional.</t>
    </r>
  </si>
  <si>
    <r>
      <rPr>
        <b/>
        <sz val="12"/>
        <color theme="1"/>
        <rFont val="Calibri (Cuerpo)"/>
      </rPr>
      <t>CUMPLE</t>
    </r>
    <r>
      <rPr>
        <sz val="11"/>
        <color theme="1"/>
        <rFont val="Calibri"/>
        <family val="2"/>
        <scheme val="minor"/>
      </rPr>
      <t xml:space="preserve">
Pág. 173</t>
    </r>
  </si>
  <si>
    <r>
      <rPr>
        <b/>
        <sz val="12"/>
        <color theme="1"/>
        <rFont val="Calibri (Cuerpo)"/>
      </rPr>
      <t>CUMPLE</t>
    </r>
    <r>
      <rPr>
        <sz val="11"/>
        <color theme="1"/>
        <rFont val="Calibri"/>
        <family val="2"/>
        <scheme val="minor"/>
      </rPr>
      <t xml:space="preserve">
Pág. 34</t>
    </r>
  </si>
  <si>
    <r>
      <rPr>
        <b/>
        <sz val="11"/>
        <color theme="1"/>
        <rFont val="Arial"/>
        <family val="2"/>
      </rPr>
      <t>Curso de capacitación virtual de cincuenta (50) horas.</t>
    </r>
    <r>
      <rPr>
        <sz val="11"/>
        <color theme="1"/>
        <rFont val="Arial"/>
        <family val="2"/>
      </rPr>
      <t xml:space="preserve">
Requerido por la institución de educación superior para otorgar el título profesional y certificado por el SENA o una ARL (debe corresponder al año de graduación como profesional).</t>
    </r>
  </si>
  <si>
    <r>
      <rPr>
        <b/>
        <sz val="12"/>
        <color theme="1"/>
        <rFont val="Calibri (Cuerpo)"/>
      </rPr>
      <t>CUMPLE</t>
    </r>
    <r>
      <rPr>
        <sz val="11"/>
        <color theme="1"/>
        <rFont val="Calibri"/>
        <family val="2"/>
        <scheme val="minor"/>
      </rPr>
      <t xml:space="preserve">
Pág. 171,172 y 249</t>
    </r>
  </si>
  <si>
    <r>
      <rPr>
        <b/>
        <sz val="11"/>
        <color theme="1"/>
        <rFont val="Arial"/>
        <family val="2"/>
      </rPr>
      <t>1.	ADMINISTRADOR EN SEGURIDAD Y SALUD EN EL TRABAJO.</t>
    </r>
    <r>
      <rPr>
        <sz val="11"/>
        <color theme="1"/>
        <rFont val="Arial"/>
        <family val="2"/>
      </rPr>
      <t xml:space="preserve">
Certificar mediante copia el título Profesional Universitario y acta de grado otorgado por una institución de educación superior acreditada por el Ministerio de Educación Nacional.</t>
    </r>
  </si>
  <si>
    <t xml:space="preserve">3. PERFILES PROFESIONALES REQUERIDOS PARA EL CUMPLIMIENTO DEL SUMINISTRO E INSTALACIÓN DE LAS UPS </t>
  </si>
  <si>
    <t>Los equipos que se suministren deben ser de marcas reconocidas y registradas a nivel nacional e internacional con antigüedad mínimo de 10 años y con permanencia en el mercado no menor a 2 años, que cuenten con centros de servicios autorizados en Colombia.</t>
  </si>
  <si>
    <r>
      <rPr>
        <b/>
        <sz val="12"/>
        <color theme="1"/>
        <rFont val="Calibri (Cuerpo)"/>
      </rPr>
      <t>CUMPLE</t>
    </r>
    <r>
      <rPr>
        <sz val="11"/>
        <color theme="1"/>
        <rFont val="Calibri"/>
        <family val="2"/>
        <scheme val="minor"/>
      </rPr>
      <t xml:space="preserve">
Pág. 162</t>
    </r>
  </si>
  <si>
    <t>Certificación TL 9000 - HV del fabricante.</t>
  </si>
  <si>
    <r>
      <rPr>
        <b/>
        <sz val="12"/>
        <color theme="1"/>
        <rFont val="Calibri (Cuerpo)"/>
      </rPr>
      <t>CUMPLE</t>
    </r>
    <r>
      <rPr>
        <sz val="11"/>
        <color theme="1"/>
        <rFont val="Calibri"/>
        <family val="2"/>
        <scheme val="minor"/>
      </rPr>
      <t xml:space="preserve">
Pág. 168</t>
    </r>
  </si>
  <si>
    <t>Certificación ISO IEC 45001 del fabricante.</t>
  </si>
  <si>
    <r>
      <rPr>
        <b/>
        <sz val="12"/>
        <color theme="1"/>
        <rFont val="Calibri (Cuerpo)"/>
      </rPr>
      <t>CUMPLE</t>
    </r>
    <r>
      <rPr>
        <sz val="11"/>
        <color theme="1"/>
        <rFont val="Calibri"/>
        <family val="2"/>
        <scheme val="minor"/>
      </rPr>
      <t xml:space="preserve">
Pág. 164</t>
    </r>
  </si>
  <si>
    <t>Certificación ISO IEC 14001 del fabricante.</t>
  </si>
  <si>
    <r>
      <rPr>
        <b/>
        <sz val="12"/>
        <color theme="1"/>
        <rFont val="Calibri (Cuerpo)"/>
      </rPr>
      <t>CUMPLE</t>
    </r>
    <r>
      <rPr>
        <sz val="11"/>
        <color theme="1"/>
        <rFont val="Calibri"/>
        <family val="2"/>
        <scheme val="minor"/>
      </rPr>
      <t xml:space="preserve">
Pág. 169</t>
    </r>
  </si>
  <si>
    <t>Certificación ISO IEC 9001 del fabricante.</t>
  </si>
  <si>
    <t>Cumplir con requisitos actuales de funcionamiento para UPS seguros de alto rendimiento.</t>
  </si>
  <si>
    <r>
      <rPr>
        <b/>
        <sz val="12"/>
        <color theme="1"/>
        <rFont val="Calibri (Cuerpo)"/>
      </rPr>
      <t>CUMPLE</t>
    </r>
    <r>
      <rPr>
        <sz val="11"/>
        <color theme="1"/>
        <rFont val="Calibri"/>
        <family val="2"/>
        <scheme val="minor"/>
      </rPr>
      <t xml:space="preserve">
Pág. 159</t>
    </r>
  </si>
  <si>
    <t>Certificación antisísmica y OSHPD.</t>
  </si>
  <si>
    <r>
      <rPr>
        <b/>
        <sz val="12"/>
        <color theme="1"/>
        <rFont val="Calibri (Cuerpo)"/>
      </rPr>
      <t>CUMPLE</t>
    </r>
    <r>
      <rPr>
        <sz val="11"/>
        <color theme="1"/>
        <rFont val="Calibri"/>
        <family val="2"/>
        <scheme val="minor"/>
      </rPr>
      <t xml:space="preserve">
Pág. 156</t>
    </r>
  </si>
  <si>
    <t>Contar con certificación ENERGY STAR.</t>
  </si>
  <si>
    <r>
      <rPr>
        <b/>
        <sz val="12"/>
        <color theme="1"/>
        <rFont val="Calibri (Cuerpo)"/>
      </rPr>
      <t>CUMPLE</t>
    </r>
    <r>
      <rPr>
        <sz val="11"/>
        <color theme="1"/>
        <rFont val="Calibri"/>
        <family val="2"/>
        <scheme val="minor"/>
      </rPr>
      <t xml:space="preserve">
Pág. 139</t>
    </r>
  </si>
  <si>
    <t>Certificación UL 1778, UL 924 y CSA.</t>
  </si>
  <si>
    <t>Certificaciones de los laboratorios</t>
  </si>
  <si>
    <r>
      <t xml:space="preserve">Las UPS deben cumplir con los estándares internacionales de seguridad y calidad, así: </t>
    </r>
    <r>
      <rPr>
        <sz val="9"/>
        <color theme="1"/>
        <rFont val="Arial"/>
        <family val="2"/>
      </rPr>
      <t>Para demostrar el cumplimiento de los estándares internacionales, el proponente entregará las certificaciones de los laboratorios respectivos, dónde se evidencie su implementación en las UPS ofertadas.</t>
    </r>
  </si>
  <si>
    <r>
      <rPr>
        <b/>
        <sz val="12"/>
        <color theme="1"/>
        <rFont val="Calibri (Cuerpo)"/>
      </rPr>
      <t>CUMPLE</t>
    </r>
    <r>
      <rPr>
        <sz val="11"/>
        <color theme="1"/>
        <rFont val="Calibri"/>
        <family val="2"/>
        <scheme val="minor"/>
      </rPr>
      <t xml:space="preserve">
Pág. 136</t>
    </r>
  </si>
  <si>
    <r>
      <rPr>
        <b/>
        <sz val="12"/>
        <color theme="1"/>
        <rFont val="Calibri (Cuerpo)"/>
      </rPr>
      <t>CUMPLE</t>
    </r>
    <r>
      <rPr>
        <sz val="11"/>
        <color theme="1"/>
        <rFont val="Calibri"/>
        <family val="2"/>
        <scheme val="minor"/>
      </rPr>
      <t xml:space="preserve">
Pág. 82</t>
    </r>
  </si>
  <si>
    <t>La garantía entregada por el proponente será mínima de un (1) año sobre los sistemas de ininterrumpidos de energía (UPS) y cada uno de los elementos que hacen parte de las especificaciones técnicas, la cual debe quedar explícita en la oferta técnica.</t>
  </si>
  <si>
    <t>Start UP de equipos de 61 a 100 Kva (SU-61-100 KVA). (Este servicio de instalación y puesta en funcionamiento se realizará en las dos UPS requeridas, según sus especificaciones técnicas)</t>
  </si>
  <si>
    <r>
      <rPr>
        <b/>
        <sz val="12"/>
        <color theme="1"/>
        <rFont val="Calibri (Cuerpo)"/>
      </rPr>
      <t>CUMPLE</t>
    </r>
    <r>
      <rPr>
        <sz val="11"/>
        <color theme="1"/>
        <rFont val="Calibri"/>
        <family val="2"/>
        <scheme val="minor"/>
      </rPr>
      <t xml:space="preserve">
Pág. 137</t>
    </r>
  </si>
  <si>
    <t>Geist rPDU, Switched Unit Level Monitoring EC, 20A, 120V, 1.9kW, Vertical, (24) NEMA 5-20R, 10ft / 3m power cord with L5-.</t>
  </si>
  <si>
    <t>rPDU, Rack Transfer Switch Monitored Unit Level, 20A, 120V, 1.9kW, Horizontal, (20) NEMA 5-20R, 10ft / 3m power cords.</t>
  </si>
  <si>
    <t>Banco de baterías
Voltaje Nominal 208V, Potencia 10 KVA, Autonomía 15 minutos.</t>
  </si>
  <si>
    <t>Rack-mounted/Tower Standard 2-PH Input/2-PH Output 10kVA (GXT5-10KMVRT6UXLN). 
1 año de garantía.</t>
  </si>
  <si>
    <t>CANT</t>
  </si>
  <si>
    <t>ÍTEM</t>
  </si>
  <si>
    <t>EVALUACIÓN TÉCNICA UPS CONVENCIONAL</t>
  </si>
  <si>
    <t>Banco de baterías 
Voltaje 480V 3PH, Potencia 60 KVA, Autonomía 10 minutos.</t>
  </si>
  <si>
    <t>Start UP de equipos de 61 a 100 Kva (SU-61-100 KVA).</t>
  </si>
  <si>
    <t>IntelliSlot SNMP communication card for Vertiv equipment (IS-UNITY-DP).</t>
  </si>
  <si>
    <t>EXM Online UPS Módulo de Potencia de 50 KVA, 480 3PH (023500LB).</t>
  </si>
  <si>
    <t>Transformador, trifásico, capacidad 60KVA, tensión de funcionamiento 480/400 VAC.</t>
  </si>
  <si>
    <t>UPS EXM Online UPS Frame escalable hasta 200 KVA o redundancia, 480V 3PH (1201724). 1 año de garantía.</t>
  </si>
  <si>
    <r>
      <t xml:space="preserve">DISCOVERY
</t>
    </r>
    <r>
      <rPr>
        <sz val="12"/>
        <color theme="1"/>
        <rFont val="Calibri"/>
        <family val="2"/>
        <scheme val="minor"/>
      </rPr>
      <t>Nit: 830014795-9</t>
    </r>
  </si>
  <si>
    <r>
      <t xml:space="preserve">APICOM
</t>
    </r>
    <r>
      <rPr>
        <sz val="12"/>
        <color theme="1"/>
        <rFont val="Calibri"/>
        <family val="2"/>
        <scheme val="minor"/>
      </rPr>
      <t>Nit: 830105984-5</t>
    </r>
  </si>
  <si>
    <t>EVALUACIÓN TÉCNICA UPS INDUSTRIAL</t>
  </si>
  <si>
    <t>3. ESPECIFICACIONES TÉCNICAS</t>
  </si>
  <si>
    <t xml:space="preserve">EVALUACIÓN TÉCNICA </t>
  </si>
  <si>
    <t>EVALUACION JURÍDICA</t>
  </si>
  <si>
    <t>DOCUMENTOS DE CONTENIDO JURÍDICO</t>
  </si>
  <si>
    <t xml:space="preserve"> VERIFICACIÓN EVALUACIÓN TÉCNICA </t>
  </si>
  <si>
    <t>Vo. Bo NUBIA ANGELICA LUGO</t>
  </si>
  <si>
    <t>Subgerente Financiero</t>
  </si>
  <si>
    <t>P = 1000 x (PM/VP)</t>
  </si>
  <si>
    <t>Donde:</t>
  </si>
  <si>
    <t>P = Puntaje para la propuesta en evaluación</t>
  </si>
  <si>
    <t>VP = Valor de la propuesta en evaluación</t>
  </si>
  <si>
    <t>PM = Valor de la propuesta más económica.</t>
  </si>
  <si>
    <t xml:space="preserve">PRESUPUESTO </t>
  </si>
  <si>
    <t>FOLIO</t>
  </si>
  <si>
    <t xml:space="preserve">CRITERIO DE CALIFICACIÓN </t>
  </si>
  <si>
    <t>TRESCIENTOS MILLONES CUATROCIENTOS DIECIOCHO MIL SETECIENTOS PESOS ($ 300.418.700) MCTE</t>
  </si>
  <si>
    <t xml:space="preserve">UPS INDUSTRIAL </t>
  </si>
  <si>
    <t>Banco de baterías</t>
  </si>
  <si>
    <t>Voltaje 480V 3PH, Potencia 60 KVA, Autonomía 10 minutos.</t>
  </si>
  <si>
    <t xml:space="preserve">UPS CONVENCIONAL </t>
  </si>
  <si>
    <t xml:space="preserve">Rack-mounted/Tower Standard 2-PH Input/2-PH Output 10kVA (GXT5-10KMVRT6UXLN). </t>
  </si>
  <si>
    <t>1 año de garantía.</t>
  </si>
  <si>
    <t>CANTIDAD</t>
  </si>
  <si>
    <t>Las ofertas que obtengan como resultado CUMPLE en la verificación jurídica, técnica, financiera y económica, serán ponderadas por grupo en cuanto a la sumatoria de los ítems ofertados con un puntaje máximo de 1.000 PUNTOS los cuales se dividirán de la siguiente manera:</t>
  </si>
  <si>
    <t>Voltaje Nominal 208V, Potencia 10 KVA, Autonomía 20 minutos.</t>
  </si>
  <si>
    <t>FOLIOS 136-137</t>
  </si>
  <si>
    <t>VALOR TOTAL SIN IVA</t>
  </si>
  <si>
    <t>IVA DE LOS VALORES</t>
  </si>
  <si>
    <t>VALOR TOTAL OFERTADO CON IVA INCLUIDO</t>
  </si>
  <si>
    <t xml:space="preserve">7. Declaración de renta del año 2021 y/o 2022.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</si>
  <si>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</si>
  <si>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</si>
  <si>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</si>
  <si>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</si>
  <si>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</si>
  <si>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</si>
  <si>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DOCUMENTO SOLICITADO</t>
  </si>
  <si>
    <t>830105984-5</t>
  </si>
  <si>
    <t>NIT</t>
  </si>
  <si>
    <t>APICOM SAS</t>
  </si>
  <si>
    <t>NOMBRE</t>
  </si>
  <si>
    <t>EVALUACION DOCUMENTOS</t>
  </si>
  <si>
    <t>Presenta la información financiera a 31 de diciembre de 2022, según certificación de la Cámara de Comercio de Bogotá  , con Código de verificación No.B23151279BB827  del 17 de Mayo de  2023-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</si>
  <si>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</si>
  <si>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830014795 - 9</t>
  </si>
  <si>
    <t xml:space="preserve">DISCOVERY ENTERPRISE BUSINESS S.A.S </t>
  </si>
  <si>
    <t>ADQUISICIÓN DE DOS (2) SISTEMAS DE ALIMENTACIÓN ININTERRUMPIDA DE ENERGÍA (UPS) Y SU PUESTA EN FUNCIONAMIENTO PARA EL DESARROLLO DE PROCESOS EN LA EMPRESA DE LICORES DE CUNDINAMARCA -ELC-</t>
  </si>
  <si>
    <t>INVITACIÓN ABIERTA No 020 DE 2023</t>
  </si>
  <si>
    <t xml:space="preserve">NO SUMINISTRA INFORMACIÓN PARA LOS INDICADORES </t>
  </si>
  <si>
    <t xml:space="preserve">Gastos de Interes </t>
  </si>
  <si>
    <t>Utilidad Operacional</t>
  </si>
  <si>
    <t xml:space="preserve">RAZON DE COBERTURA </t>
  </si>
  <si>
    <t>Activo Total</t>
  </si>
  <si>
    <t>Pasivo Total</t>
  </si>
  <si>
    <t>NIVEL DE ENDEUDAMIENTO</t>
  </si>
  <si>
    <t>4.091.029.000  - 1.367.173.000</t>
  </si>
  <si>
    <t xml:space="preserve">Activo corriente - Pasivo Corriente </t>
  </si>
  <si>
    <t xml:space="preserve">CAPITAL DE TRABAJO </t>
  </si>
  <si>
    <t>Pasivo corriente</t>
  </si>
  <si>
    <t>LIQUIDEZ</t>
  </si>
  <si>
    <t>Activo corriente</t>
  </si>
  <si>
    <t>En Col $</t>
  </si>
  <si>
    <t>&gt; = 5%</t>
  </si>
  <si>
    <t>Uop/GI</t>
  </si>
  <si>
    <t>&lt;= 80 %</t>
  </si>
  <si>
    <t>(PT/AT) * 100</t>
  </si>
  <si>
    <t>&gt; =   al  P.O</t>
  </si>
  <si>
    <t>AC-PC</t>
  </si>
  <si>
    <t>&gt; = 1.0</t>
  </si>
  <si>
    <t>AC/PC</t>
  </si>
  <si>
    <t>PRESUPUESTO OFICIAL:  
$300.418.700</t>
  </si>
  <si>
    <t>SOLICITADOS</t>
  </si>
  <si>
    <t>INDICADORES FINANCIEROS</t>
  </si>
  <si>
    <t xml:space="preserve"> </t>
  </si>
  <si>
    <t xml:space="preserve">NO PRESENTA INFORMACION </t>
  </si>
  <si>
    <r>
      <t xml:space="preserve">APICOM
</t>
    </r>
    <r>
      <rPr>
        <sz val="10"/>
        <color theme="1"/>
        <rFont val="Arial"/>
        <family val="2"/>
      </rPr>
      <t>Nit: 830.105.984-5</t>
    </r>
  </si>
  <si>
    <r>
      <t xml:space="preserve">DISCOVERY
</t>
    </r>
    <r>
      <rPr>
        <sz val="10"/>
        <color theme="1"/>
        <rFont val="Arial"/>
        <family val="2"/>
      </rPr>
      <t>Nit: 830.014.795-9</t>
    </r>
  </si>
  <si>
    <t>ECONOMICO</t>
  </si>
  <si>
    <t>PONDERACION</t>
  </si>
  <si>
    <r>
      <rPr>
        <b/>
        <sz val="11"/>
        <color rgb="FFFF0000"/>
        <rFont val="Arial"/>
        <family val="2"/>
      </rPr>
      <t>NO CUMPLE</t>
    </r>
    <r>
      <rPr>
        <sz val="11"/>
        <color rgb="FFFF0000"/>
        <rFont val="Arial"/>
        <family val="2"/>
      </rPr>
      <t xml:space="preserve">
</t>
    </r>
    <r>
      <rPr>
        <sz val="7"/>
        <color rgb="FFFF0000"/>
        <rFont val="Arial"/>
        <family val="2"/>
      </rPr>
      <t>no anexa certificación</t>
    </r>
  </si>
  <si>
    <r>
      <rPr>
        <b/>
        <sz val="11"/>
        <color rgb="FFFF0000"/>
        <rFont val="Arial"/>
        <family val="2"/>
      </rPr>
      <t>NO CUMPLE</t>
    </r>
    <r>
      <rPr>
        <sz val="11"/>
        <color rgb="FFFF0000"/>
        <rFont val="Arial"/>
        <family val="2"/>
      </rPr>
      <t xml:space="preserve">
</t>
    </r>
    <r>
      <rPr>
        <sz val="7"/>
        <color rgb="FFFF0000"/>
        <rFont val="Arial"/>
        <family val="2"/>
      </rPr>
      <t>no anexa certificaciones</t>
    </r>
  </si>
  <si>
    <r>
      <rPr>
        <b/>
        <sz val="12"/>
        <color rgb="FFFF0000"/>
        <rFont val="Calibri (Cuerpo)"/>
      </rPr>
      <t>NO CUMPLE</t>
    </r>
    <r>
      <rPr>
        <sz val="11"/>
        <color rgb="FFFF0000"/>
        <rFont val="Calibri"/>
        <family val="2"/>
        <scheme val="minor"/>
      </rPr>
      <t xml:space="preserve">
</t>
    </r>
    <r>
      <rPr>
        <sz val="7"/>
        <color rgb="FFFF0000"/>
        <rFont val="Calibri (Cuerpo)"/>
      </rPr>
      <t>no anexa acta de grado</t>
    </r>
  </si>
  <si>
    <t>OFERENTE</t>
  </si>
  <si>
    <t>VALOR OFERTA</t>
  </si>
  <si>
    <t>PUNTAJE</t>
  </si>
  <si>
    <t>Vo. Bo Nubia Angelica Lugo</t>
  </si>
  <si>
    <t>Vo.Bo. Sandra Milena Cubillos Gonzalez</t>
  </si>
  <si>
    <t xml:space="preserve">CUMPLE
</t>
  </si>
  <si>
    <t>NO SUBSANO</t>
  </si>
  <si>
    <t>No se le otorga puntaje toda vez que no cumple con los requisitos habilitantes</t>
  </si>
  <si>
    <t xml:space="preserve">EVALUACIÓN 19/09/2023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</si>
</sst>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164" formatCode="_-&quot;$&quot;\ * #,##0.00_-;\-&quot;$&quot;\ * #,##0.00_-;_-&quot;$&quot;\ * &quot;-&quot;??_-;_-@_-"/>
    <numFmt numFmtId="165" formatCode="_(* #,##0.00_);_(* \(#,##0.00\);_(* &quot;-&quot;??_);_(@_)"/>
    <numFmt numFmtId="166" formatCode="_(&quot;$&quot;\ * #,##0.00_);_(&quot;$&quot;\ * \(#,##0.00\);_(&quot;$&quot;\ * &quot;-&quot;??_);_(@_)"/>
    <numFmt numFmtId="167" formatCode="_-&quot;$&quot;\ * #,##0_-;\-&quot;$&quot;\ * #,##0_-;_-&quot;$&quot;\ * &quot;-&quot;??_-;_-@_-"/>
    <numFmt numFmtId="168" formatCode="_-* #,##0.00\ &quot;Pta&quot;_-;\-* #,##0.00\ &quot;Pta&quot;_-;_-* &quot;-&quot;??\ &quot;Pta&quot;_-;_-@_-"/>
    <numFmt numFmtId="169" formatCode="_-* #,##0\ _P_t_a_-;\-* #,##0\ _P_t_a_-;_-* &quot;-&quot;\ _P_t_a_-;_-@_-"/>
    <numFmt numFmtId="170" formatCode="_-* #,##0.00\ _P_t_a_-;\-* #,##0.00\ _P_t_a_-;_-* &quot;-&quot;??\ _P_t_a_-;_-@_-"/>
    <numFmt numFmtId="171" formatCode="_-&quot;$&quot;\ * #,##0_-;\-&quot;$&quot;\ * #,##0_-;_-&quot;$&quot;\ * &quot;-&quot;_-;_-@_-"/>
    <numFmt numFmtId="172" formatCode="_(* #,##0_);_(* \(#,##0\);_(* &quot;-&quot;??_);_(@_)"/>
    <numFmt numFmtId="173" formatCode="_(&quot;$&quot;\ * #,##0_);_(&quot;$&quot;\ * \(#,##0\);_(&quot;$&quot;\ * &quot;-&quot;??_);_(@_)"/>
    <numFmt numFmtId="174" formatCode="#,##0.00;[Red]#,##0.00"/>
    <numFmt numFmtId="175" formatCode="&quot;$&quot;#,##0.00"/>
    <numFmt numFmtId="176" formatCode="&quot;$&quot;#,##0"/>
    <numFmt numFmtId="177" formatCode="0.0"/>
  </numFmts>
  <fonts count="51">
    <font>
      <sz val="11"/>
      <color theme="1"/>
      <name val="Calibri"/>
      <family val="2"/>
      <scheme val="minor"/>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0"/>
      <color rgb="FFFF0000"/>
      <name val="Arial"/>
      <family val="2"/>
    </font>
    <font>
      <sz val="10"/>
      <name val="Arial"/>
      <family val="2"/>
    </font>
    <font>
      <sz val="8"/>
      <color rgb="FF000000"/>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6"/>
      <color theme="1"/>
      <name val="Calibri"/>
      <family val="2"/>
      <scheme val="minor"/>
    </font>
    <font>
      <b/>
      <sz val="14"/>
      <color theme="1"/>
      <name val="Calibri (Cuerpo)"/>
    </font>
    <font>
      <b/>
      <sz val="12"/>
      <color theme="1"/>
      <name val="Arial"/>
      <family val="2"/>
    </font>
    <font>
      <b/>
      <sz val="11"/>
      <color theme="1"/>
      <name val="Arial"/>
      <family val="2"/>
    </font>
    <font>
      <sz val="11"/>
      <color theme="1"/>
      <name val="Arial"/>
      <family val="2"/>
    </font>
    <font>
      <sz val="12"/>
      <color theme="1"/>
      <name val="Arial"/>
      <family val="2"/>
    </font>
    <font>
      <b/>
      <sz val="14"/>
      <color theme="1"/>
      <name val="Calibri"/>
      <family val="2"/>
      <scheme val="minor"/>
    </font>
    <font>
      <b/>
      <sz val="12"/>
      <color theme="1"/>
      <name val="Calibri (Cuerpo)"/>
    </font>
    <font>
      <sz val="7"/>
      <color theme="1"/>
      <name val="Calibri (Cuerpo)"/>
    </font>
    <font>
      <b/>
      <sz val="11"/>
      <color rgb="FF000000"/>
      <name val="Arial"/>
      <family val="2"/>
    </font>
    <font>
      <b/>
      <sz val="11"/>
      <name val="Arial"/>
      <family val="2"/>
    </font>
    <font>
      <b/>
      <u/>
      <sz val="11"/>
      <color rgb="FF000000"/>
      <name val="Arial"/>
      <family val="2"/>
    </font>
    <font>
      <b/>
      <sz val="12"/>
      <color rgb="FF000000"/>
      <name val="Arial"/>
      <family val="2"/>
    </font>
    <font>
      <sz val="14"/>
      <color theme="1"/>
      <name val="Calibri"/>
      <family val="2"/>
      <scheme val="minor"/>
    </font>
    <font>
      <b/>
      <sz val="14"/>
      <color rgb="FF000000"/>
      <name val="Arial"/>
      <family val="2"/>
    </font>
    <font>
      <b/>
      <sz val="14"/>
      <color theme="1"/>
      <name val="Arial"/>
      <family val="2"/>
    </font>
    <font>
      <sz val="10"/>
      <color theme="1"/>
      <name val="Arial"/>
      <family val="2"/>
    </font>
    <font>
      <sz val="11"/>
      <name val="Arial"/>
      <family val="2"/>
    </font>
    <font>
      <sz val="11"/>
      <color rgb="FF000000"/>
      <name val="Arial"/>
      <family val="2"/>
    </font>
    <font>
      <b/>
      <sz val="10"/>
      <name val="Arial"/>
      <family val="2"/>
    </font>
    <font>
      <sz val="12"/>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1"/>
      <color rgb="FFFF0000"/>
      <name val="Arial"/>
      <family val="2"/>
    </font>
    <font>
      <sz val="10"/>
      <color theme="0"/>
      <name val="Arial"/>
      <family val="2"/>
    </font>
    <font>
      <sz val="11"/>
      <color rgb="FFFF0000"/>
      <name val="Arial"/>
      <family val="2"/>
    </font>
    <font>
      <sz val="7"/>
      <color rgb="FFFF0000"/>
      <name val="Arial"/>
      <family val="2"/>
    </font>
    <font>
      <b/>
      <sz val="12"/>
      <color rgb="FFFF0000"/>
      <name val="Calibri (Cuerpo)"/>
    </font>
    <font>
      <sz val="7"/>
      <color rgb="FFFF0000"/>
      <name val="Calibri (Cuerpo)"/>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auto="1"/>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7">
    <xf numFmtId="0" fontId="0" fillId="0" borderId="0"/>
    <xf numFmtId="165" fontId="4" fillId="0" borderId="0" applyFont="0" applyFill="0" applyBorder="0" applyAlignment="0" applyProtection="0"/>
    <xf numFmtId="0" fontId="5" fillId="0" borderId="0"/>
    <xf numFmtId="0" fontId="5" fillId="0" borderId="0"/>
    <xf numFmtId="0" fontId="4" fillId="0" borderId="0"/>
    <xf numFmtId="42"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9" fillId="0" borderId="0"/>
    <xf numFmtId="0" fontId="14" fillId="0" borderId="0"/>
    <xf numFmtId="168" fontId="5"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Alignment="0" applyProtection="0"/>
  </cellStyleXfs>
  <cellXfs count="251">
    <xf numFmtId="0" fontId="0" fillId="0" borderId="0" xfId="0"/>
    <xf numFmtId="0" fontId="1" fillId="0" borderId="0" xfId="0" applyFont="1"/>
    <xf numFmtId="0" fontId="5" fillId="0" borderId="0" xfId="2"/>
    <xf numFmtId="0" fontId="6" fillId="0" borderId="0" xfId="2" applyFont="1" applyAlignment="1">
      <alignment vertical="top"/>
    </xf>
    <xf numFmtId="0" fontId="7" fillId="0" borderId="0" xfId="0" applyFont="1"/>
    <xf numFmtId="0" fontId="1" fillId="0" borderId="0" xfId="0" applyFont="1" applyAlignment="1">
      <alignment horizontal="center" vertical="center"/>
    </xf>
    <xf numFmtId="167" fontId="0" fillId="0" borderId="0" xfId="8" applyNumberFormat="1" applyFont="1"/>
    <xf numFmtId="0" fontId="9" fillId="0" borderId="0" xfId="0" applyFont="1"/>
    <xf numFmtId="0" fontId="6" fillId="0" borderId="0" xfId="2" applyFont="1" applyAlignment="1">
      <alignment horizontal="left" vertical="top" wrapText="1"/>
    </xf>
    <xf numFmtId="0" fontId="13"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12" fillId="0" borderId="1" xfId="0" applyFont="1" applyBorder="1" applyAlignment="1">
      <alignment horizontal="justify" vertical="top"/>
    </xf>
    <xf numFmtId="0" fontId="1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16" fontId="11" fillId="0" borderId="1" xfId="0" applyNumberFormat="1" applyFont="1" applyBorder="1" applyAlignment="1">
      <alignment horizontal="center" vertical="center"/>
    </xf>
    <xf numFmtId="0" fontId="2" fillId="0" borderId="1" xfId="0" applyFont="1" applyBorder="1"/>
    <xf numFmtId="0" fontId="1" fillId="0" borderId="1" xfId="0" applyFont="1" applyBorder="1" applyAlignment="1">
      <alignment horizontal="justify" vertical="center" wrapText="1"/>
    </xf>
    <xf numFmtId="0" fontId="10" fillId="0" borderId="1" xfId="0" applyFont="1" applyBorder="1" applyAlignment="1">
      <alignment horizontal="center" vertical="center"/>
    </xf>
    <xf numFmtId="0" fontId="15" fillId="0" borderId="1" xfId="0" applyFont="1" applyBorder="1" applyAlignment="1">
      <alignment horizontal="justify" vertical="center"/>
    </xf>
    <xf numFmtId="0" fontId="10" fillId="0" borderId="6" xfId="0" applyFont="1" applyBorder="1" applyAlignment="1">
      <alignment horizontal="center" vertical="center"/>
    </xf>
    <xf numFmtId="0" fontId="2" fillId="0" borderId="1" xfId="0" applyFont="1" applyBorder="1" applyAlignment="1">
      <alignmen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left" vertical="center" wrapText="1"/>
    </xf>
    <xf numFmtId="0" fontId="17" fillId="0" borderId="0" xfId="0" applyFont="1"/>
    <xf numFmtId="0" fontId="0" fillId="0" borderId="1" xfId="0" applyBorder="1" applyAlignment="1">
      <alignment horizontal="center" vertical="center" wrapText="1"/>
    </xf>
    <xf numFmtId="0" fontId="10" fillId="0" borderId="0" xfId="0" applyFont="1"/>
    <xf numFmtId="0" fontId="32" fillId="0" borderId="0" xfId="0" applyFont="1"/>
    <xf numFmtId="0" fontId="34" fillId="0" borderId="7"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0" xfId="0" applyAlignment="1">
      <alignment vertical="center"/>
    </xf>
    <xf numFmtId="0" fontId="10" fillId="0" borderId="0" xfId="0" applyFont="1" applyAlignment="1">
      <alignment horizontal="left" vertical="center"/>
    </xf>
    <xf numFmtId="0" fontId="22" fillId="0" borderId="1" xfId="0" applyFont="1" applyBorder="1" applyAlignment="1">
      <alignment horizontal="center" vertical="center"/>
    </xf>
    <xf numFmtId="0" fontId="0" fillId="0" borderId="1" xfId="0" applyBorder="1" applyAlignment="1">
      <alignment horizont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horizontal="justify" vertical="center" wrapText="1"/>
    </xf>
    <xf numFmtId="0" fontId="10" fillId="0" borderId="0" xfId="0" applyFont="1" applyAlignment="1">
      <alignment horizontal="center" vertical="center"/>
    </xf>
    <xf numFmtId="0" fontId="8" fillId="0" borderId="0" xfId="0" applyFont="1"/>
    <xf numFmtId="0" fontId="35" fillId="0" borderId="0" xfId="0" applyFont="1"/>
    <xf numFmtId="0" fontId="29" fillId="0" borderId="0" xfId="2" applyFont="1" applyAlignment="1">
      <alignment vertical="center"/>
    </xf>
    <xf numFmtId="0" fontId="36" fillId="0" borderId="0" xfId="2" applyFont="1" applyAlignment="1">
      <alignment horizontal="justify" vertical="center"/>
    </xf>
    <xf numFmtId="0" fontId="36" fillId="0" borderId="0" xfId="2" applyFont="1"/>
    <xf numFmtId="0" fontId="36" fillId="0" borderId="0" xfId="2" applyFont="1" applyAlignment="1">
      <alignment vertical="top" wrapText="1"/>
    </xf>
    <xf numFmtId="0" fontId="36" fillId="0" borderId="0" xfId="2" applyFont="1" applyAlignment="1">
      <alignment vertical="top"/>
    </xf>
    <xf numFmtId="0" fontId="36" fillId="0" borderId="0" xfId="2" applyFont="1" applyAlignment="1">
      <alignment vertical="center"/>
    </xf>
    <xf numFmtId="0" fontId="29" fillId="0" borderId="0" xfId="2" applyFont="1" applyAlignment="1">
      <alignment vertical="top"/>
    </xf>
    <xf numFmtId="0" fontId="36" fillId="0" borderId="0" xfId="2" applyFont="1" applyAlignment="1">
      <alignment horizontal="left" vertical="top" wrapText="1"/>
    </xf>
    <xf numFmtId="0" fontId="29" fillId="0" borderId="0" xfId="2" applyFont="1" applyAlignment="1">
      <alignment horizontal="left" vertical="top" wrapText="1"/>
    </xf>
    <xf numFmtId="0" fontId="29" fillId="0" borderId="0" xfId="2" applyFont="1"/>
    <xf numFmtId="0" fontId="23" fillId="0" borderId="0" xfId="0" applyFont="1"/>
    <xf numFmtId="0" fontId="22" fillId="0" borderId="0" xfId="0" applyFont="1"/>
    <xf numFmtId="0" fontId="4" fillId="0" borderId="0" xfId="0" applyFont="1"/>
    <xf numFmtId="0" fontId="0" fillId="3" borderId="0" xfId="0" applyFill="1"/>
    <xf numFmtId="0" fontId="0" fillId="3" borderId="1" xfId="0" applyFill="1" applyBorder="1"/>
    <xf numFmtId="0" fontId="37" fillId="0" borderId="1" xfId="0" applyFont="1" applyBorder="1" applyAlignment="1">
      <alignment horizontal="justify" vertical="center"/>
    </xf>
    <xf numFmtId="0" fontId="35" fillId="3" borderId="1" xfId="0" applyFont="1" applyFill="1" applyBorder="1" applyAlignment="1">
      <alignment vertical="top" wrapText="1"/>
    </xf>
    <xf numFmtId="0" fontId="8" fillId="3" borderId="1" xfId="0" applyFont="1" applyFill="1" applyBorder="1" applyAlignment="1">
      <alignment horizontal="center"/>
    </xf>
    <xf numFmtId="0" fontId="8" fillId="3" borderId="1" xfId="0" applyFont="1" applyFill="1" applyBorder="1"/>
    <xf numFmtId="0" fontId="35" fillId="3" borderId="1" xfId="0" applyFont="1" applyFill="1" applyBorder="1" applyAlignment="1">
      <alignment horizontal="center"/>
    </xf>
    <xf numFmtId="0" fontId="8" fillId="3" borderId="25"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0" xfId="0" applyFont="1" applyFill="1" applyAlignment="1">
      <alignment horizontal="center" vertical="center" wrapText="1"/>
    </xf>
    <xf numFmtId="0" fontId="8" fillId="3" borderId="0" xfId="0" applyFont="1" applyFill="1"/>
    <xf numFmtId="0" fontId="0" fillId="3" borderId="0" xfId="0" applyFill="1" applyAlignment="1">
      <alignment vertical="top"/>
    </xf>
    <xf numFmtId="165" fontId="40" fillId="3" borderId="20" xfId="1" applyFont="1" applyFill="1" applyBorder="1" applyAlignment="1">
      <alignment horizontal="center"/>
    </xf>
    <xf numFmtId="165" fontId="40" fillId="3" borderId="21" xfId="1" applyFont="1" applyFill="1" applyBorder="1"/>
    <xf numFmtId="172" fontId="40" fillId="3" borderId="4" xfId="1" applyNumberFormat="1" applyFont="1" applyFill="1" applyBorder="1"/>
    <xf numFmtId="0" fontId="40" fillId="3" borderId="4" xfId="0" applyFont="1" applyFill="1" applyBorder="1" applyAlignment="1">
      <alignment horizontal="center"/>
    </xf>
    <xf numFmtId="0" fontId="40" fillId="3" borderId="22" xfId="0" applyFont="1" applyFill="1" applyBorder="1"/>
    <xf numFmtId="165" fontId="40" fillId="3" borderId="31" xfId="1" applyFont="1" applyFill="1" applyBorder="1" applyAlignment="1">
      <alignment horizontal="center"/>
    </xf>
    <xf numFmtId="172" fontId="40" fillId="3" borderId="13" xfId="1" applyNumberFormat="1" applyFont="1" applyFill="1" applyBorder="1"/>
    <xf numFmtId="172" fontId="40" fillId="3" borderId="0" xfId="1" applyNumberFormat="1" applyFont="1" applyFill="1" applyBorder="1" applyAlignment="1">
      <alignment horizontal="right"/>
    </xf>
    <xf numFmtId="0" fontId="40" fillId="3" borderId="0" xfId="0" applyFont="1" applyFill="1" applyAlignment="1">
      <alignment horizontal="center"/>
    </xf>
    <xf numFmtId="0" fontId="40" fillId="3" borderId="32" xfId="0" applyFont="1" applyFill="1" applyBorder="1"/>
    <xf numFmtId="165" fontId="40" fillId="3" borderId="13" xfId="1" applyFont="1" applyFill="1" applyBorder="1"/>
    <xf numFmtId="172" fontId="40" fillId="3" borderId="0" xfId="1" applyNumberFormat="1" applyFont="1" applyFill="1" applyBorder="1"/>
    <xf numFmtId="165" fontId="41" fillId="3" borderId="31" xfId="1" applyFont="1" applyFill="1" applyBorder="1" applyAlignment="1">
      <alignment horizontal="center"/>
    </xf>
    <xf numFmtId="39" fontId="40" fillId="3" borderId="13" xfId="1" applyNumberFormat="1" applyFont="1" applyFill="1" applyBorder="1"/>
    <xf numFmtId="0" fontId="41" fillId="3" borderId="23" xfId="0" applyFont="1" applyFill="1" applyBorder="1" applyAlignment="1">
      <alignment horizontal="center" vertical="justify" wrapText="1"/>
    </xf>
    <xf numFmtId="0" fontId="40" fillId="3" borderId="6" xfId="0" applyFont="1" applyFill="1" applyBorder="1"/>
    <xf numFmtId="0" fontId="40" fillId="3" borderId="33" xfId="0" applyFont="1" applyFill="1" applyBorder="1"/>
    <xf numFmtId="0" fontId="41" fillId="3" borderId="24" xfId="0" applyFont="1" applyFill="1" applyBorder="1" applyAlignment="1">
      <alignment horizontal="center"/>
    </xf>
    <xf numFmtId="0" fontId="42" fillId="3" borderId="34" xfId="0" applyFont="1" applyFill="1" applyBorder="1" applyAlignment="1">
      <alignment horizontal="center" vertical="center" wrapText="1"/>
    </xf>
    <xf numFmtId="165" fontId="41" fillId="3" borderId="20" xfId="1" applyFont="1" applyFill="1" applyBorder="1" applyAlignment="1">
      <alignment horizontal="center"/>
    </xf>
    <xf numFmtId="172" fontId="40" fillId="3" borderId="21" xfId="1" applyNumberFormat="1" applyFont="1" applyFill="1" applyBorder="1"/>
    <xf numFmtId="0" fontId="40" fillId="3" borderId="31" xfId="0" applyFont="1" applyFill="1" applyBorder="1" applyAlignment="1">
      <alignment horizontal="center" vertical="center" wrapText="1"/>
    </xf>
    <xf numFmtId="165" fontId="40" fillId="3" borderId="13" xfId="1" applyFont="1" applyFill="1" applyBorder="1" applyAlignment="1">
      <alignment horizontal="right"/>
    </xf>
    <xf numFmtId="172" fontId="40" fillId="3" borderId="10" xfId="1" applyNumberFormat="1" applyFont="1" applyFill="1" applyBorder="1"/>
    <xf numFmtId="0" fontId="40" fillId="3" borderId="10" xfId="0" applyFont="1" applyFill="1" applyBorder="1" applyAlignment="1">
      <alignment horizontal="center" vertical="center" wrapText="1"/>
    </xf>
    <xf numFmtId="0" fontId="41" fillId="3" borderId="31" xfId="0" applyFont="1" applyFill="1" applyBorder="1" applyAlignment="1">
      <alignment horizontal="center" vertical="justify" wrapText="1"/>
    </xf>
    <xf numFmtId="0" fontId="40" fillId="3" borderId="31" xfId="0" applyFont="1" applyFill="1" applyBorder="1" applyAlignment="1">
      <alignment horizontal="center" vertical="justify" wrapText="1"/>
    </xf>
    <xf numFmtId="9" fontId="40" fillId="3" borderId="13" xfId="15" applyFont="1" applyFill="1" applyBorder="1"/>
    <xf numFmtId="3" fontId="40" fillId="3" borderId="10" xfId="0" applyNumberFormat="1" applyFont="1" applyFill="1" applyBorder="1"/>
    <xf numFmtId="0" fontId="40" fillId="3" borderId="10" xfId="0" applyFont="1" applyFill="1" applyBorder="1" applyAlignment="1">
      <alignment horizontal="center"/>
    </xf>
    <xf numFmtId="172" fontId="40" fillId="3" borderId="10" xfId="1" applyNumberFormat="1" applyFont="1" applyFill="1" applyBorder="1" applyAlignment="1">
      <alignment horizontal="right"/>
    </xf>
    <xf numFmtId="41" fontId="0" fillId="3" borderId="0" xfId="14" applyFont="1" applyFill="1" applyAlignment="1">
      <alignment vertical="center"/>
    </xf>
    <xf numFmtId="0" fontId="9" fillId="3" borderId="1" xfId="0" applyFont="1" applyFill="1" applyBorder="1" applyAlignment="1">
      <alignment horizontal="center" vertical="center"/>
    </xf>
    <xf numFmtId="0" fontId="10" fillId="3" borderId="1" xfId="0" applyFont="1" applyFill="1" applyBorder="1"/>
    <xf numFmtId="0" fontId="10" fillId="3"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vertical="center"/>
    </xf>
    <xf numFmtId="3" fontId="0" fillId="3" borderId="0" xfId="0" applyNumberFormat="1" applyFill="1"/>
    <xf numFmtId="173" fontId="0" fillId="3" borderId="0" xfId="7" applyNumberFormat="1" applyFont="1" applyFill="1"/>
    <xf numFmtId="0" fontId="10" fillId="3" borderId="1" xfId="0" applyFont="1" applyFill="1" applyBorder="1" applyAlignment="1">
      <alignment horizontal="center" vertical="center"/>
    </xf>
    <xf numFmtId="0" fontId="17"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7" fillId="3" borderId="1" xfId="0" applyFont="1" applyFill="1" applyBorder="1" applyAlignment="1">
      <alignment horizontal="center"/>
    </xf>
    <xf numFmtId="39" fontId="40" fillId="3" borderId="1" xfId="0" applyNumberFormat="1" applyFont="1" applyFill="1" applyBorder="1" applyAlignment="1">
      <alignment vertical="center" wrapText="1"/>
    </xf>
    <xf numFmtId="2" fontId="40" fillId="3" borderId="1" xfId="0" applyNumberFormat="1" applyFont="1" applyFill="1" applyBorder="1" applyAlignment="1">
      <alignment horizontal="right"/>
    </xf>
    <xf numFmtId="0" fontId="0" fillId="3" borderId="1" xfId="0" applyFill="1" applyBorder="1" applyAlignment="1">
      <alignment horizontal="center"/>
    </xf>
    <xf numFmtId="0" fontId="10" fillId="3" borderId="1" xfId="0" applyFont="1" applyFill="1" applyBorder="1" applyAlignment="1">
      <alignment wrapText="1"/>
    </xf>
    <xf numFmtId="9" fontId="40" fillId="3" borderId="1" xfId="15" applyFont="1" applyFill="1" applyBorder="1" applyAlignment="1">
      <alignment horizontal="right" vertical="center"/>
    </xf>
    <xf numFmtId="0" fontId="9" fillId="3" borderId="24" xfId="0" applyFont="1" applyFill="1" applyBorder="1" applyAlignment="1">
      <alignment horizontal="center" vertical="center"/>
    </xf>
    <xf numFmtId="0" fontId="10" fillId="3" borderId="23" xfId="0" applyFont="1" applyFill="1" applyBorder="1" applyAlignment="1">
      <alignment horizontal="left" vertical="center" wrapText="1"/>
    </xf>
    <xf numFmtId="173" fontId="40" fillId="3" borderId="1" xfId="7" applyNumberFormat="1" applyFont="1" applyFill="1" applyBorder="1" applyAlignment="1">
      <alignment horizontal="right" vertical="center"/>
    </xf>
    <xf numFmtId="174" fontId="40" fillId="3" borderId="20" xfId="0" applyNumberFormat="1" applyFont="1" applyFill="1" applyBorder="1" applyAlignment="1">
      <alignment horizontal="right" vertical="center"/>
    </xf>
    <xf numFmtId="0" fontId="9" fillId="3" borderId="21" xfId="0" applyFont="1" applyFill="1" applyBorder="1" applyAlignment="1">
      <alignment horizontal="center" vertical="center"/>
    </xf>
    <xf numFmtId="0" fontId="10" fillId="3" borderId="20" xfId="0" applyFont="1" applyFill="1" applyBorder="1" applyAlignment="1">
      <alignment vertical="center"/>
    </xf>
    <xf numFmtId="0" fontId="41" fillId="3" borderId="1" xfId="0" applyFont="1" applyFill="1" applyBorder="1" applyAlignment="1">
      <alignment horizontal="center" vertical="center" wrapText="1"/>
    </xf>
    <xf numFmtId="0" fontId="41" fillId="3" borderId="1" xfId="0" applyFont="1" applyFill="1" applyBorder="1" applyAlignment="1">
      <alignment vertical="center" wrapText="1"/>
    </xf>
    <xf numFmtId="0" fontId="43" fillId="3" borderId="0" xfId="0" applyFont="1" applyFill="1"/>
    <xf numFmtId="0" fontId="42" fillId="3" borderId="0" xfId="0" applyFont="1" applyFill="1"/>
    <xf numFmtId="0" fontId="21" fillId="3" borderId="0" xfId="0" applyFont="1" applyFill="1" applyAlignment="1">
      <alignment horizontal="left"/>
    </xf>
    <xf numFmtId="0" fontId="8" fillId="0" borderId="1" xfId="0" applyFont="1" applyBorder="1" applyAlignment="1">
      <alignment horizontal="center" vertical="center" wrapText="1"/>
    </xf>
    <xf numFmtId="0" fontId="5" fillId="0" borderId="3" xfId="0" applyFont="1" applyBorder="1" applyAlignment="1">
      <alignment horizontal="center" vertical="center"/>
    </xf>
    <xf numFmtId="0" fontId="8" fillId="0" borderId="25" xfId="0" applyFont="1" applyBorder="1" applyAlignment="1">
      <alignment horizontal="center" vertical="center" wrapText="1"/>
    </xf>
    <xf numFmtId="0" fontId="38" fillId="0" borderId="25" xfId="2" applyFont="1" applyBorder="1" applyAlignment="1">
      <alignment horizontal="center" vertical="center"/>
    </xf>
    <xf numFmtId="0" fontId="5" fillId="0" borderId="0" xfId="0" applyFont="1" applyAlignment="1">
      <alignment horizontal="justify" vertical="center"/>
    </xf>
    <xf numFmtId="0" fontId="8" fillId="0" borderId="29" xfId="0" applyFont="1" applyBorder="1" applyAlignment="1">
      <alignment horizontal="justify" vertical="center" wrapText="1"/>
    </xf>
    <xf numFmtId="0" fontId="5" fillId="0" borderId="25" xfId="2" applyBorder="1" applyAlignment="1">
      <alignment horizontal="center" vertical="center"/>
    </xf>
    <xf numFmtId="0" fontId="8" fillId="0" borderId="26" xfId="9" applyFont="1" applyBorder="1" applyAlignment="1">
      <alignment horizontal="center" vertical="center"/>
    </xf>
    <xf numFmtId="0" fontId="35" fillId="0" borderId="25" xfId="0" applyFont="1" applyBorder="1" applyAlignment="1">
      <alignment horizontal="center" vertical="center" wrapText="1"/>
    </xf>
    <xf numFmtId="0" fontId="35" fillId="0" borderId="18" xfId="0" applyFont="1" applyBorder="1"/>
    <xf numFmtId="0" fontId="35" fillId="0" borderId="0" xfId="9" applyFont="1" applyAlignment="1">
      <alignment horizontal="center" vertical="center"/>
    </xf>
    <xf numFmtId="0" fontId="43" fillId="0" borderId="0" xfId="9" applyFont="1" applyAlignment="1">
      <alignment horizontal="center" vertical="center"/>
    </xf>
    <xf numFmtId="0" fontId="45" fillId="3" borderId="0" xfId="9" applyFont="1" applyFill="1" applyAlignment="1">
      <alignment horizontal="center" vertical="center"/>
    </xf>
    <xf numFmtId="0" fontId="45" fillId="3" borderId="0" xfId="9" applyFont="1" applyFill="1" applyAlignment="1">
      <alignment vertical="center" wrapText="1"/>
    </xf>
    <xf numFmtId="0" fontId="8" fillId="0" borderId="0" xfId="9" applyFont="1" applyAlignment="1">
      <alignment horizontal="center" vertical="center"/>
    </xf>
    <xf numFmtId="0" fontId="35" fillId="0" borderId="25" xfId="9" applyFont="1" applyBorder="1" applyAlignment="1">
      <alignment horizontal="center" vertical="center"/>
    </xf>
    <xf numFmtId="0" fontId="38" fillId="0" borderId="25" xfId="2" applyFont="1" applyBorder="1" applyAlignment="1">
      <alignment horizontal="center" vertical="center" wrapText="1"/>
    </xf>
    <xf numFmtId="0" fontId="8" fillId="0" borderId="0" xfId="0" applyFont="1" applyAlignment="1">
      <alignment horizontal="center" vertical="center" wrapText="1"/>
    </xf>
    <xf numFmtId="0" fontId="5" fillId="0" borderId="0" xfId="2" applyAlignment="1">
      <alignment horizontal="center" vertical="center"/>
    </xf>
    <xf numFmtId="0" fontId="46" fillId="0" borderId="1" xfId="0" applyFont="1" applyBorder="1" applyAlignment="1">
      <alignment horizontal="center" wrapText="1"/>
    </xf>
    <xf numFmtId="0" fontId="4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9" fillId="0" borderId="3" xfId="0" applyFont="1" applyBorder="1" applyAlignment="1">
      <alignment horizontal="center" vertical="center" wrapText="1"/>
    </xf>
    <xf numFmtId="175" fontId="35" fillId="0" borderId="25" xfId="8" applyNumberFormat="1" applyFont="1" applyBorder="1" applyAlignment="1">
      <alignment horizontal="center" vertical="center"/>
    </xf>
    <xf numFmtId="175" fontId="5" fillId="0" borderId="25" xfId="8" applyNumberFormat="1" applyFont="1" applyBorder="1" applyAlignment="1">
      <alignment horizontal="center" vertical="center"/>
    </xf>
    <xf numFmtId="175" fontId="38" fillId="0" borderId="25" xfId="8" applyNumberFormat="1" applyFont="1" applyBorder="1" applyAlignment="1">
      <alignment horizontal="center" vertical="center"/>
    </xf>
    <xf numFmtId="176" fontId="35" fillId="0" borderId="25" xfId="8" applyNumberFormat="1" applyFont="1" applyBorder="1" applyAlignment="1">
      <alignment horizontal="center" vertical="center"/>
    </xf>
    <xf numFmtId="176" fontId="5" fillId="0" borderId="25" xfId="8" applyNumberFormat="1" applyFont="1" applyBorder="1" applyAlignment="1">
      <alignment horizontal="center" vertical="center"/>
    </xf>
    <xf numFmtId="176" fontId="38" fillId="0" borderId="25" xfId="8" applyNumberFormat="1" applyFont="1" applyBorder="1" applyAlignment="1">
      <alignment horizontal="center" vertical="center"/>
    </xf>
    <xf numFmtId="176" fontId="5" fillId="0" borderId="25" xfId="2" applyNumberFormat="1" applyBorder="1" applyAlignment="1">
      <alignment horizontal="center" vertical="center"/>
    </xf>
    <xf numFmtId="175" fontId="5" fillId="0" borderId="25" xfId="2" applyNumberFormat="1" applyBorder="1" applyAlignment="1">
      <alignment horizontal="center" vertical="center"/>
    </xf>
    <xf numFmtId="177" fontId="5" fillId="0" borderId="25" xfId="15" applyNumberFormat="1" applyFont="1" applyBorder="1" applyAlignment="1">
      <alignment horizontal="center" vertical="center"/>
    </xf>
    <xf numFmtId="175" fontId="5" fillId="0" borderId="0" xfId="2" applyNumberFormat="1"/>
    <xf numFmtId="0" fontId="38" fillId="0" borderId="0" xfId="2" applyFont="1" applyAlignment="1">
      <alignment vertical="top"/>
    </xf>
    <xf numFmtId="0" fontId="5" fillId="0" borderId="0" xfId="2" applyAlignment="1">
      <alignment horizontal="left" vertical="top" wrapText="1"/>
    </xf>
    <xf numFmtId="0" fontId="38" fillId="0" borderId="0" xfId="2" applyFont="1" applyAlignment="1">
      <alignment horizontal="left" vertical="top" wrapText="1"/>
    </xf>
    <xf numFmtId="0" fontId="38" fillId="0" borderId="0" xfId="2" applyFont="1"/>
    <xf numFmtId="0" fontId="43" fillId="0" borderId="0" xfId="0" applyFont="1"/>
    <xf numFmtId="0" fontId="1" fillId="0" borderId="4" xfId="0" applyFont="1" applyBorder="1" applyAlignment="1">
      <alignment horizont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5" fillId="2" borderId="1" xfId="0" applyFont="1" applyFill="1" applyBorder="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28" fillId="0" borderId="0" xfId="0" applyFont="1" applyAlignment="1">
      <alignment horizontal="justify" vertical="center" wrapText="1"/>
    </xf>
    <xf numFmtId="0" fontId="10" fillId="0" borderId="1" xfId="0" applyFont="1" applyBorder="1" applyAlignment="1">
      <alignment horizontal="center" vertical="center"/>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left" vertical="center" wrapText="1"/>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8" fillId="3" borderId="0" xfId="0" applyFont="1" applyFill="1" applyAlignment="1">
      <alignment horizontal="center" vertical="center"/>
    </xf>
    <xf numFmtId="0" fontId="8" fillId="3" borderId="26"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41" fillId="3" borderId="32" xfId="0" applyFont="1" applyFill="1" applyBorder="1" applyAlignment="1">
      <alignment horizontal="center"/>
    </xf>
    <xf numFmtId="0" fontId="41" fillId="3" borderId="0" xfId="0" applyFont="1" applyFill="1" applyAlignment="1">
      <alignment horizont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17" fillId="3" borderId="0" xfId="0" applyFont="1" applyFill="1" applyAlignment="1">
      <alignment horizontal="center"/>
    </xf>
    <xf numFmtId="0" fontId="10" fillId="3" borderId="1"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9" fontId="8" fillId="3" borderId="32" xfId="0" applyNumberFormat="1" applyFont="1" applyFill="1" applyBorder="1" applyAlignment="1">
      <alignment horizontal="center" vertical="justify" wrapText="1"/>
    </xf>
    <xf numFmtId="0" fontId="8" fillId="3" borderId="0" xfId="0" applyFont="1" applyFill="1" applyAlignment="1">
      <alignment horizontal="center" vertical="justify" wrapText="1"/>
    </xf>
    <xf numFmtId="0" fontId="8" fillId="3" borderId="13" xfId="0" applyFont="1" applyFill="1" applyBorder="1" applyAlignment="1">
      <alignment horizontal="center" vertical="justify" wrapText="1"/>
    </xf>
    <xf numFmtId="0" fontId="41" fillId="3" borderId="36" xfId="0" applyFont="1" applyFill="1" applyBorder="1" applyAlignment="1">
      <alignment horizontal="center" vertical="center" wrapText="1"/>
    </xf>
    <xf numFmtId="0" fontId="41" fillId="3" borderId="35" xfId="0" applyFont="1" applyFill="1" applyBorder="1" applyAlignment="1">
      <alignment horizontal="center" vertical="center"/>
    </xf>
    <xf numFmtId="0" fontId="8" fillId="3" borderId="0" xfId="0" applyFont="1" applyFill="1" applyAlignment="1">
      <alignment horizontal="center" vertical="justify"/>
    </xf>
    <xf numFmtId="0" fontId="8" fillId="3" borderId="0" xfId="0" applyFont="1" applyFill="1" applyAlignment="1">
      <alignment horizontal="center" vertical="center" wrapText="1"/>
    </xf>
    <xf numFmtId="0" fontId="22" fillId="0" borderId="1" xfId="0" applyFont="1" applyBorder="1" applyAlignment="1">
      <alignment horizontal="righ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19" fillId="0" borderId="19" xfId="0" applyFont="1" applyBorder="1" applyAlignment="1">
      <alignment horizontal="center" vertical="center" wrapText="1"/>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29" fillId="0" borderId="0" xfId="2" applyFont="1" applyAlignment="1">
      <alignment horizontal="center" vertical="center"/>
    </xf>
    <xf numFmtId="0" fontId="36" fillId="0" borderId="26" xfId="2" applyFont="1" applyBorder="1" applyAlignment="1">
      <alignment horizontal="justify" vertical="top" wrapText="1"/>
    </xf>
    <xf numFmtId="0" fontId="36" fillId="0" borderId="27" xfId="2" applyFont="1" applyBorder="1" applyAlignment="1">
      <alignment horizontal="justify" vertical="top" wrapText="1"/>
    </xf>
    <xf numFmtId="0" fontId="36" fillId="0" borderId="28" xfId="2" applyFont="1" applyBorder="1" applyAlignment="1">
      <alignment horizontal="justify" vertical="top" wrapText="1"/>
    </xf>
    <xf numFmtId="0" fontId="36" fillId="0" borderId="0" xfId="2" applyFont="1" applyAlignment="1">
      <alignment horizontal="left" vertical="top" wrapText="1"/>
    </xf>
    <xf numFmtId="0" fontId="29" fillId="0" borderId="0" xfId="2" applyFont="1" applyAlignment="1">
      <alignment horizontal="left" vertical="top" wrapText="1"/>
    </xf>
    <xf numFmtId="0" fontId="5" fillId="0" borderId="0" xfId="2" applyAlignment="1">
      <alignment horizontal="left" vertical="top" wrapText="1"/>
    </xf>
    <xf numFmtId="0" fontId="38" fillId="0" borderId="0" xfId="2" applyFont="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4" borderId="3" xfId="0" applyFont="1" applyFill="1" applyBorder="1" applyAlignment="1">
      <alignment horizontal="center" vertical="center"/>
    </xf>
    <xf numFmtId="0" fontId="50" fillId="0" borderId="1" xfId="0" applyFont="1" applyBorder="1" applyAlignment="1">
      <alignment horizontal="center" vertical="center"/>
    </xf>
    <xf numFmtId="0" fontId="8" fillId="0" borderId="0" xfId="0" applyFont="1" applyBorder="1" applyAlignment="1">
      <alignment horizontal="center" vertical="center" wrapText="1"/>
    </xf>
    <xf numFmtId="0" fontId="5" fillId="0" borderId="0" xfId="2" applyBorder="1"/>
    <xf numFmtId="0" fontId="5" fillId="0" borderId="0" xfId="2" applyBorder="1" applyAlignment="1">
      <alignment horizontal="center" vertical="center"/>
    </xf>
    <xf numFmtId="0" fontId="8" fillId="0" borderId="25" xfId="0" applyFont="1" applyBorder="1" applyAlignment="1">
      <alignment horizontal="justify" vertical="center" wrapText="1"/>
    </xf>
  </cellXfs>
  <cellStyles count="17">
    <cellStyle name="Millares [0]" xfId="14" builtinId="6"/>
    <cellStyle name="Millares [0] 2" xfId="6" xr:uid="{00000000-0005-0000-0000-000001000000}"/>
    <cellStyle name="Millares [0] 3" xfId="12" xr:uid="{5C4F6ECC-0D46-4FC2-8DC4-29C006D7B55F}"/>
    <cellStyle name="Millares 2" xfId="1" xr:uid="{00000000-0005-0000-0000-000002000000}"/>
    <cellStyle name="Millares 3" xfId="13" xr:uid="{FE0DC801-A9DD-4183-B1E0-F43B711EA869}"/>
    <cellStyle name="Moneda" xfId="8" builtinId="4"/>
    <cellStyle name="Moneda [0] 2" xfId="5" xr:uid="{00000000-0005-0000-0000-000003000000}"/>
    <cellStyle name="Moneda [0] 3" xfId="16" xr:uid="{61157849-745B-4A0E-B706-1E332CF99442}"/>
    <cellStyle name="Moneda 2" xfId="7" xr:uid="{00000000-0005-0000-0000-000004000000}"/>
    <cellStyle name="Moneda 2 2" xfId="11" xr:uid="{5F097CD2-3395-47BD-9C07-FFC91A055043}"/>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Normal 6" xfId="10" xr:uid="{5B3E08DF-A460-48B6-BD3E-DCD5E44A5160}"/>
    <cellStyle name="Porcentaje"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5"/>
  <sheetViews>
    <sheetView topLeftCell="B28" zoomScaleNormal="100" workbookViewId="0">
      <selection activeCell="D18" sqref="D18"/>
    </sheetView>
  </sheetViews>
  <sheetFormatPr baseColWidth="10" defaultRowHeight="11.25"/>
  <cols>
    <col min="1" max="1" width="4.85546875" style="1" customWidth="1"/>
    <col min="2" max="2" width="88.85546875" style="1" customWidth="1"/>
    <col min="3" max="3" width="58.140625" style="5" customWidth="1"/>
    <col min="4" max="4" width="50.7109375" style="5" customWidth="1"/>
    <col min="5" max="6" width="11.42578125" style="1"/>
    <col min="7" max="7" width="15" style="1" bestFit="1" customWidth="1"/>
    <col min="8" max="16384" width="11.42578125" style="1"/>
  </cols>
  <sheetData>
    <row r="1" spans="2:4" ht="16.5" customHeight="1">
      <c r="B1" s="173"/>
      <c r="C1" s="173"/>
      <c r="D1" s="173"/>
    </row>
    <row r="2" spans="2:4" ht="23.25">
      <c r="B2" s="174" t="s">
        <v>43</v>
      </c>
      <c r="C2" s="175"/>
      <c r="D2" s="175"/>
    </row>
    <row r="3" spans="2:4" ht="38.25" customHeight="1">
      <c r="B3" s="10" t="s">
        <v>202</v>
      </c>
      <c r="C3" s="10"/>
      <c r="D3" s="10"/>
    </row>
    <row r="4" spans="2:4" ht="39" customHeight="1">
      <c r="B4" s="10" t="s">
        <v>203</v>
      </c>
      <c r="C4" s="10"/>
      <c r="D4" s="10"/>
    </row>
    <row r="5" spans="2:4" ht="39" customHeight="1">
      <c r="B5" s="10"/>
      <c r="C5" s="30" t="s">
        <v>69</v>
      </c>
      <c r="D5" s="30" t="s">
        <v>70</v>
      </c>
    </row>
    <row r="6" spans="2:4" ht="15" customHeight="1">
      <c r="B6" s="11" t="s">
        <v>22</v>
      </c>
      <c r="C6" s="10" t="s">
        <v>44</v>
      </c>
      <c r="D6" s="10" t="s">
        <v>38</v>
      </c>
    </row>
    <row r="7" spans="2:4" ht="33.75">
      <c r="B7" s="12" t="s">
        <v>1</v>
      </c>
      <c r="C7" s="13" t="s">
        <v>4</v>
      </c>
      <c r="D7" s="13" t="s">
        <v>4</v>
      </c>
    </row>
    <row r="8" spans="2:4">
      <c r="B8" s="14" t="s">
        <v>26</v>
      </c>
      <c r="C8" s="15" t="s">
        <v>45</v>
      </c>
      <c r="D8" s="17" t="s">
        <v>58</v>
      </c>
    </row>
    <row r="9" spans="2:4">
      <c r="B9" s="16" t="s">
        <v>21</v>
      </c>
      <c r="C9" s="17" t="s">
        <v>5</v>
      </c>
      <c r="D9" s="10" t="s">
        <v>5</v>
      </c>
    </row>
    <row r="10" spans="2:4" ht="177" customHeight="1">
      <c r="B10" s="18" t="s">
        <v>8</v>
      </c>
      <c r="C10" s="19" t="s">
        <v>41</v>
      </c>
      <c r="D10" s="9" t="s">
        <v>288</v>
      </c>
    </row>
    <row r="11" spans="2:4" ht="14.25" customHeight="1">
      <c r="B11" s="16" t="s">
        <v>27</v>
      </c>
      <c r="C11" s="17" t="s">
        <v>46</v>
      </c>
      <c r="D11" s="10" t="s">
        <v>59</v>
      </c>
    </row>
    <row r="12" spans="2:4" ht="39.75" customHeight="1">
      <c r="B12" s="18" t="s">
        <v>28</v>
      </c>
      <c r="C12" s="19" t="s">
        <v>4</v>
      </c>
      <c r="D12" s="13" t="s">
        <v>4</v>
      </c>
    </row>
    <row r="13" spans="2:4">
      <c r="B13" s="14" t="s">
        <v>20</v>
      </c>
      <c r="C13" s="15" t="s">
        <v>5</v>
      </c>
      <c r="D13" s="15" t="s">
        <v>5</v>
      </c>
    </row>
    <row r="14" spans="2:4" ht="22.5">
      <c r="B14" s="18" t="s">
        <v>2</v>
      </c>
      <c r="C14" s="19" t="s">
        <v>5</v>
      </c>
      <c r="D14" s="10" t="s">
        <v>5</v>
      </c>
    </row>
    <row r="15" spans="2:4" ht="15" customHeight="1">
      <c r="B15" s="14" t="s">
        <v>19</v>
      </c>
      <c r="C15" s="15" t="s">
        <v>5</v>
      </c>
      <c r="D15" s="10" t="s">
        <v>5</v>
      </c>
    </row>
    <row r="16" spans="2:4" ht="45.75" customHeight="1">
      <c r="B16" s="18" t="s">
        <v>32</v>
      </c>
      <c r="C16" s="19" t="s">
        <v>5</v>
      </c>
      <c r="D16" s="10" t="s">
        <v>5</v>
      </c>
    </row>
    <row r="17" spans="2:4" ht="15" customHeight="1">
      <c r="B17" s="16" t="s">
        <v>18</v>
      </c>
      <c r="C17" s="17" t="s">
        <v>47</v>
      </c>
      <c r="D17" s="20" t="s">
        <v>60</v>
      </c>
    </row>
    <row r="18" spans="2:4" ht="269.25" customHeight="1">
      <c r="B18" s="18" t="s">
        <v>6</v>
      </c>
      <c r="C18" s="19" t="s">
        <v>41</v>
      </c>
      <c r="D18" s="9" t="s">
        <v>288</v>
      </c>
    </row>
    <row r="19" spans="2:4" ht="21.75" customHeight="1">
      <c r="B19" s="14" t="s">
        <v>29</v>
      </c>
      <c r="C19" s="10" t="s">
        <v>48</v>
      </c>
      <c r="D19" s="20" t="s">
        <v>39</v>
      </c>
    </row>
    <row r="20" spans="2:4" ht="92.25" customHeight="1">
      <c r="B20" s="18" t="s">
        <v>30</v>
      </c>
      <c r="C20" s="19" t="s">
        <v>4</v>
      </c>
      <c r="D20" s="13" t="s">
        <v>4</v>
      </c>
    </row>
    <row r="21" spans="2:4" ht="18" customHeight="1">
      <c r="B21" s="16" t="s">
        <v>17</v>
      </c>
      <c r="C21" s="10" t="s">
        <v>49</v>
      </c>
      <c r="D21" s="10" t="s">
        <v>42</v>
      </c>
    </row>
    <row r="22" spans="2:4" ht="75.75" customHeight="1">
      <c r="B22" s="18" t="s">
        <v>23</v>
      </c>
      <c r="C22" s="19" t="s">
        <v>4</v>
      </c>
      <c r="D22" s="13" t="s">
        <v>41</v>
      </c>
    </row>
    <row r="23" spans="2:4" ht="12" customHeight="1">
      <c r="B23" s="21" t="s">
        <v>24</v>
      </c>
      <c r="C23" s="10" t="s">
        <v>50</v>
      </c>
      <c r="D23" s="10" t="s">
        <v>61</v>
      </c>
    </row>
    <row r="24" spans="2:4" ht="72.75" customHeight="1">
      <c r="B24" s="18" t="s">
        <v>25</v>
      </c>
      <c r="C24" s="19" t="s">
        <v>4</v>
      </c>
      <c r="D24" s="13" t="s">
        <v>4</v>
      </c>
    </row>
    <row r="25" spans="2:4">
      <c r="B25" s="21" t="s">
        <v>16</v>
      </c>
      <c r="C25" s="15" t="s">
        <v>51</v>
      </c>
      <c r="D25" s="10" t="s">
        <v>62</v>
      </c>
    </row>
    <row r="26" spans="2:4" ht="12.75" customHeight="1">
      <c r="B26" s="18" t="s">
        <v>3</v>
      </c>
      <c r="C26" s="19" t="s">
        <v>4</v>
      </c>
      <c r="D26" s="13" t="s">
        <v>4</v>
      </c>
    </row>
    <row r="27" spans="2:4" ht="14.25" customHeight="1">
      <c r="B27" s="16" t="s">
        <v>13</v>
      </c>
      <c r="C27" s="10" t="s">
        <v>44</v>
      </c>
      <c r="D27" s="10" t="s">
        <v>40</v>
      </c>
    </row>
    <row r="28" spans="2:4" ht="68.25" customHeight="1">
      <c r="B28" s="18" t="s">
        <v>52</v>
      </c>
      <c r="C28" s="19" t="s">
        <v>4</v>
      </c>
      <c r="D28" s="13" t="s">
        <v>4</v>
      </c>
    </row>
    <row r="29" spans="2:4">
      <c r="B29" s="26" t="s">
        <v>15</v>
      </c>
      <c r="C29" s="17" t="s">
        <v>58</v>
      </c>
      <c r="D29" s="17" t="s">
        <v>58</v>
      </c>
    </row>
    <row r="30" spans="2:4" ht="47.25" customHeight="1">
      <c r="B30" s="22" t="s">
        <v>9</v>
      </c>
      <c r="C30" s="19" t="s">
        <v>4</v>
      </c>
      <c r="D30" s="19" t="s">
        <v>4</v>
      </c>
    </row>
    <row r="31" spans="2:4" ht="16.5" customHeight="1">
      <c r="B31" s="16" t="s">
        <v>14</v>
      </c>
      <c r="C31" s="17" t="s">
        <v>53</v>
      </c>
      <c r="D31" s="10" t="s">
        <v>63</v>
      </c>
    </row>
    <row r="32" spans="2:4" ht="109.5" customHeight="1">
      <c r="B32" s="22" t="s">
        <v>54</v>
      </c>
      <c r="C32" s="19" t="s">
        <v>4</v>
      </c>
      <c r="D32" s="13" t="s">
        <v>4</v>
      </c>
    </row>
    <row r="33" spans="2:4" ht="16.5" customHeight="1">
      <c r="B33" s="16" t="s">
        <v>55</v>
      </c>
      <c r="C33" s="17" t="s">
        <v>57</v>
      </c>
      <c r="D33" s="17" t="s">
        <v>64</v>
      </c>
    </row>
    <row r="34" spans="2:4" ht="56.25" customHeight="1">
      <c r="B34" s="24" t="s">
        <v>56</v>
      </c>
      <c r="C34" s="19" t="s">
        <v>68</v>
      </c>
      <c r="D34" s="13" t="s">
        <v>4</v>
      </c>
    </row>
    <row r="35" spans="2:4" s="7" customFormat="1" ht="51" customHeight="1">
      <c r="B35" s="25"/>
      <c r="C35" s="246" t="s">
        <v>287</v>
      </c>
      <c r="D35" s="9" t="s">
        <v>288</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1055-04A7-440B-8A1D-7B6DC6F6B0EE}">
  <dimension ref="A1:E79"/>
  <sheetViews>
    <sheetView topLeftCell="A38" zoomScaleNormal="100" workbookViewId="0">
      <selection activeCell="D78" sqref="D78"/>
    </sheetView>
  </sheetViews>
  <sheetFormatPr baseColWidth="10" defaultRowHeight="15"/>
  <cols>
    <col min="3" max="3" width="54.7109375" customWidth="1"/>
    <col min="4" max="4" width="19.85546875" customWidth="1"/>
    <col min="5" max="5" width="17" customWidth="1"/>
  </cols>
  <sheetData>
    <row r="1" spans="1:5" s="36" customFormat="1" ht="18.75">
      <c r="A1" s="177" t="s">
        <v>137</v>
      </c>
      <c r="B1" s="177"/>
      <c r="C1" s="177"/>
      <c r="D1" s="177"/>
      <c r="E1" s="177"/>
    </row>
    <row r="2" spans="1:5" ht="15.75">
      <c r="A2" s="178" t="s">
        <v>136</v>
      </c>
      <c r="B2" s="178"/>
      <c r="C2" s="178"/>
      <c r="D2" s="178"/>
      <c r="E2" s="178"/>
    </row>
    <row r="3" spans="1:5">
      <c r="A3" s="179" t="s">
        <v>201</v>
      </c>
      <c r="B3" s="179"/>
      <c r="C3" s="179"/>
      <c r="D3" s="179"/>
      <c r="E3" s="179"/>
    </row>
    <row r="5" spans="1:5" ht="47.1" customHeight="1">
      <c r="A5" s="180" t="s">
        <v>135</v>
      </c>
      <c r="B5" s="180"/>
      <c r="C5" s="180"/>
      <c r="D5" s="180"/>
      <c r="E5" s="180"/>
    </row>
    <row r="7" spans="1:5" ht="15.75">
      <c r="A7" s="35" t="s">
        <v>200</v>
      </c>
    </row>
    <row r="8" spans="1:5" ht="30" customHeight="1">
      <c r="A8" s="176" t="s">
        <v>199</v>
      </c>
      <c r="B8" s="176"/>
      <c r="C8" s="176"/>
      <c r="D8" s="176"/>
      <c r="E8" s="176"/>
    </row>
    <row r="9" spans="1:5" s="46" customFormat="1" ht="15" customHeight="1">
      <c r="A9" s="181" t="s">
        <v>189</v>
      </c>
      <c r="B9" s="181" t="s">
        <v>188</v>
      </c>
      <c r="C9" s="181" t="s">
        <v>141</v>
      </c>
      <c r="D9" s="181" t="s">
        <v>71</v>
      </c>
      <c r="E9" s="181"/>
    </row>
    <row r="10" spans="1:5" s="46" customFormat="1" ht="30" customHeight="1">
      <c r="A10" s="181"/>
      <c r="B10" s="181"/>
      <c r="C10" s="181"/>
      <c r="D10" s="30" t="s">
        <v>198</v>
      </c>
      <c r="E10" s="30" t="s">
        <v>197</v>
      </c>
    </row>
    <row r="11" spans="1:5" ht="30" customHeight="1">
      <c r="A11" s="44">
        <v>1</v>
      </c>
      <c r="B11" s="43">
        <v>1</v>
      </c>
      <c r="C11" s="32" t="s">
        <v>196</v>
      </c>
      <c r="D11" s="42" t="s">
        <v>180</v>
      </c>
      <c r="E11" s="42" t="s">
        <v>179</v>
      </c>
    </row>
    <row r="12" spans="1:5" ht="30" customHeight="1">
      <c r="A12" s="44">
        <v>2</v>
      </c>
      <c r="B12" s="43">
        <v>1</v>
      </c>
      <c r="C12" s="32" t="s">
        <v>195</v>
      </c>
      <c r="D12" s="42" t="s">
        <v>180</v>
      </c>
      <c r="E12" s="42" t="s">
        <v>179</v>
      </c>
    </row>
    <row r="13" spans="1:5" ht="30" customHeight="1">
      <c r="A13" s="44">
        <v>3</v>
      </c>
      <c r="B13" s="43">
        <v>2</v>
      </c>
      <c r="C13" s="32" t="s">
        <v>194</v>
      </c>
      <c r="D13" s="42" t="s">
        <v>180</v>
      </c>
      <c r="E13" s="42" t="s">
        <v>179</v>
      </c>
    </row>
    <row r="14" spans="1:5" ht="30" customHeight="1">
      <c r="A14" s="44">
        <v>4</v>
      </c>
      <c r="B14" s="43">
        <v>1</v>
      </c>
      <c r="C14" s="32" t="s">
        <v>193</v>
      </c>
      <c r="D14" s="42" t="s">
        <v>180</v>
      </c>
      <c r="E14" s="42" t="s">
        <v>179</v>
      </c>
    </row>
    <row r="15" spans="1:5" ht="30" customHeight="1">
      <c r="A15" s="44">
        <v>5</v>
      </c>
      <c r="B15" s="43">
        <v>1</v>
      </c>
      <c r="C15" s="32" t="s">
        <v>192</v>
      </c>
      <c r="D15" s="42" t="s">
        <v>180</v>
      </c>
      <c r="E15" s="42" t="s">
        <v>179</v>
      </c>
    </row>
    <row r="16" spans="1:5" ht="39.75" customHeight="1">
      <c r="A16" s="44">
        <v>6</v>
      </c>
      <c r="B16" s="43">
        <v>1</v>
      </c>
      <c r="C16" s="32" t="s">
        <v>191</v>
      </c>
      <c r="D16" s="42" t="s">
        <v>180</v>
      </c>
      <c r="E16" s="42" t="s">
        <v>179</v>
      </c>
    </row>
    <row r="17" spans="1:5" ht="15" customHeight="1">
      <c r="C17" s="45"/>
    </row>
    <row r="18" spans="1:5" ht="15" customHeight="1"/>
    <row r="19" spans="1:5" ht="15" customHeight="1"/>
    <row r="20" spans="1:5" ht="30" customHeight="1">
      <c r="A20" s="176" t="s">
        <v>190</v>
      </c>
      <c r="B20" s="176"/>
      <c r="C20" s="176"/>
      <c r="D20" s="176"/>
      <c r="E20" s="176"/>
    </row>
    <row r="21" spans="1:5" ht="15" customHeight="1">
      <c r="A21" s="181" t="s">
        <v>189</v>
      </c>
      <c r="B21" s="181" t="s">
        <v>188</v>
      </c>
      <c r="C21" s="181" t="s">
        <v>141</v>
      </c>
      <c r="D21" s="181" t="s">
        <v>71</v>
      </c>
      <c r="E21" s="181"/>
    </row>
    <row r="22" spans="1:5" ht="15" customHeight="1">
      <c r="A22" s="181"/>
      <c r="B22" s="181"/>
      <c r="C22" s="181"/>
      <c r="D22" s="23" t="s">
        <v>91</v>
      </c>
      <c r="E22" s="23" t="s">
        <v>90</v>
      </c>
    </row>
    <row r="23" spans="1:5" ht="42.75">
      <c r="A23" s="44">
        <v>7</v>
      </c>
      <c r="B23" s="43">
        <v>1</v>
      </c>
      <c r="C23" s="32" t="s">
        <v>187</v>
      </c>
      <c r="D23" s="34" t="s">
        <v>180</v>
      </c>
      <c r="E23" s="34" t="s">
        <v>179</v>
      </c>
    </row>
    <row r="24" spans="1:5" ht="43.5" customHeight="1">
      <c r="A24" s="44">
        <v>8</v>
      </c>
      <c r="B24" s="43">
        <v>1</v>
      </c>
      <c r="C24" s="32" t="s">
        <v>186</v>
      </c>
      <c r="D24" s="34" t="s">
        <v>180</v>
      </c>
      <c r="E24" s="34" t="s">
        <v>183</v>
      </c>
    </row>
    <row r="25" spans="1:5" ht="45.75" customHeight="1">
      <c r="A25" s="44">
        <v>9</v>
      </c>
      <c r="B25" s="43">
        <v>3</v>
      </c>
      <c r="C25" s="32" t="s">
        <v>185</v>
      </c>
      <c r="D25" s="34" t="s">
        <v>180</v>
      </c>
      <c r="E25" s="34" t="s">
        <v>183</v>
      </c>
    </row>
    <row r="26" spans="1:5" ht="48" customHeight="1">
      <c r="A26" s="44">
        <v>10</v>
      </c>
      <c r="B26" s="43">
        <v>4</v>
      </c>
      <c r="C26" s="32" t="s">
        <v>184</v>
      </c>
      <c r="D26" s="34" t="s">
        <v>180</v>
      </c>
      <c r="E26" s="34" t="s">
        <v>183</v>
      </c>
    </row>
    <row r="30" spans="1:5" ht="18.75">
      <c r="A30" s="176" t="s">
        <v>94</v>
      </c>
      <c r="B30" s="176"/>
      <c r="C30" s="176"/>
      <c r="D30" s="176"/>
      <c r="E30" s="176"/>
    </row>
    <row r="31" spans="1:5" ht="15.75">
      <c r="A31" s="181" t="s">
        <v>141</v>
      </c>
      <c r="B31" s="181"/>
      <c r="C31" s="181"/>
      <c r="D31" s="181" t="s">
        <v>71</v>
      </c>
      <c r="E31" s="181"/>
    </row>
    <row r="32" spans="1:5" ht="15.75">
      <c r="A32" s="181"/>
      <c r="B32" s="181"/>
      <c r="C32" s="181"/>
      <c r="D32" s="23" t="s">
        <v>91</v>
      </c>
      <c r="E32" s="23" t="s">
        <v>90</v>
      </c>
    </row>
    <row r="33" spans="1:5" ht="50.25" customHeight="1">
      <c r="A33" s="182" t="s">
        <v>182</v>
      </c>
      <c r="B33" s="182"/>
      <c r="C33" s="182"/>
      <c r="D33" s="34" t="s">
        <v>180</v>
      </c>
      <c r="E33" s="42" t="s">
        <v>179</v>
      </c>
    </row>
    <row r="34" spans="1:5" ht="50.25" customHeight="1">
      <c r="A34" s="182" t="s">
        <v>181</v>
      </c>
      <c r="B34" s="182"/>
      <c r="C34" s="182"/>
      <c r="D34" s="34" t="s">
        <v>180</v>
      </c>
      <c r="E34" s="34" t="s">
        <v>179</v>
      </c>
    </row>
    <row r="35" spans="1:5" ht="60" customHeight="1">
      <c r="A35" s="183" t="s">
        <v>178</v>
      </c>
      <c r="B35" s="183"/>
      <c r="C35" s="183"/>
      <c r="D35" s="184" t="s">
        <v>177</v>
      </c>
      <c r="E35" s="185"/>
    </row>
    <row r="36" spans="1:5" ht="30.75">
      <c r="A36" s="182" t="s">
        <v>176</v>
      </c>
      <c r="B36" s="182"/>
      <c r="C36" s="182"/>
      <c r="D36" s="154" t="s">
        <v>279</v>
      </c>
      <c r="E36" s="34" t="s">
        <v>175</v>
      </c>
    </row>
    <row r="37" spans="1:5" ht="30.75">
      <c r="A37" s="182" t="s">
        <v>174</v>
      </c>
      <c r="B37" s="182"/>
      <c r="C37" s="182"/>
      <c r="D37" s="154" t="s">
        <v>279</v>
      </c>
      <c r="E37" s="34" t="s">
        <v>173</v>
      </c>
    </row>
    <row r="38" spans="1:5" ht="30.75">
      <c r="A38" s="182" t="s">
        <v>172</v>
      </c>
      <c r="B38" s="182"/>
      <c r="C38" s="182"/>
      <c r="D38" s="154" t="s">
        <v>279</v>
      </c>
      <c r="E38" s="34" t="s">
        <v>171</v>
      </c>
    </row>
    <row r="39" spans="1:5" ht="30.75">
      <c r="A39" s="182" t="s">
        <v>170</v>
      </c>
      <c r="B39" s="182"/>
      <c r="C39" s="182"/>
      <c r="D39" s="154" t="s">
        <v>279</v>
      </c>
      <c r="E39" s="34" t="s">
        <v>166</v>
      </c>
    </row>
    <row r="40" spans="1:5" ht="30.75">
      <c r="A40" s="182" t="s">
        <v>169</v>
      </c>
      <c r="B40" s="182"/>
      <c r="C40" s="182"/>
      <c r="D40" s="154" t="s">
        <v>279</v>
      </c>
      <c r="E40" s="34" t="s">
        <v>168</v>
      </c>
    </row>
    <row r="41" spans="1:5" ht="30.75">
      <c r="A41" s="182" t="s">
        <v>167</v>
      </c>
      <c r="B41" s="182"/>
      <c r="C41" s="182"/>
      <c r="D41" s="154" t="s">
        <v>279</v>
      </c>
      <c r="E41" s="34" t="s">
        <v>166</v>
      </c>
    </row>
    <row r="42" spans="1:5" ht="30.75">
      <c r="A42" s="182" t="s">
        <v>165</v>
      </c>
      <c r="B42" s="182"/>
      <c r="C42" s="182"/>
      <c r="D42" s="154" t="s">
        <v>279</v>
      </c>
      <c r="E42" s="34" t="s">
        <v>164</v>
      </c>
    </row>
    <row r="43" spans="1:5" ht="30.75">
      <c r="A43" s="182" t="s">
        <v>163</v>
      </c>
      <c r="B43" s="182"/>
      <c r="C43" s="182"/>
      <c r="D43" s="154" t="s">
        <v>279</v>
      </c>
      <c r="E43" s="34" t="s">
        <v>162</v>
      </c>
    </row>
    <row r="44" spans="1:5" ht="54.75" customHeight="1">
      <c r="A44" s="182" t="s">
        <v>161</v>
      </c>
      <c r="B44" s="182"/>
      <c r="C44" s="182"/>
      <c r="D44" s="41" t="s">
        <v>4</v>
      </c>
      <c r="E44" s="41" t="s">
        <v>4</v>
      </c>
    </row>
    <row r="47" spans="1:5" ht="15.75">
      <c r="A47" s="40" t="s">
        <v>160</v>
      </c>
      <c r="B47" s="39"/>
    </row>
    <row r="49" spans="1:5" ht="15.75">
      <c r="A49" s="181" t="s">
        <v>141</v>
      </c>
      <c r="B49" s="181"/>
      <c r="C49" s="181"/>
      <c r="D49" s="181" t="s">
        <v>71</v>
      </c>
      <c r="E49" s="181"/>
    </row>
    <row r="50" spans="1:5" ht="15.75">
      <c r="A50" s="181"/>
      <c r="B50" s="181"/>
      <c r="C50" s="181"/>
      <c r="D50" s="23" t="s">
        <v>91</v>
      </c>
      <c r="E50" s="23" t="s">
        <v>90</v>
      </c>
    </row>
    <row r="51" spans="1:5" ht="57.75" customHeight="1">
      <c r="A51" s="182" t="s">
        <v>159</v>
      </c>
      <c r="B51" s="182"/>
      <c r="C51" s="182"/>
      <c r="D51" s="155" t="s">
        <v>280</v>
      </c>
      <c r="E51" s="34" t="s">
        <v>158</v>
      </c>
    </row>
    <row r="52" spans="1:5" ht="65.25" customHeight="1">
      <c r="A52" s="186" t="s">
        <v>157</v>
      </c>
      <c r="B52" s="187"/>
      <c r="C52" s="188"/>
      <c r="D52" s="34" t="s">
        <v>156</v>
      </c>
      <c r="E52" s="34" t="s">
        <v>155</v>
      </c>
    </row>
    <row r="55" spans="1:5" ht="15.75">
      <c r="A55" s="181" t="s">
        <v>141</v>
      </c>
      <c r="B55" s="181"/>
      <c r="C55" s="181"/>
      <c r="D55" s="181" t="s">
        <v>71</v>
      </c>
      <c r="E55" s="181"/>
    </row>
    <row r="56" spans="1:5" ht="15.75">
      <c r="A56" s="181"/>
      <c r="B56" s="181"/>
      <c r="C56" s="181"/>
      <c r="D56" s="23" t="s">
        <v>91</v>
      </c>
      <c r="E56" s="23" t="s">
        <v>90</v>
      </c>
    </row>
    <row r="57" spans="1:5" ht="57.75" customHeight="1">
      <c r="A57" s="182" t="s">
        <v>154</v>
      </c>
      <c r="B57" s="182"/>
      <c r="C57" s="182"/>
      <c r="D57" s="156" t="s">
        <v>281</v>
      </c>
      <c r="E57" s="34" t="s">
        <v>153</v>
      </c>
    </row>
    <row r="58" spans="1:5" ht="57.75" customHeight="1">
      <c r="A58" s="182" t="s">
        <v>152</v>
      </c>
      <c r="B58" s="182"/>
      <c r="C58" s="182"/>
      <c r="D58" s="34" t="s">
        <v>151</v>
      </c>
      <c r="E58" s="34" t="s">
        <v>150</v>
      </c>
    </row>
    <row r="59" spans="1:5" ht="60" customHeight="1">
      <c r="A59" s="182" t="s">
        <v>149</v>
      </c>
      <c r="B59" s="182"/>
      <c r="C59" s="182"/>
      <c r="D59" s="34" t="s">
        <v>148</v>
      </c>
      <c r="E59" s="34" t="s">
        <v>147</v>
      </c>
    </row>
    <row r="62" spans="1:5" ht="15.75">
      <c r="A62" s="181" t="s">
        <v>141</v>
      </c>
      <c r="B62" s="181"/>
      <c r="C62" s="181"/>
      <c r="D62" s="181" t="s">
        <v>71</v>
      </c>
      <c r="E62" s="181"/>
    </row>
    <row r="63" spans="1:5" ht="15.75">
      <c r="A63" s="181"/>
      <c r="B63" s="181"/>
      <c r="C63" s="181"/>
      <c r="D63" s="23" t="s">
        <v>91</v>
      </c>
      <c r="E63" s="23" t="s">
        <v>90</v>
      </c>
    </row>
    <row r="64" spans="1:5" ht="54.75" customHeight="1">
      <c r="A64" s="182" t="s">
        <v>146</v>
      </c>
      <c r="B64" s="182"/>
      <c r="C64" s="182"/>
      <c r="D64" s="9" t="s">
        <v>288</v>
      </c>
      <c r="E64" s="34" t="s">
        <v>145</v>
      </c>
    </row>
    <row r="65" spans="1:5" ht="51.75" customHeight="1">
      <c r="A65" s="182" t="s">
        <v>144</v>
      </c>
      <c r="B65" s="182"/>
      <c r="C65" s="182"/>
      <c r="D65" s="9" t="s">
        <v>288</v>
      </c>
      <c r="E65" s="34" t="s">
        <v>143</v>
      </c>
    </row>
    <row r="69" spans="1:5" ht="15.75">
      <c r="A69" s="35" t="s">
        <v>142</v>
      </c>
    </row>
    <row r="71" spans="1:5" ht="15.75">
      <c r="A71" s="181" t="s">
        <v>141</v>
      </c>
      <c r="B71" s="181"/>
      <c r="C71" s="181"/>
      <c r="D71" s="181" t="s">
        <v>71</v>
      </c>
      <c r="E71" s="181"/>
    </row>
    <row r="72" spans="1:5" ht="15.95" customHeight="1">
      <c r="A72" s="181"/>
      <c r="B72" s="181"/>
      <c r="C72" s="181"/>
      <c r="D72" s="23" t="s">
        <v>91</v>
      </c>
      <c r="E72" s="23" t="s">
        <v>90</v>
      </c>
    </row>
    <row r="73" spans="1:5" ht="44.1" customHeight="1">
      <c r="A73" s="182" t="s">
        <v>140</v>
      </c>
      <c r="B73" s="182"/>
      <c r="C73" s="182"/>
      <c r="D73" s="38" t="s">
        <v>139</v>
      </c>
      <c r="E73" s="38" t="s">
        <v>138</v>
      </c>
    </row>
    <row r="75" spans="1:5" ht="15.75" thickBot="1"/>
    <row r="76" spans="1:5" ht="18" customHeight="1">
      <c r="A76" s="189" t="s">
        <v>204</v>
      </c>
      <c r="B76" s="190"/>
      <c r="C76" s="191"/>
      <c r="D76" s="198" t="s">
        <v>71</v>
      </c>
      <c r="E76" s="199"/>
    </row>
    <row r="77" spans="1:5" ht="47.25" customHeight="1">
      <c r="A77" s="192"/>
      <c r="B77" s="193"/>
      <c r="C77" s="194"/>
      <c r="D77" s="30" t="s">
        <v>70</v>
      </c>
      <c r="E77" s="29" t="s">
        <v>69</v>
      </c>
    </row>
    <row r="78" spans="1:5" ht="60.75" customHeight="1" thickBot="1">
      <c r="A78" s="195"/>
      <c r="B78" s="196"/>
      <c r="C78" s="197"/>
      <c r="D78" s="9" t="s">
        <v>288</v>
      </c>
      <c r="E78" s="37" t="s">
        <v>4</v>
      </c>
    </row>
    <row r="79" spans="1:5" ht="60.75" customHeight="1"/>
  </sheetData>
  <mergeCells count="48">
    <mergeCell ref="D55:E55"/>
    <mergeCell ref="A57:C57"/>
    <mergeCell ref="A58:C58"/>
    <mergeCell ref="A73:C73"/>
    <mergeCell ref="A76:C78"/>
    <mergeCell ref="D76:E76"/>
    <mergeCell ref="A62:C63"/>
    <mergeCell ref="D62:E62"/>
    <mergeCell ref="A64:C64"/>
    <mergeCell ref="A65:C65"/>
    <mergeCell ref="A71:C72"/>
    <mergeCell ref="D71:E71"/>
    <mergeCell ref="A59:C59"/>
    <mergeCell ref="A42:C42"/>
    <mergeCell ref="A43:C43"/>
    <mergeCell ref="A44:C44"/>
    <mergeCell ref="A49:C50"/>
    <mergeCell ref="A52:C52"/>
    <mergeCell ref="A55:C56"/>
    <mergeCell ref="D49:E49"/>
    <mergeCell ref="A51:C51"/>
    <mergeCell ref="A36:C36"/>
    <mergeCell ref="A37:C37"/>
    <mergeCell ref="A38:C38"/>
    <mergeCell ref="A39:C39"/>
    <mergeCell ref="A40:C40"/>
    <mergeCell ref="A41:C41"/>
    <mergeCell ref="A31:C32"/>
    <mergeCell ref="D31:E31"/>
    <mergeCell ref="A33:C33"/>
    <mergeCell ref="A34:C34"/>
    <mergeCell ref="A35:C35"/>
    <mergeCell ref="D35:E35"/>
    <mergeCell ref="A30:E30"/>
    <mergeCell ref="A1:E1"/>
    <mergeCell ref="A2:E2"/>
    <mergeCell ref="A3:E3"/>
    <mergeCell ref="A5:E5"/>
    <mergeCell ref="A8:E8"/>
    <mergeCell ref="A9:A10"/>
    <mergeCell ref="B9:B10"/>
    <mergeCell ref="C9:C10"/>
    <mergeCell ref="D9:E9"/>
    <mergeCell ref="A20:E20"/>
    <mergeCell ref="A21:A22"/>
    <mergeCell ref="B21:B22"/>
    <mergeCell ref="C21:C22"/>
    <mergeCell ref="D21:E21"/>
  </mergeCells>
  <pageMargins left="0.7" right="0.7" top="0.75" bottom="0.75" header="0.3" footer="0.3"/>
  <pageSetup scale="77" orientation="portrait" horizontalDpi="0" verticalDpi="0"/>
  <headerFooter>
    <oddFooter>&amp;R&amp;"Calibri Bold,Negrita"&amp;12&amp;K000000Página &amp;N de &amp;P</oddFooter>
  </headerFooter>
  <rowBreaks count="2" manualBreakCount="2">
    <brk id="29" max="16383"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73A0-F784-4363-A78A-BC6C2AF9BBD5}">
  <dimension ref="A1:E20"/>
  <sheetViews>
    <sheetView zoomScaleNormal="100" workbookViewId="0">
      <selection activeCell="G14" sqref="G14"/>
    </sheetView>
  </sheetViews>
  <sheetFormatPr baseColWidth="10" defaultRowHeight="15"/>
  <cols>
    <col min="3" max="3" width="54.7109375" customWidth="1"/>
    <col min="4" max="4" width="19.85546875" customWidth="1"/>
    <col min="5" max="5" width="17" customWidth="1"/>
  </cols>
  <sheetData>
    <row r="1" spans="1:5" s="36" customFormat="1" ht="18.75">
      <c r="A1" s="177" t="s">
        <v>137</v>
      </c>
      <c r="B1" s="177"/>
      <c r="C1" s="177"/>
      <c r="D1" s="177"/>
      <c r="E1" s="177"/>
    </row>
    <row r="2" spans="1:5" ht="15.75">
      <c r="A2" s="178" t="s">
        <v>136</v>
      </c>
      <c r="B2" s="178"/>
      <c r="C2" s="178"/>
      <c r="D2" s="178"/>
      <c r="E2" s="178"/>
    </row>
    <row r="3" spans="1:5">
      <c r="A3" s="179" t="s">
        <v>201</v>
      </c>
      <c r="B3" s="179"/>
      <c r="C3" s="179"/>
      <c r="D3" s="179"/>
      <c r="E3" s="179"/>
    </row>
    <row r="5" spans="1:5" ht="47.1" customHeight="1">
      <c r="A5" s="180" t="s">
        <v>135</v>
      </c>
      <c r="B5" s="180"/>
      <c r="C5" s="180"/>
      <c r="D5" s="180"/>
      <c r="E5" s="180"/>
    </row>
    <row r="10" spans="1:5" ht="15.75">
      <c r="A10" s="35" t="s">
        <v>142</v>
      </c>
    </row>
    <row r="12" spans="1:5" ht="15.75">
      <c r="A12" s="181" t="s">
        <v>141</v>
      </c>
      <c r="B12" s="181"/>
      <c r="C12" s="181"/>
      <c r="D12" s="181" t="s">
        <v>71</v>
      </c>
      <c r="E12" s="181"/>
    </row>
    <row r="13" spans="1:5" ht="15.95" customHeight="1">
      <c r="A13" s="181"/>
      <c r="B13" s="181"/>
      <c r="C13" s="181"/>
      <c r="D13" s="23" t="s">
        <v>91</v>
      </c>
      <c r="E13" s="23" t="s">
        <v>90</v>
      </c>
    </row>
    <row r="14" spans="1:5" ht="56.25" customHeight="1">
      <c r="A14" s="182" t="s">
        <v>140</v>
      </c>
      <c r="B14" s="182"/>
      <c r="C14" s="182"/>
      <c r="D14" s="38" t="s">
        <v>139</v>
      </c>
      <c r="E14" s="38" t="s">
        <v>138</v>
      </c>
    </row>
    <row r="16" spans="1:5" ht="15.75" thickBot="1"/>
    <row r="17" spans="1:5" ht="18" customHeight="1">
      <c r="A17" s="189" t="s">
        <v>204</v>
      </c>
      <c r="B17" s="190"/>
      <c r="C17" s="191"/>
      <c r="D17" s="198" t="s">
        <v>71</v>
      </c>
      <c r="E17" s="199"/>
    </row>
    <row r="18" spans="1:5" ht="47.25" customHeight="1">
      <c r="A18" s="192"/>
      <c r="B18" s="193"/>
      <c r="C18" s="194"/>
      <c r="D18" s="30" t="s">
        <v>70</v>
      </c>
      <c r="E18" s="29" t="s">
        <v>69</v>
      </c>
    </row>
    <row r="19" spans="1:5" ht="60.75" customHeight="1" thickBot="1">
      <c r="A19" s="195"/>
      <c r="B19" s="196"/>
      <c r="C19" s="197"/>
      <c r="D19" s="9" t="s">
        <v>288</v>
      </c>
      <c r="E19" s="37" t="s">
        <v>4</v>
      </c>
    </row>
    <row r="20" spans="1:5" ht="60.75" customHeight="1"/>
  </sheetData>
  <mergeCells count="9">
    <mergeCell ref="D17:E17"/>
    <mergeCell ref="A17:C19"/>
    <mergeCell ref="A5:E5"/>
    <mergeCell ref="A1:E1"/>
    <mergeCell ref="A2:E2"/>
    <mergeCell ref="A3:E3"/>
    <mergeCell ref="A12:C13"/>
    <mergeCell ref="D12:E12"/>
    <mergeCell ref="A14:C14"/>
  </mergeCells>
  <pageMargins left="0.7" right="0.7" top="0.75" bottom="0.75" header="0.3" footer="0.3"/>
  <pageSetup scale="77" orientation="portrait" horizontalDpi="0" verticalDpi="0"/>
  <headerFooter>
    <oddFooter>&amp;R&amp;"Calibri Bold,Negrita"&amp;12&amp;K000000Página &amp;N 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BB71-76EC-44FD-82AC-6668FEAFC073}">
  <sheetPr>
    <pageSetUpPr fitToPage="1"/>
  </sheetPr>
  <dimension ref="B2:D23"/>
  <sheetViews>
    <sheetView zoomScaleNormal="100" workbookViewId="0">
      <selection activeCell="E19" sqref="E19:E20"/>
    </sheetView>
  </sheetViews>
  <sheetFormatPr baseColWidth="10" defaultRowHeight="15"/>
  <cols>
    <col min="1" max="1" width="11.42578125" style="62"/>
    <col min="2" max="2" width="33.140625" style="62" customWidth="1"/>
    <col min="3" max="3" width="39.85546875" style="62" customWidth="1"/>
    <col min="4" max="4" width="11.42578125" style="62"/>
    <col min="5" max="5" width="16.85546875" style="62" bestFit="1" customWidth="1"/>
    <col min="6" max="16384" width="11.42578125" style="62"/>
  </cols>
  <sheetData>
    <row r="2" spans="2:4" ht="15.75" thickBot="1">
      <c r="B2" s="200" t="s">
        <v>247</v>
      </c>
      <c r="C2" s="200"/>
    </row>
    <row r="3" spans="2:4" ht="111" customHeight="1" thickBot="1">
      <c r="B3" s="201" t="s">
        <v>246</v>
      </c>
      <c r="C3" s="202"/>
      <c r="D3" s="73"/>
    </row>
    <row r="4" spans="2:4" ht="19.5" customHeight="1">
      <c r="B4" s="71"/>
      <c r="C4" s="71"/>
      <c r="D4" s="73"/>
    </row>
    <row r="5" spans="2:4" ht="15.75" thickBot="1">
      <c r="B5" s="72" t="s">
        <v>241</v>
      </c>
      <c r="C5" s="71"/>
    </row>
    <row r="6" spans="2:4" ht="30" customHeight="1" thickBot="1">
      <c r="B6" s="70" t="s">
        <v>240</v>
      </c>
      <c r="C6" s="69" t="s">
        <v>245</v>
      </c>
    </row>
    <row r="7" spans="2:4" ht="17.25" customHeight="1">
      <c r="B7" s="67" t="s">
        <v>238</v>
      </c>
      <c r="C7" s="68" t="s">
        <v>244</v>
      </c>
    </row>
    <row r="8" spans="2:4">
      <c r="B8" s="67" t="s">
        <v>236</v>
      </c>
      <c r="C8" s="66" t="s">
        <v>41</v>
      </c>
    </row>
    <row r="9" spans="2:4" ht="120" customHeight="1">
      <c r="B9" s="65" t="s">
        <v>243</v>
      </c>
      <c r="C9" s="65" t="s">
        <v>242</v>
      </c>
    </row>
    <row r="13" spans="2:4" ht="15.75" thickBot="1">
      <c r="B13" s="72" t="s">
        <v>241</v>
      </c>
      <c r="C13" s="71"/>
    </row>
    <row r="14" spans="2:4" ht="15.75" thickBot="1">
      <c r="B14" s="70" t="s">
        <v>240</v>
      </c>
      <c r="C14" s="69" t="s">
        <v>239</v>
      </c>
    </row>
    <row r="15" spans="2:4">
      <c r="B15" s="67" t="s">
        <v>238</v>
      </c>
      <c r="C15" s="68" t="s">
        <v>237</v>
      </c>
    </row>
    <row r="16" spans="2:4">
      <c r="B16" s="67" t="s">
        <v>236</v>
      </c>
      <c r="C16" s="9" t="s">
        <v>288</v>
      </c>
    </row>
    <row r="17" spans="2:3">
      <c r="B17" s="64" t="s">
        <v>235</v>
      </c>
      <c r="C17" s="65" t="s">
        <v>31</v>
      </c>
    </row>
    <row r="18" spans="2:3">
      <c r="B18" s="64" t="s">
        <v>234</v>
      </c>
      <c r="C18" s="63" t="s">
        <v>31</v>
      </c>
    </row>
    <row r="19" spans="2:3" ht="71.25">
      <c r="B19" s="64" t="s">
        <v>233</v>
      </c>
      <c r="C19" s="63" t="s">
        <v>31</v>
      </c>
    </row>
    <row r="20" spans="2:3" ht="28.5">
      <c r="B20" s="64" t="s">
        <v>232</v>
      </c>
      <c r="C20" s="63" t="s">
        <v>31</v>
      </c>
    </row>
    <row r="21" spans="2:3" ht="28.5">
      <c r="B21" s="64" t="s">
        <v>231</v>
      </c>
      <c r="C21" s="63" t="s">
        <v>31</v>
      </c>
    </row>
    <row r="22" spans="2:3" ht="85.5">
      <c r="B22" s="64" t="s">
        <v>230</v>
      </c>
      <c r="C22" s="63" t="s">
        <v>31</v>
      </c>
    </row>
    <row r="23" spans="2:3" ht="28.5">
      <c r="B23" s="64" t="s">
        <v>229</v>
      </c>
      <c r="C23" s="63" t="s">
        <v>31</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DBD3-475D-407A-968F-D610B823C91C}">
  <sheetPr>
    <pageSetUpPr fitToPage="1"/>
  </sheetPr>
  <dimension ref="B1:F33"/>
  <sheetViews>
    <sheetView zoomScale="80" zoomScaleNormal="80" workbookViewId="0">
      <selection activeCell="F30" sqref="F30"/>
    </sheetView>
  </sheetViews>
  <sheetFormatPr baseColWidth="10" defaultRowHeight="15"/>
  <cols>
    <col min="1" max="1" width="11.42578125" style="62"/>
    <col min="2" max="2" width="30.7109375" style="62" customWidth="1"/>
    <col min="3" max="3" width="29.5703125" style="62" customWidth="1"/>
    <col min="4" max="4" width="33.28515625" style="62" customWidth="1"/>
    <col min="5" max="5" width="18.28515625" style="62" customWidth="1"/>
    <col min="6" max="6" width="21.85546875" style="62" customWidth="1"/>
    <col min="7" max="7" width="16" style="62" bestFit="1" customWidth="1"/>
    <col min="8" max="8" width="28.42578125" style="62" customWidth="1"/>
    <col min="9" max="9" width="42.42578125" style="62" customWidth="1"/>
    <col min="10" max="10" width="34.5703125" style="62" customWidth="1"/>
    <col min="11" max="11" width="18.28515625" style="62" customWidth="1"/>
    <col min="12" max="16384" width="11.42578125" style="62"/>
  </cols>
  <sheetData>
    <row r="1" spans="2:6">
      <c r="D1" s="117"/>
    </row>
    <row r="2" spans="2:6" ht="15.75" thickBot="1">
      <c r="B2" s="208" t="str">
        <f>+DOCUMENTOS!B2</f>
        <v>INVITACIÓN ABIERTA No 020 DE 2023</v>
      </c>
      <c r="C2" s="208"/>
      <c r="D2" s="208"/>
    </row>
    <row r="3" spans="2:6" ht="51.75" customHeight="1" thickBot="1">
      <c r="B3" s="210" t="str">
        <f>+DOCUMENTOS!B3</f>
        <v>ADQUISICIÓN DE DOS (2) SISTEMAS DE ALIMENTACIÓN ININTERRUMPIDA DE ENERGÍA (UPS) Y SU PUESTA EN FUNCIONAMIENTO PARA EL DESARROLLO DE PROCESOS EN LA EMPRESA DE LICORES DE CUNDINAMARCA -ELC-</v>
      </c>
      <c r="C3" s="211"/>
      <c r="D3" s="212"/>
      <c r="E3" s="116"/>
      <c r="F3" s="116"/>
    </row>
    <row r="4" spans="2:6">
      <c r="B4" s="115" t="s">
        <v>273</v>
      </c>
      <c r="C4" s="115"/>
      <c r="D4" s="115"/>
      <c r="E4" s="115"/>
      <c r="F4" s="115"/>
    </row>
    <row r="5" spans="2:6">
      <c r="B5" s="114" t="s">
        <v>272</v>
      </c>
    </row>
    <row r="6" spans="2:6" ht="41.25" customHeight="1">
      <c r="B6" s="113" t="s">
        <v>271</v>
      </c>
      <c r="C6" s="209" t="s">
        <v>270</v>
      </c>
      <c r="D6" s="209"/>
      <c r="E6" s="112"/>
      <c r="F6" s="111"/>
    </row>
    <row r="7" spans="2:6" ht="15.75">
      <c r="B7" s="110" t="s">
        <v>259</v>
      </c>
      <c r="C7" s="106" t="s">
        <v>269</v>
      </c>
      <c r="D7" s="106" t="s">
        <v>268</v>
      </c>
      <c r="F7" s="105"/>
    </row>
    <row r="8" spans="2:6" ht="15.75">
      <c r="B8" s="108" t="s">
        <v>257</v>
      </c>
      <c r="C8" s="106" t="s">
        <v>267</v>
      </c>
      <c r="D8" s="109" t="s">
        <v>266</v>
      </c>
      <c r="F8" s="105"/>
    </row>
    <row r="9" spans="2:6" ht="15.75">
      <c r="B9" s="108" t="s">
        <v>254</v>
      </c>
      <c r="C9" s="106" t="s">
        <v>265</v>
      </c>
      <c r="D9" s="106" t="s">
        <v>264</v>
      </c>
      <c r="F9" s="105"/>
    </row>
    <row r="10" spans="2:6" ht="15.75">
      <c r="B10" s="107" t="s">
        <v>251</v>
      </c>
      <c r="C10" s="106" t="s">
        <v>263</v>
      </c>
      <c r="D10" s="106" t="s">
        <v>262</v>
      </c>
      <c r="F10" s="105"/>
    </row>
    <row r="12" spans="2:6">
      <c r="B12" s="205" t="str">
        <f>+DOCUMENTOS!C6</f>
        <v xml:space="preserve">DISCOVERY ENTERPRISE BUSINESS S.A.S </v>
      </c>
      <c r="C12" s="206"/>
      <c r="D12" s="206"/>
      <c r="E12" s="207"/>
      <c r="F12" s="92" t="s">
        <v>4</v>
      </c>
    </row>
    <row r="13" spans="2:6">
      <c r="B13" s="91" t="s">
        <v>261</v>
      </c>
      <c r="C13" s="90"/>
      <c r="D13" s="90"/>
      <c r="E13" s="89"/>
      <c r="F13" s="88"/>
    </row>
    <row r="14" spans="2:6" ht="15.75" thickBot="1">
      <c r="B14" s="83"/>
      <c r="C14" s="103" t="s">
        <v>260</v>
      </c>
      <c r="D14" s="97">
        <v>4091029000</v>
      </c>
      <c r="E14" s="87">
        <f>D14/D15</f>
        <v>2.9923272329105388</v>
      </c>
      <c r="F14" s="79" t="s">
        <v>4</v>
      </c>
    </row>
    <row r="15" spans="2:6">
      <c r="B15" s="83" t="s">
        <v>259</v>
      </c>
      <c r="C15" s="82" t="s">
        <v>258</v>
      </c>
      <c r="D15" s="85">
        <v>1367173000</v>
      </c>
      <c r="E15" s="84"/>
      <c r="F15" s="79"/>
    </row>
    <row r="16" spans="2:6">
      <c r="B16" s="83"/>
      <c r="C16" s="82"/>
      <c r="D16" s="85"/>
      <c r="E16" s="84"/>
      <c r="F16" s="79"/>
    </row>
    <row r="17" spans="2:6" ht="15.75" thickBot="1">
      <c r="B17" s="83" t="s">
        <v>257</v>
      </c>
      <c r="C17" s="103" t="s">
        <v>256</v>
      </c>
      <c r="D17" s="104" t="s">
        <v>255</v>
      </c>
      <c r="E17" s="80">
        <f>D14-D15</f>
        <v>2723856000</v>
      </c>
      <c r="F17" s="79" t="s">
        <v>4</v>
      </c>
    </row>
    <row r="18" spans="2:6">
      <c r="B18" s="83"/>
      <c r="C18" s="82"/>
      <c r="D18" s="85"/>
      <c r="E18" s="84"/>
      <c r="F18" s="79"/>
    </row>
    <row r="19" spans="2:6" ht="15.75" thickBot="1">
      <c r="B19" s="83" t="s">
        <v>254</v>
      </c>
      <c r="C19" s="103" t="s">
        <v>253</v>
      </c>
      <c r="D19" s="102">
        <v>6418345000</v>
      </c>
      <c r="E19" s="101">
        <f>D19/D20</f>
        <v>0.75804517531598381</v>
      </c>
      <c r="F19" s="79" t="s">
        <v>4</v>
      </c>
    </row>
    <row r="20" spans="2:6">
      <c r="B20" s="83"/>
      <c r="C20" s="82" t="s">
        <v>252</v>
      </c>
      <c r="D20" s="85">
        <v>8466969000</v>
      </c>
      <c r="E20" s="84"/>
      <c r="F20" s="100"/>
    </row>
    <row r="21" spans="2:6">
      <c r="B21" s="213"/>
      <c r="C21" s="214"/>
      <c r="D21" s="214"/>
      <c r="E21" s="215"/>
      <c r="F21" s="99"/>
    </row>
    <row r="22" spans="2:6" ht="15.75" thickBot="1">
      <c r="B22" s="83" t="s">
        <v>251</v>
      </c>
      <c r="C22" s="98" t="s">
        <v>250</v>
      </c>
      <c r="D22" s="97">
        <v>228770000</v>
      </c>
      <c r="E22" s="96">
        <f>D22/D23</f>
        <v>25.523820149503514</v>
      </c>
      <c r="F22" s="95" t="s">
        <v>4</v>
      </c>
    </row>
    <row r="23" spans="2:6">
      <c r="B23" s="83"/>
      <c r="C23" s="82" t="s">
        <v>249</v>
      </c>
      <c r="D23" s="85">
        <v>8963000</v>
      </c>
      <c r="E23" s="80"/>
      <c r="F23" s="86"/>
    </row>
    <row r="24" spans="2:6">
      <c r="B24" s="78"/>
      <c r="C24" s="77"/>
      <c r="D24" s="76"/>
      <c r="E24" s="94"/>
      <c r="F24" s="93"/>
    </row>
    <row r="27" spans="2:6">
      <c r="B27" s="205" t="str">
        <f>+DOCUMENTOS!C14</f>
        <v>APICOM SAS</v>
      </c>
      <c r="C27" s="206"/>
      <c r="D27" s="206"/>
      <c r="E27" s="207"/>
      <c r="F27" s="92" t="s">
        <v>37</v>
      </c>
    </row>
    <row r="28" spans="2:6">
      <c r="B28" s="91"/>
      <c r="C28" s="90"/>
      <c r="D28" s="90"/>
      <c r="E28" s="89"/>
      <c r="F28" s="88"/>
    </row>
    <row r="29" spans="2:6">
      <c r="B29" s="83"/>
      <c r="C29" s="82"/>
      <c r="D29" s="85"/>
      <c r="E29" s="87"/>
      <c r="F29" s="79"/>
    </row>
    <row r="30" spans="2:6">
      <c r="B30" s="203" t="s">
        <v>248</v>
      </c>
      <c r="C30" s="204"/>
      <c r="D30" s="204"/>
      <c r="E30" s="84"/>
      <c r="F30" s="9" t="s">
        <v>288</v>
      </c>
    </row>
    <row r="31" spans="2:6">
      <c r="B31" s="83"/>
      <c r="C31" s="82"/>
      <c r="D31" s="85"/>
      <c r="E31" s="84"/>
      <c r="F31" s="79"/>
    </row>
    <row r="32" spans="2:6">
      <c r="B32" s="83"/>
      <c r="C32" s="82"/>
      <c r="D32" s="81"/>
      <c r="E32" s="80"/>
      <c r="F32" s="79"/>
    </row>
    <row r="33" spans="2:6">
      <c r="B33" s="78"/>
      <c r="C33" s="77"/>
      <c r="D33" s="76"/>
      <c r="E33" s="75"/>
      <c r="F33" s="74"/>
    </row>
  </sheetData>
  <mergeCells count="7">
    <mergeCell ref="B30:D30"/>
    <mergeCell ref="B27:E27"/>
    <mergeCell ref="B2:D2"/>
    <mergeCell ref="C6:D6"/>
    <mergeCell ref="B3:D3"/>
    <mergeCell ref="B12:E12"/>
    <mergeCell ref="B21:E21"/>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3001-75B6-4F0E-B3D8-29CEE80E15D7}">
  <dimension ref="B1:E10"/>
  <sheetViews>
    <sheetView workbookViewId="0">
      <selection activeCell="E10" sqref="E10"/>
    </sheetView>
  </sheetViews>
  <sheetFormatPr baseColWidth="10" defaultRowHeight="15"/>
  <cols>
    <col min="1" max="1" width="11.42578125" style="62"/>
    <col min="2" max="2" width="26.42578125" style="62" customWidth="1"/>
    <col min="3" max="3" width="24" style="62" customWidth="1"/>
    <col min="4" max="4" width="15.85546875" style="62" customWidth="1"/>
    <col min="5" max="5" width="18.28515625" style="62" bestFit="1" customWidth="1"/>
    <col min="6" max="16384" width="11.42578125" style="62"/>
  </cols>
  <sheetData>
    <row r="1" spans="2:5" ht="15.75">
      <c r="B1" s="134"/>
    </row>
    <row r="2" spans="2:5" ht="24" customHeight="1">
      <c r="B2" s="218" t="str">
        <f>+'EVALUACION INDICES'!B2</f>
        <v>INVITACIÓN ABIERTA No 020 DE 2023</v>
      </c>
      <c r="C2" s="218"/>
      <c r="D2" s="218"/>
    </row>
    <row r="3" spans="2:5" ht="86.25" customHeight="1">
      <c r="B3" s="219" t="str">
        <f>+'EVALUACION INDICES'!B3</f>
        <v>ADQUISICIÓN DE DOS (2) SISTEMAS DE ALIMENTACIÓN ININTERRUMPIDA DE ENERGÍA (UPS) Y SU PUESTA EN FUNCIONAMIENTO PARA EL DESARROLLO DE PROCESOS EN LA EMPRESA DE LICORES DE CUNDINAMARCA -ELC-</v>
      </c>
      <c r="C3" s="219"/>
      <c r="D3" s="219"/>
    </row>
    <row r="4" spans="2:5">
      <c r="B4" s="133" t="s">
        <v>272</v>
      </c>
      <c r="C4" s="132"/>
    </row>
    <row r="5" spans="2:5" ht="60.75" customHeight="1">
      <c r="B5" s="216" t="s">
        <v>270</v>
      </c>
      <c r="C5" s="217"/>
      <c r="D5" s="131" t="str">
        <f>+DOCUMENTOS!C6</f>
        <v xml:space="preserve">DISCOVERY ENTERPRISE BUSINESS S.A.S </v>
      </c>
      <c r="E5" s="130" t="str">
        <f>+DOCUMENTOS!C14</f>
        <v>APICOM SAS</v>
      </c>
    </row>
    <row r="6" spans="2:5" ht="39.75" customHeight="1">
      <c r="B6" s="129" t="s">
        <v>259</v>
      </c>
      <c r="C6" s="128" t="str">
        <f>+'EVALUACION INDICES'!D7</f>
        <v>&gt; = 1.0</v>
      </c>
      <c r="D6" s="127">
        <f>+'EVALUACION INDICES'!E14</f>
        <v>2.9923272329105388</v>
      </c>
      <c r="E6" s="119" t="s">
        <v>274</v>
      </c>
    </row>
    <row r="7" spans="2:5" ht="39" customHeight="1">
      <c r="B7" s="108" t="s">
        <v>257</v>
      </c>
      <c r="C7" s="109" t="str">
        <f>+'EVALUACION INDICES'!D8</f>
        <v>&gt; =   al  P.O</v>
      </c>
      <c r="D7" s="126">
        <f>+'EVALUACION INDICES'!E17</f>
        <v>2723856000</v>
      </c>
      <c r="E7" s="119" t="s">
        <v>274</v>
      </c>
    </row>
    <row r="8" spans="2:5" ht="39" customHeight="1">
      <c r="B8" s="125" t="s">
        <v>254</v>
      </c>
      <c r="C8" s="124" t="str">
        <f>+'EVALUACION INDICES'!D9</f>
        <v>&lt;= 80 %</v>
      </c>
      <c r="D8" s="123">
        <f>+'EVALUACION INDICES'!E19</f>
        <v>0.75804517531598381</v>
      </c>
      <c r="E8" s="119" t="s">
        <v>274</v>
      </c>
    </row>
    <row r="9" spans="2:5" ht="24.75" customHeight="1">
      <c r="B9" s="122" t="s">
        <v>251</v>
      </c>
      <c r="C9" s="121" t="str">
        <f>+'EVALUACION INDICES'!D10</f>
        <v>&gt; = 5%</v>
      </c>
      <c r="D9" s="120">
        <f>+'EVALUACION INDICES'!E22</f>
        <v>25.523820149503514</v>
      </c>
      <c r="E9" s="119" t="s">
        <v>274</v>
      </c>
    </row>
    <row r="10" spans="2:5">
      <c r="D10" s="118" t="s">
        <v>4</v>
      </c>
      <c r="E10" s="9" t="s">
        <v>288</v>
      </c>
    </row>
  </sheetData>
  <mergeCells count="3">
    <mergeCell ref="B5:C5"/>
    <mergeCell ref="B2:D2"/>
    <mergeCell ref="B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BAD86-5A48-44B0-A6EC-E966B11CF27B}">
  <dimension ref="A1:E68"/>
  <sheetViews>
    <sheetView zoomScaleNormal="100" workbookViewId="0">
      <selection activeCell="A3" sqref="A3:E3"/>
    </sheetView>
  </sheetViews>
  <sheetFormatPr baseColWidth="10" defaultRowHeight="15"/>
  <cols>
    <col min="2" max="2" width="18" customWidth="1"/>
    <col min="3" max="3" width="37.85546875" customWidth="1"/>
    <col min="4" max="4" width="16.7109375" customWidth="1"/>
    <col min="5" max="5" width="17" customWidth="1"/>
  </cols>
  <sheetData>
    <row r="1" spans="1:5" s="36" customFormat="1" ht="18.75">
      <c r="A1" s="177" t="s">
        <v>137</v>
      </c>
      <c r="B1" s="177"/>
      <c r="C1" s="177"/>
      <c r="D1" s="177"/>
      <c r="E1" s="177"/>
    </row>
    <row r="2" spans="1:5" ht="15.75">
      <c r="A2" s="178" t="s">
        <v>136</v>
      </c>
      <c r="B2" s="178"/>
      <c r="C2" s="178"/>
      <c r="D2" s="178"/>
      <c r="E2" s="178"/>
    </row>
    <row r="3" spans="1:5">
      <c r="A3" s="179" t="s">
        <v>290</v>
      </c>
      <c r="B3" s="179"/>
      <c r="C3" s="179"/>
      <c r="D3" s="179"/>
      <c r="E3" s="179"/>
    </row>
    <row r="5" spans="1:5" ht="47.1" customHeight="1">
      <c r="A5" s="180" t="s">
        <v>135</v>
      </c>
      <c r="B5" s="180"/>
      <c r="C5" s="180"/>
      <c r="D5" s="180"/>
      <c r="E5" s="180"/>
    </row>
    <row r="7" spans="1:5" ht="15.75">
      <c r="A7" s="35" t="s">
        <v>134</v>
      </c>
    </row>
    <row r="8" spans="1:5" ht="18.75">
      <c r="A8" s="176" t="s">
        <v>94</v>
      </c>
      <c r="B8" s="176"/>
      <c r="C8" s="176"/>
      <c r="D8" s="176"/>
      <c r="E8" s="176"/>
    </row>
    <row r="9" spans="1:5" ht="15.75">
      <c r="A9" s="181" t="s">
        <v>133</v>
      </c>
      <c r="B9" s="181"/>
      <c r="C9" s="181"/>
      <c r="D9" s="181" t="s">
        <v>71</v>
      </c>
      <c r="E9" s="181"/>
    </row>
    <row r="10" spans="1:5" ht="67.5">
      <c r="A10" s="181"/>
      <c r="B10" s="181"/>
      <c r="C10" s="181"/>
      <c r="D10" s="30" t="s">
        <v>70</v>
      </c>
      <c r="E10" s="30" t="s">
        <v>69</v>
      </c>
    </row>
    <row r="11" spans="1:5" ht="56.1" customHeight="1">
      <c r="A11" s="182" t="s">
        <v>132</v>
      </c>
      <c r="B11" s="182"/>
      <c r="C11" s="182"/>
      <c r="D11" s="34" t="s">
        <v>97</v>
      </c>
      <c r="E11" s="34" t="s">
        <v>131</v>
      </c>
    </row>
    <row r="12" spans="1:5" ht="87" customHeight="1">
      <c r="A12" s="182" t="s">
        <v>130</v>
      </c>
      <c r="B12" s="182"/>
      <c r="C12" s="182"/>
      <c r="D12" s="34" t="s">
        <v>97</v>
      </c>
      <c r="E12" s="34" t="s">
        <v>129</v>
      </c>
    </row>
    <row r="13" spans="1:5" ht="84.75" customHeight="1">
      <c r="A13" s="182" t="s">
        <v>128</v>
      </c>
      <c r="B13" s="182"/>
      <c r="C13" s="182"/>
      <c r="D13" s="34" t="s">
        <v>97</v>
      </c>
      <c r="E13" s="34" t="s">
        <v>127</v>
      </c>
    </row>
    <row r="14" spans="1:5" ht="60" customHeight="1">
      <c r="A14" s="182" t="s">
        <v>126</v>
      </c>
      <c r="B14" s="182"/>
      <c r="C14" s="182"/>
      <c r="D14" s="34" t="s">
        <v>97</v>
      </c>
      <c r="E14" s="34" t="s">
        <v>125</v>
      </c>
    </row>
    <row r="15" spans="1:5" ht="15.75">
      <c r="A15" s="220" t="s">
        <v>73</v>
      </c>
      <c r="B15" s="220"/>
      <c r="C15" s="220"/>
      <c r="D15" s="31">
        <v>0</v>
      </c>
      <c r="E15" s="30">
        <v>100</v>
      </c>
    </row>
    <row r="19" spans="1:5" ht="18.75">
      <c r="A19" s="176" t="s">
        <v>94</v>
      </c>
      <c r="B19" s="176"/>
      <c r="C19" s="176"/>
      <c r="D19" s="176"/>
      <c r="E19" s="176"/>
    </row>
    <row r="20" spans="1:5" ht="15.75">
      <c r="A20" s="181" t="s">
        <v>124</v>
      </c>
      <c r="B20" s="181"/>
      <c r="C20" s="181"/>
      <c r="D20" s="181" t="s">
        <v>71</v>
      </c>
      <c r="E20" s="181"/>
    </row>
    <row r="21" spans="1:5" ht="15.75">
      <c r="A21" s="181"/>
      <c r="B21" s="181"/>
      <c r="C21" s="181"/>
      <c r="D21" s="23" t="s">
        <v>91</v>
      </c>
      <c r="E21" s="23" t="s">
        <v>90</v>
      </c>
    </row>
    <row r="22" spans="1:5" ht="90" customHeight="1">
      <c r="A22" s="182" t="s">
        <v>123</v>
      </c>
      <c r="B22" s="182"/>
      <c r="C22" s="182"/>
      <c r="D22" s="34" t="s">
        <v>97</v>
      </c>
      <c r="E22" s="34" t="s">
        <v>122</v>
      </c>
    </row>
    <row r="23" spans="1:5" ht="45" customHeight="1">
      <c r="A23" s="182" t="s">
        <v>121</v>
      </c>
      <c r="B23" s="182"/>
      <c r="C23" s="182"/>
      <c r="D23" s="34" t="s">
        <v>97</v>
      </c>
      <c r="E23" s="31">
        <v>0</v>
      </c>
    </row>
    <row r="24" spans="1:5" ht="77.099999999999994" customHeight="1">
      <c r="A24" s="182" t="s">
        <v>120</v>
      </c>
      <c r="B24" s="182"/>
      <c r="C24" s="182"/>
      <c r="D24" s="31" t="s">
        <v>119</v>
      </c>
      <c r="E24" s="31" t="s">
        <v>118</v>
      </c>
    </row>
    <row r="25" spans="1:5" ht="75.95" customHeight="1">
      <c r="A25" s="182" t="s">
        <v>117</v>
      </c>
      <c r="B25" s="182"/>
      <c r="C25" s="182"/>
      <c r="D25" s="34" t="s">
        <v>97</v>
      </c>
      <c r="E25" s="31" t="s">
        <v>116</v>
      </c>
    </row>
    <row r="26" spans="1:5" ht="59.1" customHeight="1">
      <c r="A26" s="182" t="s">
        <v>115</v>
      </c>
      <c r="B26" s="182"/>
      <c r="C26" s="182"/>
      <c r="D26" s="34" t="s">
        <v>97</v>
      </c>
      <c r="E26" s="31" t="s">
        <v>114</v>
      </c>
    </row>
    <row r="27" spans="1:5" ht="15.75">
      <c r="A27" s="220" t="s">
        <v>73</v>
      </c>
      <c r="B27" s="220"/>
      <c r="C27" s="220"/>
      <c r="D27" s="31">
        <v>10</v>
      </c>
      <c r="E27" s="30">
        <v>40</v>
      </c>
    </row>
    <row r="31" spans="1:5" ht="18.75">
      <c r="A31" s="176" t="s">
        <v>94</v>
      </c>
      <c r="B31" s="176"/>
      <c r="C31" s="176"/>
      <c r="D31" s="176"/>
      <c r="E31" s="176"/>
    </row>
    <row r="32" spans="1:5" ht="15.75">
      <c r="A32" s="181" t="s">
        <v>113</v>
      </c>
      <c r="B32" s="181"/>
      <c r="C32" s="181"/>
      <c r="D32" s="181" t="s">
        <v>71</v>
      </c>
      <c r="E32" s="181"/>
    </row>
    <row r="33" spans="1:5" ht="15.75">
      <c r="A33" s="181"/>
      <c r="B33" s="181"/>
      <c r="C33" s="181"/>
      <c r="D33" s="23" t="s">
        <v>91</v>
      </c>
      <c r="E33" s="23" t="s">
        <v>90</v>
      </c>
    </row>
    <row r="34" spans="1:5" ht="47.1" customHeight="1">
      <c r="A34" s="182" t="s">
        <v>112</v>
      </c>
      <c r="B34" s="182"/>
      <c r="C34" s="182"/>
      <c r="D34" s="34" t="s">
        <v>97</v>
      </c>
      <c r="E34" s="31" t="s">
        <v>111</v>
      </c>
    </row>
    <row r="35" spans="1:5" ht="62.1" customHeight="1">
      <c r="A35" s="182" t="s">
        <v>110</v>
      </c>
      <c r="B35" s="182"/>
      <c r="C35" s="182"/>
      <c r="D35" s="31" t="s">
        <v>109</v>
      </c>
      <c r="E35" s="31" t="s">
        <v>108</v>
      </c>
    </row>
    <row r="36" spans="1:5" ht="62.1" customHeight="1">
      <c r="A36" s="182" t="s">
        <v>107</v>
      </c>
      <c r="B36" s="182"/>
      <c r="C36" s="182"/>
      <c r="D36" s="31" t="s">
        <v>106</v>
      </c>
      <c r="E36" s="31" t="s">
        <v>105</v>
      </c>
    </row>
    <row r="37" spans="1:5" ht="15.75">
      <c r="A37" s="220" t="s">
        <v>73</v>
      </c>
      <c r="B37" s="220"/>
      <c r="C37" s="220"/>
      <c r="D37" s="31">
        <v>60</v>
      </c>
      <c r="E37" s="30">
        <v>100</v>
      </c>
    </row>
    <row r="41" spans="1:5" ht="18.75">
      <c r="A41" s="176" t="s">
        <v>94</v>
      </c>
      <c r="B41" s="176"/>
      <c r="C41" s="176"/>
      <c r="D41" s="176"/>
      <c r="E41" s="176"/>
    </row>
    <row r="42" spans="1:5" ht="15.75">
      <c r="A42" s="181" t="s">
        <v>104</v>
      </c>
      <c r="B42" s="181"/>
      <c r="C42" s="181"/>
      <c r="D42" s="181" t="s">
        <v>71</v>
      </c>
      <c r="E42" s="181"/>
    </row>
    <row r="43" spans="1:5" ht="15.75">
      <c r="A43" s="181"/>
      <c r="B43" s="181"/>
      <c r="C43" s="181"/>
      <c r="D43" s="23" t="s">
        <v>91</v>
      </c>
      <c r="E43" s="23" t="s">
        <v>90</v>
      </c>
    </row>
    <row r="44" spans="1:5" ht="47.1" customHeight="1">
      <c r="A44" s="182" t="s">
        <v>103</v>
      </c>
      <c r="B44" s="182"/>
      <c r="C44" s="182"/>
      <c r="D44" s="34" t="s">
        <v>97</v>
      </c>
      <c r="E44" s="31" t="s">
        <v>102</v>
      </c>
    </row>
    <row r="45" spans="1:5" ht="47.1" customHeight="1">
      <c r="A45" s="182" t="s">
        <v>101</v>
      </c>
      <c r="B45" s="182"/>
      <c r="C45" s="182"/>
      <c r="D45" s="34" t="s">
        <v>97</v>
      </c>
      <c r="E45" s="30">
        <v>0</v>
      </c>
    </row>
    <row r="46" spans="1:5" ht="74.099999999999994" customHeight="1">
      <c r="A46" s="182" t="s">
        <v>100</v>
      </c>
      <c r="B46" s="182"/>
      <c r="C46" s="182"/>
      <c r="D46" s="34" t="s">
        <v>97</v>
      </c>
      <c r="E46" s="31" t="s">
        <v>99</v>
      </c>
    </row>
    <row r="47" spans="1:5" ht="57" customHeight="1">
      <c r="A47" s="182" t="s">
        <v>98</v>
      </c>
      <c r="B47" s="182"/>
      <c r="C47" s="182"/>
      <c r="D47" s="34" t="s">
        <v>97</v>
      </c>
      <c r="E47" s="31" t="s">
        <v>96</v>
      </c>
    </row>
    <row r="48" spans="1:5" ht="15.75">
      <c r="A48" s="220" t="s">
        <v>73</v>
      </c>
      <c r="B48" s="220"/>
      <c r="C48" s="220"/>
      <c r="D48" s="31">
        <v>0</v>
      </c>
      <c r="E48" s="30">
        <v>100</v>
      </c>
    </row>
    <row r="52" spans="1:5">
      <c r="A52" s="33" t="s">
        <v>95</v>
      </c>
    </row>
    <row r="54" spans="1:5" ht="18.75">
      <c r="A54" s="176" t="s">
        <v>94</v>
      </c>
      <c r="B54" s="176"/>
      <c r="C54" s="176"/>
      <c r="D54" s="176"/>
      <c r="E54" s="176"/>
    </row>
    <row r="55" spans="1:5" ht="15.75">
      <c r="A55" s="226" t="s">
        <v>93</v>
      </c>
      <c r="B55" s="227"/>
      <c r="C55" s="224" t="s">
        <v>92</v>
      </c>
      <c r="D55" s="181" t="s">
        <v>71</v>
      </c>
      <c r="E55" s="181"/>
    </row>
    <row r="56" spans="1:5" ht="15.75">
      <c r="A56" s="228"/>
      <c r="B56" s="229"/>
      <c r="C56" s="225"/>
      <c r="D56" s="23" t="s">
        <v>91</v>
      </c>
      <c r="E56" s="23" t="s">
        <v>90</v>
      </c>
    </row>
    <row r="57" spans="1:5" ht="28.5">
      <c r="A57" s="186" t="s">
        <v>89</v>
      </c>
      <c r="B57" s="188"/>
      <c r="C57" s="32" t="s">
        <v>86</v>
      </c>
      <c r="D57" s="30">
        <v>0</v>
      </c>
      <c r="E57" s="30">
        <v>0</v>
      </c>
    </row>
    <row r="58" spans="1:5" ht="28.5">
      <c r="A58" s="186" t="s">
        <v>88</v>
      </c>
      <c r="B58" s="188"/>
      <c r="C58" s="32" t="s">
        <v>86</v>
      </c>
      <c r="D58" s="30">
        <v>0</v>
      </c>
      <c r="E58" s="30">
        <v>0</v>
      </c>
    </row>
    <row r="59" spans="1:5" ht="42.95" customHeight="1">
      <c r="A59" s="186" t="s">
        <v>87</v>
      </c>
      <c r="B59" s="188"/>
      <c r="C59" s="32" t="s">
        <v>86</v>
      </c>
      <c r="D59" s="30">
        <v>0</v>
      </c>
      <c r="E59" s="31" t="s">
        <v>85</v>
      </c>
    </row>
    <row r="60" spans="1:5" ht="42.75">
      <c r="A60" s="221" t="s">
        <v>84</v>
      </c>
      <c r="B60" s="222"/>
      <c r="C60" s="32" t="s">
        <v>83</v>
      </c>
      <c r="D60" s="31" t="s">
        <v>82</v>
      </c>
      <c r="E60" s="31" t="s">
        <v>81</v>
      </c>
    </row>
    <row r="61" spans="1:5" ht="42.75">
      <c r="A61" s="221" t="s">
        <v>80</v>
      </c>
      <c r="B61" s="222"/>
      <c r="C61" s="32" t="s">
        <v>79</v>
      </c>
      <c r="D61" s="31">
        <v>0</v>
      </c>
      <c r="E61" s="31" t="s">
        <v>78</v>
      </c>
    </row>
    <row r="62" spans="1:5" ht="42.75">
      <c r="A62" s="221" t="s">
        <v>77</v>
      </c>
      <c r="B62" s="222"/>
      <c r="C62" s="32" t="s">
        <v>76</v>
      </c>
      <c r="D62" s="31" t="s">
        <v>75</v>
      </c>
      <c r="E62" s="31" t="s">
        <v>74</v>
      </c>
    </row>
    <row r="63" spans="1:5" ht="15.75">
      <c r="A63" s="220" t="s">
        <v>73</v>
      </c>
      <c r="B63" s="220"/>
      <c r="C63" s="220"/>
      <c r="D63" s="31">
        <v>50</v>
      </c>
      <c r="E63" s="30">
        <v>90</v>
      </c>
    </row>
    <row r="65" spans="1:5" ht="15.75" thickBot="1"/>
    <row r="66" spans="1:5" ht="15.75">
      <c r="A66" s="223" t="s">
        <v>72</v>
      </c>
      <c r="B66" s="190"/>
      <c r="C66" s="191"/>
      <c r="D66" s="198" t="s">
        <v>71</v>
      </c>
      <c r="E66" s="199"/>
    </row>
    <row r="67" spans="1:5" ht="67.5">
      <c r="A67" s="192"/>
      <c r="B67" s="193"/>
      <c r="C67" s="194"/>
      <c r="D67" s="30" t="s">
        <v>70</v>
      </c>
      <c r="E67" s="29" t="s">
        <v>69</v>
      </c>
    </row>
    <row r="68" spans="1:5" ht="38.1" customHeight="1" thickBot="1">
      <c r="A68" s="195"/>
      <c r="B68" s="196"/>
      <c r="C68" s="197"/>
      <c r="D68" s="28">
        <f>D63+D48+D37+D27+D15</f>
        <v>120</v>
      </c>
      <c r="E68" s="27">
        <f>E63+E48++E37+E27+E15</f>
        <v>430</v>
      </c>
    </row>
  </sheetData>
  <mergeCells count="49">
    <mergeCell ref="A1:E1"/>
    <mergeCell ref="A2:E2"/>
    <mergeCell ref="A3:E3"/>
    <mergeCell ref="A5:E5"/>
    <mergeCell ref="A13:C13"/>
    <mergeCell ref="A8:E8"/>
    <mergeCell ref="A14:C14"/>
    <mergeCell ref="A9:C10"/>
    <mergeCell ref="D9:E9"/>
    <mergeCell ref="A11:C11"/>
    <mergeCell ref="A12:C12"/>
    <mergeCell ref="D42:E42"/>
    <mergeCell ref="A66:C68"/>
    <mergeCell ref="D66:E66"/>
    <mergeCell ref="A46:C46"/>
    <mergeCell ref="C55:C56"/>
    <mergeCell ref="A55:B56"/>
    <mergeCell ref="A15:C15"/>
    <mergeCell ref="A44:C44"/>
    <mergeCell ref="A45:C45"/>
    <mergeCell ref="A19:E19"/>
    <mergeCell ref="A20:C21"/>
    <mergeCell ref="D20:E20"/>
    <mergeCell ref="A22:C22"/>
    <mergeCell ref="A23:C23"/>
    <mergeCell ref="A32:C33"/>
    <mergeCell ref="A34:C34"/>
    <mergeCell ref="A35:C35"/>
    <mergeCell ref="A36:C36"/>
    <mergeCell ref="A24:C24"/>
    <mergeCell ref="A25:C25"/>
    <mergeCell ref="A27:C27"/>
    <mergeCell ref="D32:E32"/>
    <mergeCell ref="A31:E31"/>
    <mergeCell ref="A26:C26"/>
    <mergeCell ref="A47:C47"/>
    <mergeCell ref="A37:C37"/>
    <mergeCell ref="A63:C63"/>
    <mergeCell ref="A57:B57"/>
    <mergeCell ref="A58:B58"/>
    <mergeCell ref="A59:B59"/>
    <mergeCell ref="A48:C48"/>
    <mergeCell ref="A54:E54"/>
    <mergeCell ref="D55:E55"/>
    <mergeCell ref="A60:B60"/>
    <mergeCell ref="A61:B61"/>
    <mergeCell ref="A62:B62"/>
    <mergeCell ref="A41:E41"/>
    <mergeCell ref="A42:C43"/>
  </mergeCells>
  <pageMargins left="0.7" right="0.7" top="0.75" bottom="0.75" header="0.3" footer="0.3"/>
  <pageSetup scale="85" orientation="portrait" horizontalDpi="0" verticalDpi="0"/>
  <headerFooter>
    <oddFooter>&amp;R&amp;"Calibri,Normal"&amp;12&amp;K000000Página &amp;P de &amp;N</oddFooter>
  </headerFooter>
  <rowBreaks count="3" manualBreakCount="3">
    <brk id="17" max="4" man="1"/>
    <brk id="29" max="4" man="1"/>
    <brk id="5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54AA-0FA0-4EB0-B936-A0B8F7B4702D}">
  <dimension ref="A1:M51"/>
  <sheetViews>
    <sheetView showWhiteSpace="0" topLeftCell="E13" zoomScale="85" zoomScaleNormal="85" workbookViewId="0">
      <selection activeCell="I41" sqref="I41"/>
    </sheetView>
  </sheetViews>
  <sheetFormatPr baseColWidth="10" defaultColWidth="11.42578125" defaultRowHeight="12.75"/>
  <cols>
    <col min="1" max="1" width="4.140625" style="2" customWidth="1"/>
    <col min="2" max="2" width="36.28515625" style="2" customWidth="1"/>
    <col min="3" max="3" width="37.28515625" style="2" customWidth="1"/>
    <col min="4" max="4" width="36.5703125" style="2" customWidth="1"/>
    <col min="5" max="5" width="38.140625" style="2" customWidth="1"/>
    <col min="6" max="6" width="36" style="2" customWidth="1"/>
    <col min="7" max="7" width="33" style="2" customWidth="1"/>
    <col min="8" max="8" width="45.85546875" style="2" customWidth="1"/>
    <col min="9" max="9" width="41.42578125" style="2" customWidth="1"/>
    <col min="10" max="10" width="32" style="2" customWidth="1"/>
    <col min="11" max="11" width="26.85546875" style="2" customWidth="1"/>
    <col min="12" max="12" width="40.42578125" style="2" customWidth="1"/>
    <col min="13" max="16384" width="11.42578125" style="2"/>
  </cols>
  <sheetData>
    <row r="1" spans="1:13" ht="15.75" thickBot="1">
      <c r="A1" s="230" t="s">
        <v>214</v>
      </c>
      <c r="B1" s="230"/>
      <c r="C1" s="230"/>
      <c r="D1" s="230"/>
      <c r="E1" s="49"/>
      <c r="F1" s="49"/>
      <c r="G1" s="49"/>
      <c r="H1" s="49"/>
      <c r="I1" s="51"/>
      <c r="J1" s="51"/>
      <c r="K1" s="51"/>
      <c r="L1" s="51"/>
      <c r="M1" s="51"/>
    </row>
    <row r="2" spans="1:13" ht="15.75" hidden="1" thickBot="1">
      <c r="A2" s="230"/>
      <c r="B2" s="230"/>
      <c r="C2" s="230"/>
      <c r="D2" s="230"/>
      <c r="E2" s="49"/>
      <c r="F2" s="49"/>
      <c r="G2" s="49"/>
      <c r="H2" s="49"/>
      <c r="I2" s="51"/>
      <c r="J2" s="51"/>
      <c r="K2" s="51"/>
      <c r="L2" s="51"/>
      <c r="M2" s="51"/>
    </row>
    <row r="3" spans="1:13" ht="15" hidden="1" thickBot="1">
      <c r="A3" s="50"/>
      <c r="B3" s="51"/>
      <c r="C3" s="51"/>
      <c r="D3" s="51"/>
      <c r="E3" s="51"/>
      <c r="F3" s="51"/>
      <c r="G3" s="51"/>
      <c r="H3" s="51"/>
      <c r="I3" s="51"/>
      <c r="J3" s="51"/>
      <c r="K3" s="51"/>
      <c r="L3" s="51"/>
      <c r="M3" s="51"/>
    </row>
    <row r="4" spans="1:13" ht="80.25" customHeight="1" thickBot="1">
      <c r="A4" s="231" t="s">
        <v>223</v>
      </c>
      <c r="B4" s="232"/>
      <c r="C4" s="232"/>
      <c r="D4" s="233"/>
      <c r="E4" s="52"/>
      <c r="F4" s="52"/>
      <c r="G4" s="53"/>
      <c r="H4" s="53"/>
      <c r="I4" s="51"/>
      <c r="J4" s="51"/>
      <c r="K4" s="51"/>
      <c r="L4" s="51"/>
      <c r="M4" s="51"/>
    </row>
    <row r="5" spans="1:13" ht="14.25">
      <c r="A5" s="54" t="s">
        <v>207</v>
      </c>
      <c r="B5" s="51"/>
      <c r="C5" s="51"/>
      <c r="D5" s="51"/>
      <c r="E5" s="51"/>
      <c r="F5" s="51"/>
      <c r="G5" s="51"/>
      <c r="H5" s="51"/>
      <c r="I5" s="51"/>
      <c r="J5" s="51"/>
      <c r="K5" s="51"/>
      <c r="L5" s="51"/>
      <c r="M5" s="51"/>
    </row>
    <row r="6" spans="1:13" ht="14.25">
      <c r="A6" s="54" t="s">
        <v>208</v>
      </c>
      <c r="B6" s="51"/>
      <c r="C6" s="51"/>
      <c r="D6" s="51"/>
      <c r="E6" s="51"/>
      <c r="F6" s="51"/>
      <c r="G6" s="51"/>
      <c r="H6" s="51"/>
      <c r="I6" s="51"/>
      <c r="J6" s="51"/>
      <c r="K6" s="51"/>
      <c r="L6" s="51"/>
      <c r="M6" s="51"/>
    </row>
    <row r="7" spans="1:13" ht="14.25">
      <c r="A7" s="54"/>
      <c r="B7" s="51"/>
      <c r="C7" s="51"/>
      <c r="D7" s="51"/>
      <c r="E7" s="51"/>
      <c r="F7" s="51"/>
      <c r="G7" s="51"/>
      <c r="H7" s="51"/>
      <c r="I7" s="51"/>
      <c r="J7" s="51"/>
      <c r="K7" s="51"/>
      <c r="L7" s="51"/>
      <c r="M7" s="51"/>
    </row>
    <row r="8" spans="1:13" ht="14.25">
      <c r="A8" s="54" t="s">
        <v>209</v>
      </c>
      <c r="B8" s="51"/>
      <c r="C8" s="51"/>
      <c r="D8" s="51"/>
      <c r="E8" s="51"/>
      <c r="F8" s="51"/>
      <c r="G8" s="51"/>
      <c r="H8" s="51"/>
      <c r="I8" s="51"/>
      <c r="J8" s="51"/>
      <c r="K8" s="51"/>
      <c r="L8" s="51"/>
      <c r="M8" s="51"/>
    </row>
    <row r="9" spans="1:13" ht="14.25">
      <c r="A9" s="54" t="s">
        <v>210</v>
      </c>
      <c r="B9" s="51"/>
      <c r="C9" s="51"/>
      <c r="D9" s="51"/>
      <c r="E9" s="51"/>
      <c r="F9" s="51"/>
      <c r="G9" s="51"/>
      <c r="H9" s="51"/>
      <c r="I9" s="51"/>
      <c r="J9" s="51"/>
      <c r="K9" s="51"/>
      <c r="L9" s="51"/>
      <c r="M9" s="51"/>
    </row>
    <row r="10" spans="1:13" ht="14.25">
      <c r="A10" s="54" t="s">
        <v>211</v>
      </c>
      <c r="B10" s="51"/>
      <c r="C10" s="51"/>
      <c r="D10" s="51"/>
      <c r="E10" s="51"/>
      <c r="F10" s="51"/>
      <c r="G10" s="51"/>
      <c r="H10" s="51"/>
      <c r="I10" s="51"/>
      <c r="J10" s="51"/>
      <c r="K10" s="51"/>
      <c r="L10" s="51"/>
      <c r="M10" s="51"/>
    </row>
    <row r="11" spans="1:13" ht="15" thickBot="1">
      <c r="A11" s="54"/>
      <c r="B11" s="51"/>
      <c r="C11" s="51"/>
      <c r="D11" s="51"/>
      <c r="E11" s="51"/>
      <c r="F11" s="51"/>
      <c r="G11" s="51"/>
      <c r="H11" s="51"/>
      <c r="I11" s="51"/>
      <c r="J11" s="51"/>
      <c r="K11" s="51"/>
      <c r="L11" s="51"/>
      <c r="M11" s="51"/>
    </row>
    <row r="12" spans="1:13" ht="66.75" customHeight="1" thickBot="1">
      <c r="A12" s="54"/>
      <c r="B12" s="137" t="s">
        <v>276</v>
      </c>
      <c r="C12" s="138" t="s">
        <v>225</v>
      </c>
      <c r="H12" s="137" t="s">
        <v>275</v>
      </c>
      <c r="I12" s="138" t="s">
        <v>225</v>
      </c>
      <c r="M12" s="51"/>
    </row>
    <row r="13" spans="1:13" ht="60" customHeight="1" thickBot="1">
      <c r="A13" s="54"/>
      <c r="B13" s="250" t="s">
        <v>189</v>
      </c>
      <c r="C13" s="140" t="s">
        <v>222</v>
      </c>
      <c r="D13" s="250" t="s">
        <v>141</v>
      </c>
      <c r="E13" s="247"/>
      <c r="F13" s="247"/>
      <c r="G13" s="139"/>
      <c r="H13" s="138" t="s">
        <v>189</v>
      </c>
      <c r="I13" s="140" t="s">
        <v>222</v>
      </c>
      <c r="J13" s="138" t="s">
        <v>141</v>
      </c>
      <c r="K13" s="247"/>
      <c r="L13" s="152"/>
      <c r="M13" s="51"/>
    </row>
    <row r="14" spans="1:13" ht="15" thickBot="1">
      <c r="A14" s="54"/>
      <c r="B14" s="250" t="s">
        <v>216</v>
      </c>
      <c r="C14" s="140"/>
      <c r="D14" s="140"/>
      <c r="E14" s="248"/>
      <c r="F14" s="248"/>
      <c r="H14" s="138" t="s">
        <v>216</v>
      </c>
      <c r="I14" s="140"/>
      <c r="J14" s="140"/>
      <c r="K14" s="248"/>
      <c r="M14" s="51"/>
    </row>
    <row r="15" spans="1:13" ht="53.25" customHeight="1" thickBot="1">
      <c r="A15" s="54"/>
      <c r="B15" s="250">
        <v>1</v>
      </c>
      <c r="C15" s="140">
        <v>1</v>
      </c>
      <c r="D15" s="140" t="s">
        <v>196</v>
      </c>
      <c r="E15" s="249"/>
      <c r="F15" s="249"/>
      <c r="H15" s="138">
        <v>1</v>
      </c>
      <c r="I15" s="140">
        <v>1</v>
      </c>
      <c r="J15" s="140" t="s">
        <v>196</v>
      </c>
      <c r="K15" s="249"/>
      <c r="L15" s="153"/>
      <c r="M15" s="51"/>
    </row>
    <row r="16" spans="1:13" ht="41.25" customHeight="1" thickBot="1">
      <c r="A16" s="54"/>
      <c r="B16" s="250">
        <v>2</v>
      </c>
      <c r="C16" s="140">
        <v>1</v>
      </c>
      <c r="D16" s="140" t="s">
        <v>195</v>
      </c>
      <c r="E16" s="249"/>
      <c r="F16" s="249"/>
      <c r="H16" s="138">
        <v>2</v>
      </c>
      <c r="I16" s="140">
        <v>1</v>
      </c>
      <c r="J16" s="140" t="s">
        <v>195</v>
      </c>
      <c r="K16" s="249"/>
      <c r="L16" s="153"/>
      <c r="M16" s="51"/>
    </row>
    <row r="17" spans="1:13" ht="42" customHeight="1" thickBot="1">
      <c r="A17" s="54"/>
      <c r="B17" s="250">
        <v>3</v>
      </c>
      <c r="C17" s="140">
        <v>2</v>
      </c>
      <c r="D17" s="140" t="s">
        <v>194</v>
      </c>
      <c r="E17" s="249"/>
      <c r="F17" s="249"/>
      <c r="H17" s="138">
        <v>3</v>
      </c>
      <c r="I17" s="140">
        <v>2</v>
      </c>
      <c r="J17" s="140" t="s">
        <v>194</v>
      </c>
      <c r="K17" s="249"/>
      <c r="L17" s="153"/>
      <c r="M17" s="51"/>
    </row>
    <row r="18" spans="1:13" ht="44.25" customHeight="1" thickBot="1">
      <c r="A18" s="54"/>
      <c r="B18" s="250">
        <v>4</v>
      </c>
      <c r="C18" s="140">
        <v>1</v>
      </c>
      <c r="D18" s="140" t="s">
        <v>193</v>
      </c>
      <c r="E18" s="249"/>
      <c r="F18" s="249"/>
      <c r="H18" s="138">
        <v>4</v>
      </c>
      <c r="I18" s="140">
        <v>1</v>
      </c>
      <c r="J18" s="140" t="s">
        <v>193</v>
      </c>
      <c r="K18" s="249"/>
      <c r="L18" s="153"/>
      <c r="M18" s="51"/>
    </row>
    <row r="19" spans="1:13" ht="37.5" customHeight="1" thickBot="1">
      <c r="A19" s="54"/>
      <c r="B19" s="250">
        <v>5</v>
      </c>
      <c r="C19" s="140">
        <v>1</v>
      </c>
      <c r="D19" s="140" t="s">
        <v>192</v>
      </c>
      <c r="E19" s="249"/>
      <c r="F19" s="249"/>
      <c r="H19" s="138">
        <v>5</v>
      </c>
      <c r="I19" s="140">
        <v>1</v>
      </c>
      <c r="J19" s="140" t="s">
        <v>192</v>
      </c>
      <c r="K19" s="249"/>
      <c r="L19" s="153"/>
      <c r="M19" s="51"/>
    </row>
    <row r="20" spans="1:13" ht="24.75" customHeight="1" thickBot="1">
      <c r="A20" s="54"/>
      <c r="B20" s="250">
        <v>6</v>
      </c>
      <c r="C20" s="140">
        <v>1</v>
      </c>
      <c r="D20" s="140" t="s">
        <v>217</v>
      </c>
      <c r="E20" s="249"/>
      <c r="F20" s="249"/>
      <c r="H20" s="138">
        <v>6</v>
      </c>
      <c r="I20" s="140">
        <v>1</v>
      </c>
      <c r="J20" s="140" t="s">
        <v>217</v>
      </c>
      <c r="K20" s="249"/>
      <c r="L20" s="153"/>
      <c r="M20" s="51"/>
    </row>
    <row r="21" spans="1:13" ht="39" customHeight="1" thickBot="1">
      <c r="A21" s="54"/>
      <c r="B21" s="250"/>
      <c r="C21" s="140"/>
      <c r="D21" s="140" t="s">
        <v>218</v>
      </c>
      <c r="E21" s="249"/>
      <c r="F21" s="249"/>
      <c r="H21" s="138"/>
      <c r="I21" s="140"/>
      <c r="J21" s="140" t="s">
        <v>218</v>
      </c>
      <c r="K21" s="249"/>
      <c r="L21" s="153"/>
      <c r="M21" s="51"/>
    </row>
    <row r="22" spans="1:13" ht="15" thickBot="1">
      <c r="A22" s="54"/>
      <c r="B22" s="250" t="s">
        <v>219</v>
      </c>
      <c r="C22" s="140"/>
      <c r="D22" s="140"/>
      <c r="E22" s="248"/>
      <c r="F22" s="248"/>
      <c r="H22" s="138" t="s">
        <v>219</v>
      </c>
      <c r="I22" s="140"/>
      <c r="J22" s="140"/>
      <c r="K22" s="248"/>
      <c r="M22" s="51"/>
    </row>
    <row r="23" spans="1:13" ht="37.5" customHeight="1" thickBot="1">
      <c r="A23" s="54"/>
      <c r="B23" s="250">
        <v>7</v>
      </c>
      <c r="C23" s="140">
        <v>1</v>
      </c>
      <c r="D23" s="140" t="s">
        <v>220</v>
      </c>
      <c r="E23" s="248"/>
      <c r="F23" s="248"/>
      <c r="H23" s="138">
        <v>7</v>
      </c>
      <c r="I23" s="140">
        <v>1</v>
      </c>
      <c r="J23" s="140" t="s">
        <v>220</v>
      </c>
      <c r="K23" s="248"/>
      <c r="M23" s="51"/>
    </row>
    <row r="24" spans="1:13" ht="25.5" customHeight="1" thickBot="1">
      <c r="A24" s="54"/>
      <c r="B24" s="250"/>
      <c r="C24" s="140"/>
      <c r="D24" s="140" t="s">
        <v>221</v>
      </c>
      <c r="E24" s="249"/>
      <c r="F24" s="249"/>
      <c r="H24" s="138"/>
      <c r="I24" s="140"/>
      <c r="J24" s="140" t="s">
        <v>221</v>
      </c>
      <c r="K24" s="249"/>
      <c r="L24" s="153"/>
      <c r="M24" s="51"/>
    </row>
    <row r="25" spans="1:13" ht="15" thickBot="1">
      <c r="A25" s="54"/>
      <c r="B25" s="250">
        <v>8</v>
      </c>
      <c r="C25" s="140">
        <v>1</v>
      </c>
      <c r="D25" s="140" t="s">
        <v>217</v>
      </c>
      <c r="E25" s="248"/>
      <c r="F25" s="248"/>
      <c r="H25" s="138">
        <v>8</v>
      </c>
      <c r="I25" s="140">
        <v>1</v>
      </c>
      <c r="J25" s="140" t="s">
        <v>217</v>
      </c>
      <c r="K25" s="248"/>
      <c r="M25" s="51"/>
    </row>
    <row r="26" spans="1:13" ht="26.25" thickBot="1">
      <c r="A26" s="54"/>
      <c r="B26" s="250"/>
      <c r="C26" s="140"/>
      <c r="D26" s="140" t="s">
        <v>224</v>
      </c>
      <c r="E26" s="249"/>
      <c r="F26" s="249"/>
      <c r="H26" s="138"/>
      <c r="I26" s="140"/>
      <c r="J26" s="140" t="s">
        <v>224</v>
      </c>
      <c r="K26" s="249"/>
      <c r="L26" s="153"/>
      <c r="M26" s="51"/>
    </row>
    <row r="27" spans="1:13" ht="50.25" customHeight="1" thickBot="1">
      <c r="A27" s="54"/>
      <c r="B27" s="250">
        <v>9</v>
      </c>
      <c r="C27" s="140">
        <v>3</v>
      </c>
      <c r="D27" s="140" t="s">
        <v>185</v>
      </c>
      <c r="E27" s="249"/>
      <c r="F27" s="249"/>
      <c r="H27" s="138">
        <v>9</v>
      </c>
      <c r="I27" s="140">
        <v>3</v>
      </c>
      <c r="J27" s="140" t="s">
        <v>185</v>
      </c>
      <c r="K27" s="249"/>
      <c r="L27" s="153"/>
      <c r="M27" s="51"/>
    </row>
    <row r="28" spans="1:13" ht="51.75" customHeight="1" thickBot="1">
      <c r="A28" s="54"/>
      <c r="B28" s="250">
        <v>10</v>
      </c>
      <c r="C28" s="140">
        <v>4</v>
      </c>
      <c r="D28" s="140" t="s">
        <v>184</v>
      </c>
      <c r="E28" s="249"/>
      <c r="F28" s="249"/>
      <c r="H28" s="138">
        <v>10</v>
      </c>
      <c r="I28" s="140">
        <v>4</v>
      </c>
      <c r="J28" s="140" t="s">
        <v>184</v>
      </c>
      <c r="K28" s="249"/>
      <c r="L28" s="153"/>
      <c r="M28" s="51"/>
    </row>
    <row r="29" spans="1:13" ht="15" hidden="1" thickBot="1">
      <c r="A29" s="51"/>
      <c r="H29" s="138"/>
      <c r="M29" s="51"/>
    </row>
    <row r="30" spans="1:13" ht="15.75" hidden="1" customHeight="1">
      <c r="A30" s="51"/>
      <c r="H30" s="138"/>
      <c r="M30" s="51"/>
    </row>
    <row r="31" spans="1:13" ht="15.75" hidden="1" customHeight="1">
      <c r="A31" s="51"/>
      <c r="H31" s="138"/>
      <c r="M31" s="51"/>
    </row>
    <row r="32" spans="1:13" ht="51.75" thickBot="1">
      <c r="A32" s="51"/>
      <c r="B32" s="142" t="s">
        <v>212</v>
      </c>
      <c r="C32" s="143" t="s">
        <v>215</v>
      </c>
      <c r="D32" s="144"/>
      <c r="E32" s="145"/>
      <c r="F32" s="146"/>
      <c r="H32" s="138" t="s">
        <v>212</v>
      </c>
      <c r="I32" s="143" t="s">
        <v>215</v>
      </c>
      <c r="J32" s="144"/>
      <c r="K32" s="145"/>
      <c r="L32" s="146"/>
      <c r="M32" s="51"/>
    </row>
    <row r="33" spans="1:13" ht="15" thickBot="1">
      <c r="A33" s="51"/>
      <c r="B33" s="147" t="s">
        <v>213</v>
      </c>
      <c r="C33" s="148"/>
      <c r="D33" s="149"/>
      <c r="E33" s="150" t="s">
        <v>226</v>
      </c>
      <c r="F33" s="158">
        <v>243700000</v>
      </c>
      <c r="H33" s="147" t="s">
        <v>213</v>
      </c>
      <c r="I33" s="148"/>
      <c r="J33" s="149"/>
      <c r="K33" s="150" t="s">
        <v>226</v>
      </c>
      <c r="L33" s="161">
        <v>248482200</v>
      </c>
      <c r="M33" s="51"/>
    </row>
    <row r="34" spans="1:13" ht="15" thickBot="1">
      <c r="A34" s="51"/>
      <c r="E34" s="141" t="s">
        <v>227</v>
      </c>
      <c r="F34" s="159">
        <v>46303000</v>
      </c>
      <c r="K34" s="141" t="s">
        <v>227</v>
      </c>
      <c r="L34" s="162">
        <v>46261618</v>
      </c>
      <c r="M34" s="51"/>
    </row>
    <row r="35" spans="1:13" ht="32.25" customHeight="1" thickBot="1">
      <c r="A35" s="51"/>
      <c r="E35" s="151" t="s">
        <v>228</v>
      </c>
      <c r="F35" s="160">
        <v>290003000</v>
      </c>
      <c r="K35" s="151" t="s">
        <v>228</v>
      </c>
      <c r="L35" s="163">
        <v>289743818</v>
      </c>
      <c r="M35" s="51"/>
    </row>
    <row r="36" spans="1:13" ht="14.25">
      <c r="A36" s="51"/>
      <c r="M36" s="51"/>
    </row>
    <row r="37" spans="1:13" ht="15">
      <c r="A37" s="55" t="s">
        <v>33</v>
      </c>
      <c r="B37" s="55"/>
    </row>
    <row r="38" spans="1:13" ht="15">
      <c r="A38" s="234" t="s">
        <v>34</v>
      </c>
      <c r="B38" s="235"/>
    </row>
    <row r="39" spans="1:13" ht="15.75" thickBot="1">
      <c r="A39" s="56"/>
      <c r="B39" s="57"/>
    </row>
    <row r="40" spans="1:13" ht="15.75" thickBot="1">
      <c r="A40" s="56"/>
      <c r="B40" s="57"/>
      <c r="G40" s="138" t="s">
        <v>282</v>
      </c>
      <c r="H40" s="138" t="s">
        <v>91</v>
      </c>
      <c r="I40" s="138" t="s">
        <v>90</v>
      </c>
    </row>
    <row r="41" spans="1:13" ht="15.75" thickBot="1">
      <c r="A41" s="58" t="s">
        <v>66</v>
      </c>
      <c r="B41" s="51"/>
      <c r="G41" s="138" t="s">
        <v>283</v>
      </c>
      <c r="H41" s="164">
        <f>+L35</f>
        <v>289743818</v>
      </c>
      <c r="I41" s="165">
        <f>+F35</f>
        <v>290003000</v>
      </c>
    </row>
    <row r="42" spans="1:13" ht="15" thickBot="1">
      <c r="A42" s="51" t="s">
        <v>67</v>
      </c>
      <c r="B42" s="51"/>
      <c r="G42" s="138" t="s">
        <v>284</v>
      </c>
      <c r="H42" s="166">
        <f>550*(L35/L35)</f>
        <v>550</v>
      </c>
      <c r="I42" s="166">
        <f>550*(L35/F35)</f>
        <v>549.50845301600327</v>
      </c>
    </row>
    <row r="43" spans="1:13" ht="14.25">
      <c r="A43" s="51"/>
      <c r="B43" s="51"/>
      <c r="H43" s="167"/>
    </row>
    <row r="44" spans="1:13" ht="14.25">
      <c r="A44" s="51"/>
      <c r="B44" s="51"/>
    </row>
    <row r="45" spans="1:13" ht="15">
      <c r="A45" s="60" t="s">
        <v>205</v>
      </c>
      <c r="B45" s="51"/>
    </row>
    <row r="46" spans="1:13" ht="15">
      <c r="A46" s="59" t="s">
        <v>206</v>
      </c>
      <c r="B46" s="61"/>
    </row>
    <row r="47" spans="1:13" ht="15">
      <c r="A47" s="59"/>
      <c r="B47" s="61"/>
    </row>
    <row r="48" spans="1:13" ht="15">
      <c r="A48" s="61"/>
      <c r="B48" s="61"/>
    </row>
    <row r="49" spans="1:2" ht="15">
      <c r="A49" s="60" t="s">
        <v>36</v>
      </c>
      <c r="B49" s="59"/>
    </row>
    <row r="50" spans="1:2" ht="14.25">
      <c r="A50" s="51" t="s">
        <v>65</v>
      </c>
      <c r="B50" s="59"/>
    </row>
    <row r="51" spans="1:2" ht="15">
      <c r="A51" s="61"/>
      <c r="B51" s="61"/>
    </row>
  </sheetData>
  <mergeCells count="4">
    <mergeCell ref="A38:B38"/>
    <mergeCell ref="A1:D1"/>
    <mergeCell ref="A2:D2"/>
    <mergeCell ref="A4:D4"/>
  </mergeCells>
  <pageMargins left="0.7" right="1.6875" top="0.75" bottom="0.75" header="0.3" footer="0.3"/>
  <pageSetup orientation="portrait" r:id="rId1"/>
  <headerFooter>
    <oddHeader>&amp;C&amp;"Arial,Negrita"&amp;14PONDERACIÓN  INVITACIÓN ABIERTA No. 011 DE 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G34"/>
  <sheetViews>
    <sheetView tabSelected="1" workbookViewId="0">
      <selection activeCell="C21" sqref="C21"/>
    </sheetView>
  </sheetViews>
  <sheetFormatPr baseColWidth="10" defaultRowHeight="15"/>
  <cols>
    <col min="1" max="1" width="27.42578125" customWidth="1"/>
    <col min="2" max="2" width="12.28515625" customWidth="1"/>
    <col min="3" max="4" width="30.7109375" customWidth="1"/>
    <col min="7" max="7" width="14.5703125" bestFit="1" customWidth="1"/>
  </cols>
  <sheetData>
    <row r="1" spans="1:4">
      <c r="A1" s="1"/>
      <c r="B1" s="1"/>
      <c r="C1" s="1"/>
      <c r="D1" s="1"/>
    </row>
    <row r="2" spans="1:4">
      <c r="A2" s="240" t="s">
        <v>43</v>
      </c>
      <c r="B2" s="240"/>
      <c r="C2" s="240"/>
      <c r="D2" s="240"/>
    </row>
    <row r="3" spans="1:4" ht="46.5" customHeight="1">
      <c r="A3" s="241" t="s">
        <v>10</v>
      </c>
      <c r="B3" s="242"/>
      <c r="C3" s="135" t="s">
        <v>275</v>
      </c>
      <c r="D3" s="135" t="s">
        <v>276</v>
      </c>
    </row>
    <row r="4" spans="1:4">
      <c r="A4" s="241" t="s">
        <v>0</v>
      </c>
      <c r="B4" s="242"/>
      <c r="C4" s="9" t="s">
        <v>288</v>
      </c>
      <c r="D4" s="136" t="s">
        <v>41</v>
      </c>
    </row>
    <row r="5" spans="1:4">
      <c r="A5" s="241" t="s">
        <v>11</v>
      </c>
      <c r="B5" s="242"/>
      <c r="C5" s="9" t="s">
        <v>288</v>
      </c>
      <c r="D5" s="136" t="s">
        <v>41</v>
      </c>
    </row>
    <row r="6" spans="1:4">
      <c r="A6" s="243" t="s">
        <v>12</v>
      </c>
      <c r="B6" s="244"/>
      <c r="C6" s="136" t="s">
        <v>41</v>
      </c>
      <c r="D6" s="136" t="s">
        <v>41</v>
      </c>
    </row>
    <row r="7" spans="1:4">
      <c r="A7" s="238" t="s">
        <v>35</v>
      </c>
      <c r="B7" s="239"/>
      <c r="C7" s="9" t="s">
        <v>288</v>
      </c>
      <c r="D7" s="136" t="s">
        <v>41</v>
      </c>
    </row>
    <row r="8" spans="1:4" ht="45">
      <c r="A8" s="238" t="s">
        <v>278</v>
      </c>
      <c r="B8" s="239"/>
      <c r="C8" s="157" t="s">
        <v>289</v>
      </c>
      <c r="D8" s="157">
        <v>430</v>
      </c>
    </row>
    <row r="9" spans="1:4" ht="45">
      <c r="A9" s="238" t="s">
        <v>277</v>
      </c>
      <c r="B9" s="239"/>
      <c r="C9" s="157" t="s">
        <v>289</v>
      </c>
      <c r="D9" s="157">
        <v>549</v>
      </c>
    </row>
    <row r="10" spans="1:4" ht="32.25" customHeight="1">
      <c r="A10" s="238" t="s">
        <v>7</v>
      </c>
      <c r="B10" s="239"/>
      <c r="C10" s="9" t="s">
        <v>288</v>
      </c>
      <c r="D10" s="245" t="s">
        <v>41</v>
      </c>
    </row>
    <row r="12" spans="1:4">
      <c r="A12" s="168" t="s">
        <v>286</v>
      </c>
      <c r="B12" s="168"/>
      <c r="C12" s="3"/>
      <c r="D12" s="3"/>
    </row>
    <row r="13" spans="1:4" ht="13.5" customHeight="1">
      <c r="A13" s="236" t="s">
        <v>34</v>
      </c>
      <c r="B13" s="237"/>
      <c r="C13" s="8"/>
      <c r="D13" s="8"/>
    </row>
    <row r="14" spans="1:4">
      <c r="A14" s="169"/>
      <c r="B14" s="170"/>
      <c r="C14" s="8"/>
      <c r="D14" s="8"/>
    </row>
    <row r="15" spans="1:4">
      <c r="A15" s="169"/>
      <c r="B15" s="170"/>
      <c r="C15" s="8"/>
      <c r="D15" s="8"/>
    </row>
    <row r="16" spans="1:4">
      <c r="A16" s="171" t="s">
        <v>66</v>
      </c>
      <c r="B16" s="2"/>
      <c r="C16" s="2"/>
      <c r="D16" s="2"/>
    </row>
    <row r="17" spans="1:7">
      <c r="A17" s="2" t="s">
        <v>67</v>
      </c>
      <c r="B17" s="2"/>
      <c r="C17" s="2"/>
      <c r="D17" s="2"/>
    </row>
    <row r="18" spans="1:7">
      <c r="A18" s="2"/>
      <c r="B18" s="2"/>
      <c r="C18" s="2"/>
      <c r="D18" s="2"/>
    </row>
    <row r="19" spans="1:7">
      <c r="A19" s="2"/>
      <c r="B19" s="2"/>
      <c r="C19" s="2"/>
      <c r="D19" s="2"/>
    </row>
    <row r="20" spans="1:7">
      <c r="A20" s="47" t="s">
        <v>285</v>
      </c>
      <c r="B20" s="2"/>
      <c r="C20" s="2"/>
      <c r="D20" s="2"/>
    </row>
    <row r="21" spans="1:7">
      <c r="A21" s="48" t="s">
        <v>206</v>
      </c>
      <c r="B21" s="172"/>
    </row>
    <row r="22" spans="1:7">
      <c r="A22" s="48"/>
      <c r="B22" s="172"/>
    </row>
    <row r="23" spans="1:7">
      <c r="A23" s="172"/>
      <c r="B23" s="172"/>
    </row>
    <row r="24" spans="1:7">
      <c r="A24" s="47"/>
      <c r="B24" s="48"/>
      <c r="C24" s="4"/>
      <c r="D24" s="4"/>
    </row>
    <row r="25" spans="1:7">
      <c r="A25" s="2"/>
      <c r="B25" s="48"/>
      <c r="C25" s="4"/>
      <c r="D25" s="4"/>
    </row>
    <row r="31" spans="1:7">
      <c r="G31" s="6"/>
    </row>
    <row r="32" spans="1:7">
      <c r="G32" s="6"/>
    </row>
    <row r="33" spans="1:7">
      <c r="A33" s="47"/>
      <c r="G33" s="6"/>
    </row>
    <row r="34" spans="1:7">
      <c r="A34" s="48"/>
    </row>
  </sheetData>
  <mergeCells count="10">
    <mergeCell ref="A13:B13"/>
    <mergeCell ref="A10:B10"/>
    <mergeCell ref="A2:D2"/>
    <mergeCell ref="A3:B3"/>
    <mergeCell ref="A4:B4"/>
    <mergeCell ref="A5:B5"/>
    <mergeCell ref="A6:B6"/>
    <mergeCell ref="A7:B7"/>
    <mergeCell ref="A9:B9"/>
    <mergeCell ref="A8:B8"/>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JURÍDICA</vt:lpstr>
      <vt:lpstr>TÉCNICA</vt:lpstr>
      <vt:lpstr>EXPERIENCIA</vt:lpstr>
      <vt:lpstr>DOCUMENTOS</vt:lpstr>
      <vt:lpstr>EVALUACION INDICES</vt:lpstr>
      <vt:lpstr>INDICADORES FINANCIEROS</vt:lpstr>
      <vt:lpstr>PONDERACION</vt:lpstr>
      <vt:lpstr>ECONOMICA</vt:lpstr>
      <vt:lpstr>RESULTADO</vt:lpstr>
      <vt:lpstr>EXPERIENCIA!Área_de_impresión</vt:lpstr>
      <vt:lpstr>PONDERACION!Área_de_impresión</vt:lpstr>
      <vt:lpstr>TÉCNICA!Área_de_impresión</vt:lpstr>
      <vt:lpstr>EXPERIENCIA!Títulos_a_imprimir</vt:lpstr>
      <vt:lpstr>PONDERACION!Títulos_a_imprimir</vt:lpstr>
      <vt:lpstr>TÉCNICA!Títulos_a_imprimir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laura patricia arias granados</cp:lastModifiedBy>
  <cp:lastPrinted>2022-06-23T23:55:51Z</cp:lastPrinted>
  <dcterms:created xsi:type="dcterms:W3CDTF">2017-05-22T13:32:10Z</dcterms:created>
  <dcterms:modified xsi:type="dcterms:W3CDTF">2023-09-19T21:05:52Z</dcterms:modified>
</cp:coreProperties>
</file>