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3\INVITACIONES\INVI 019 DE 2023 - TAPAS DE SEGURIDAD\"/>
    </mc:Choice>
  </mc:AlternateContent>
  <xr:revisionPtr revIDLastSave="0" documentId="13_ncr:1_{98B4B4D0-B5BB-43AD-9268-8F580184FD07}" xr6:coauthVersionLast="47" xr6:coauthVersionMax="47" xr10:uidLastSave="{00000000-0000-0000-0000-000000000000}"/>
  <bookViews>
    <workbookView xWindow="-120" yWindow="-120" windowWidth="29040" windowHeight="15840" firstSheet="1" activeTab="1" xr2:uid="{00000000-000D-0000-FFFF-FFFF00000000}"/>
  </bookViews>
  <sheets>
    <sheet name="E. JURIDICA" sheetId="1" r:id="rId1"/>
    <sheet name="E. TECNICA PREVIA" sheetId="75" r:id="rId2"/>
    <sheet name="E. TECNICA DEFINITIVA" sheetId="76" r:id="rId3"/>
    <sheet name="E. EXPERIENCIA" sheetId="54" r:id="rId4"/>
    <sheet name="DOCUMENTOS" sheetId="71" r:id="rId5"/>
    <sheet name="EVALUACION INDICES" sheetId="72" r:id="rId6"/>
    <sheet name="INDICADORES" sheetId="73" r:id="rId7"/>
    <sheet name="PONDERACIÓN" sheetId="65" r:id="rId8"/>
    <sheet name="RESULTADO" sheetId="42"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73" l="1"/>
  <c r="B3" i="73"/>
  <c r="D5" i="73"/>
  <c r="C6" i="73"/>
  <c r="D6" i="73"/>
  <c r="E6" i="73"/>
  <c r="C7" i="73"/>
  <c r="D7" i="73"/>
  <c r="E7" i="73"/>
  <c r="C8" i="73"/>
  <c r="D8" i="73"/>
  <c r="E8" i="73"/>
  <c r="C9" i="73"/>
  <c r="D9" i="73"/>
  <c r="E9" i="73"/>
  <c r="C10" i="73"/>
  <c r="D10" i="73"/>
  <c r="E10" i="73"/>
  <c r="C11" i="73"/>
  <c r="D11" i="73"/>
  <c r="E11" i="73"/>
  <c r="B2" i="72"/>
  <c r="B3" i="72"/>
  <c r="B14" i="72"/>
  <c r="E16" i="72"/>
  <c r="E19" i="72"/>
  <c r="E21" i="72"/>
  <c r="E24" i="72"/>
  <c r="D27" i="72"/>
  <c r="E27" i="72"/>
  <c r="D30" i="72"/>
  <c r="E30" i="72"/>
  <c r="D31" i="72"/>
  <c r="B37" i="72"/>
  <c r="E39" i="72"/>
  <c r="E42" i="72"/>
  <c r="E44" i="72"/>
  <c r="D50" i="72"/>
  <c r="E50" i="72"/>
  <c r="D53" i="72"/>
  <c r="E53" i="72"/>
  <c r="D54" i="72"/>
  <c r="D8" i="42" l="1"/>
  <c r="I34" i="54"/>
  <c r="I33" i="54"/>
  <c r="I32" i="54"/>
  <c r="D16" i="65"/>
  <c r="D15" i="65"/>
  <c r="E16" i="65"/>
  <c r="E15" i="65"/>
  <c r="I24" i="54" l="1"/>
  <c r="I35" i="54"/>
</calcChain>
</file>

<file path=xl/sharedStrings.xml><?xml version="1.0" encoding="utf-8"?>
<sst xmlns="http://schemas.openxmlformats.org/spreadsheetml/2006/main" count="763" uniqueCount="277">
  <si>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</si>
  <si>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</si>
  <si>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</si>
  <si>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</si>
  <si>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</si>
  <si>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</si>
  <si>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</si>
  <si>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</si>
  <si>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</si>
  <si>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</si>
  <si>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</si>
  <si>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</si>
  <si>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</si>
  <si>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</si>
  <si>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</si>
  <si>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</si>
  <si>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</si>
  <si>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</si>
  <si>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</si>
  <si>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</si>
  <si>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</si>
  <si>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</si>
  <si>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</si>
  <si>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</si>
  <si>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</si>
  <si>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</si>
  <si>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</si>
  <si>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</si>
  <si>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</si>
  <si>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</si>
  <si>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</si>
  <si>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</si>
  <si>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</si>
  <si>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</si>
  <si>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</si>
  <si>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</si>
  <si>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</si>
  <si>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Subgerente Financiera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</si>
  <si>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</si>
  <si>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HOJA DE VIDA DE LA FUNCIÓN PUBLICA</t>
  </si>
  <si>
    <t>Los OFERENTES al momento de presentar su OFERTA deberán presentar la hoja de vida de la función publica de acuerdo a su naturaleza (persona jurídica o natural), la cual puede ser obtenida de la página www.funcionpublica.gov.co/descarga-de-formatos</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</si>
  <si>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t>
  </si>
  <si>
    <t xml:space="preserve">4.2 CRITERIO DE CALIFICACIÓN </t>
  </si>
  <si>
    <t>P = 1000 x (PM/VP)</t>
  </si>
  <si>
    <t>Donde:</t>
  </si>
  <si>
    <t>P = Puntaje para la propuesta en evaluación</t>
  </si>
  <si>
    <t>VP = Valor de la propuesta en evaluación</t>
  </si>
  <si>
    <t>PM = Valor de la propuesta más económica.</t>
  </si>
  <si>
    <t>DESCRPCIÓN</t>
  </si>
  <si>
    <t>Jefe  Oficina  Asesora de Juridica y Contratacion</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</si>
  <si>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</si>
  <si>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No.</t>
  </si>
  <si>
    <t>1. Nombre o razón social del contratante, dirección y teléfono.</t>
  </si>
  <si>
    <t>2. Nombre o razón social del contratista.</t>
  </si>
  <si>
    <t>3. Número del contrato.</t>
  </si>
  <si>
    <t>4. Objeto del contrato.</t>
  </si>
  <si>
    <t xml:space="preserve">5. Fecha de inicio y terminación (día, mes y año).
</t>
  </si>
  <si>
    <t xml:space="preserve">6. Indicación de cumplimiento y calidad a satisfacción. 
</t>
  </si>
  <si>
    <t>7. Valor del contrato (incluyendo adiciones en valor).</t>
  </si>
  <si>
    <t>8. Nombre, firma y cargo de quien expide la certificación.</t>
  </si>
  <si>
    <t>NO APORTA</t>
  </si>
  <si>
    <t>FOLIO 11</t>
  </si>
  <si>
    <t>FOLIO 32</t>
  </si>
  <si>
    <t>FOLIO 16</t>
  </si>
  <si>
    <t>NO CUMPLE</t>
  </si>
  <si>
    <t>FOLIO 18</t>
  </si>
  <si>
    <t>FOLIO 10</t>
  </si>
  <si>
    <t>FOLIO 14-15</t>
  </si>
  <si>
    <t>FOLIO 2-3</t>
  </si>
  <si>
    <t>FOLIO 19</t>
  </si>
  <si>
    <t>FOLIO 20</t>
  </si>
  <si>
    <t>La experiencia específica se acreditará con la presentación de mínimo 3 certificaciones de contratos que se relacionen directamente con el objeto de la presente invitación con entidades privadas o públicas, cuyo valor SUMADO sea igual o superior al presupuesto oficial.
En el caso de Ofertas presentadas por consorcios o uniones temporales, cada uno de sus integrantes deberá acreditar mínimo una experiencia específica en mínimo un contrato relacionado directamente con el objeto de la presente invitación, sin que la suma de las certificaciones sea inferior a tres (3) certificaciones de experiencia</t>
  </si>
  <si>
    <t>FOLIO 12-13</t>
  </si>
  <si>
    <t>FOLIO 17</t>
  </si>
  <si>
    <t>FOLIO 33</t>
  </si>
  <si>
    <t>GUALA CLOUSURES DE COLOMBIA LTDA</t>
  </si>
  <si>
    <t>TAPAS DE LAS AMERICAS SAS</t>
  </si>
  <si>
    <t>FOLIO 1</t>
  </si>
  <si>
    <t>FOLIO 5-9</t>
  </si>
  <si>
    <t>FOLIO 21</t>
  </si>
  <si>
    <t xml:space="preserve">
145076</t>
  </si>
  <si>
    <t>ITEM</t>
  </si>
  <si>
    <t>TAPA SEGURIDAD NECTAR CLUB N. P.</t>
  </si>
  <si>
    <t>IVA (19%)</t>
  </si>
  <si>
    <t>TOTAL</t>
  </si>
  <si>
    <t>Vo. Bo SERGIO ALBERTO AYALA SUAREZ</t>
  </si>
  <si>
    <t>Subgerente Tecnico</t>
  </si>
  <si>
    <t>FOLIO 4-11</t>
  </si>
  <si>
    <t>FOLIO 19-26</t>
  </si>
  <si>
    <t>FOLIO 28-29</t>
  </si>
  <si>
    <t>FOLIO 30-31</t>
  </si>
  <si>
    <t>FOLIO 35-36</t>
  </si>
  <si>
    <t>FOLIO 37</t>
  </si>
  <si>
    <t>INVITACION ABIERTA No. 019 DE 2023</t>
  </si>
  <si>
    <t>INVITACION ABIERTA No. 019 de 2023</t>
  </si>
  <si>
    <t>CODIGO/NUMERO/REF.</t>
  </si>
  <si>
    <t>FECHA</t>
  </si>
  <si>
    <t>CONCEPTO</t>
  </si>
  <si>
    <t>Resolución 683 de 2012</t>
  </si>
  <si>
    <t>28 de marzo de 2012</t>
  </si>
  <si>
    <t>Por medio de la cual se expide el Reglamento Técnico sobre los requisitos sanitarios que deben cumplir los materiales, objetos, envases y equipamientos destinados a entrar en contacto con alimentos y bebidas para consumo humano.</t>
  </si>
  <si>
    <t>Resolución 4143 de 2012</t>
  </si>
  <si>
    <t>7 de diciembre de 2012</t>
  </si>
  <si>
    <t xml:space="preserve">Por la cual se establece el reglamento técnico sobre los requisitos que deben cumplir los materiales, objetos, envases y equipamientos plásticos y elastoméricos y sus aditivos, destinados a entrar en contacto con alimentos y bebidas para consumo humano en el territorio nacional.  </t>
  </si>
  <si>
    <t>Parámetro</t>
  </si>
  <si>
    <t>Unidad</t>
  </si>
  <si>
    <t>Valor</t>
  </si>
  <si>
    <t>Altura total desde la parte superior del cuello de la botella hasta la parte superior de la tapa</t>
  </si>
  <si>
    <t>mm</t>
  </si>
  <si>
    <t>23 ± 1,0</t>
  </si>
  <si>
    <t>Resistencia a la fuerza estática vertical</t>
  </si>
  <si>
    <t>kgf</t>
  </si>
  <si>
    <t>80 ± 15%</t>
  </si>
  <si>
    <t>Fuerza de tapado</t>
  </si>
  <si>
    <t>85 ± 10%</t>
  </si>
  <si>
    <t>Tipo de acabado</t>
  </si>
  <si>
    <t>-</t>
  </si>
  <si>
    <t>385E</t>
  </si>
  <si>
    <t>Rata de vertido</t>
  </si>
  <si>
    <t>s/l</t>
  </si>
  <si>
    <t>Máx. 90</t>
  </si>
  <si>
    <t>Altura de la tapa</t>
  </si>
  <si>
    <t>47,8 ± 0,4</t>
  </si>
  <si>
    <t>Hermeticidad</t>
  </si>
  <si>
    <t>Completa</t>
  </si>
  <si>
    <t>Diámetro externo de la tapa en la base</t>
  </si>
  <si>
    <t>32,7 ± 0,3</t>
  </si>
  <si>
    <t>Torque de apertura</t>
  </si>
  <si>
    <t>kgf*cm</t>
  </si>
  <si>
    <t>12 – 28</t>
  </si>
  <si>
    <t xml:space="preserve">Peso Total </t>
  </si>
  <si>
    <t>g</t>
  </si>
  <si>
    <t>13,7 ± 1</t>
  </si>
  <si>
    <t>Precinto de seguridad</t>
  </si>
  <si>
    <t>Sistema de seguridad que evidencie cuando el producto ha sido abierto.</t>
  </si>
  <si>
    <t>Este precinto de seguridad debe ser lo suficientemente fuerte que no se desprenda durante la aplicación de la tapa, en el transporte, en el almacenamiento en las bodegas de la empresa ni en la de los  distribuidores, pero que no genere dificultad durante la apertura manual por parte del consumidor final.</t>
  </si>
  <si>
    <t>Seguridad</t>
  </si>
  <si>
    <t>Componente</t>
  </si>
  <si>
    <t>Material</t>
  </si>
  <si>
    <t>Color</t>
  </si>
  <si>
    <t>Sobretapa</t>
  </si>
  <si>
    <t>Sintético grado alimenticio</t>
  </si>
  <si>
    <t>Según patrones de cada producto</t>
  </si>
  <si>
    <t>Tapatubo</t>
  </si>
  <si>
    <t>Cuerpo</t>
  </si>
  <si>
    <t>Natural</t>
  </si>
  <si>
    <t>Arandela</t>
  </si>
  <si>
    <t>Válvula</t>
  </si>
  <si>
    <t>Otros</t>
  </si>
  <si>
    <t xml:space="preserve">- </t>
  </si>
  <si>
    <t>En cumplimiento de la resolución 4143 de 2012 específicamente no se permite el uso del policarbonato como componente particular.</t>
  </si>
  <si>
    <t>Referencia</t>
  </si>
  <si>
    <t xml:space="preserve">Colores </t>
  </si>
  <si>
    <t>Pantone</t>
  </si>
  <si>
    <t xml:space="preserve">Néctar </t>
  </si>
  <si>
    <t>Rojo</t>
  </si>
  <si>
    <t>7628C</t>
  </si>
  <si>
    <t>Blanco</t>
  </si>
  <si>
    <t>Negro</t>
  </si>
  <si>
    <t>Rojo Tunjo</t>
  </si>
  <si>
    <t>STD No. 3</t>
  </si>
  <si>
    <t>Black C</t>
  </si>
  <si>
    <t>7624C</t>
  </si>
  <si>
    <t>7406C</t>
  </si>
  <si>
    <t>Néctar sin Azúcar</t>
  </si>
  <si>
    <t>INDUSTRIA LICORERA DEL CAUCA</t>
  </si>
  <si>
    <t>Suministro de tapa para aguardiente caucano</t>
  </si>
  <si>
    <t>074 de 2022</t>
  </si>
  <si>
    <t>JAIME HUMBERTO MENDOZA - Jefe Division Produccion</t>
  </si>
  <si>
    <t>INDUSTRIA LICORERA DE CALDAS</t>
  </si>
  <si>
    <t>hasta el 31/12/2023</t>
  </si>
  <si>
    <t>JAVIER MAURICIO PARRA VALENCIA</t>
  </si>
  <si>
    <t>FABRICA DE LICORES DEL TOLIMA</t>
  </si>
  <si>
    <t>FLT - 079</t>
  </si>
  <si>
    <t>Suministro de tapas tipo guala irrellenables y tapa de lujo para la presentacion premium</t>
  </si>
  <si>
    <t>01/02/2022 - 15/12/2022</t>
  </si>
  <si>
    <t>EXCELENTE</t>
  </si>
  <si>
    <t>HECTOR YESI RAMIREZ HERNANDEZ - Secretario General</t>
  </si>
  <si>
    <t>EMPRESA DE LICORES DE CUNDINAMARCA</t>
  </si>
  <si>
    <t>Suministro de tapas de seguridad para los productos de la empresa de licores de cundinamarca</t>
  </si>
  <si>
    <t>25/01/2022 - 31/12/2022</t>
  </si>
  <si>
    <t>ACTA DE LIQUIDACION</t>
  </si>
  <si>
    <t>Suministro de tapas de seguridad y copa para los productos de la empresa de licores de cundinamarca</t>
  </si>
  <si>
    <t>23/04/2021 - 31/12/2021</t>
  </si>
  <si>
    <t>Diseño, desarrollo y suministro de las tapas de seguridad para la nueva imagen de los productos de la empresa de licores de cundinamarca</t>
  </si>
  <si>
    <t>31/05/2019 - 31/07/2020</t>
  </si>
  <si>
    <t>Presenta la información financiera a 31 de diciembre de 2022, según certificación de la Cámara de Comercio de Bogotá  , con Código de verificación No.B23545264FD839 del 11 de Agosto de  2023- CUMPLE</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</si>
  <si>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2022.</t>
  </si>
  <si>
    <t xml:space="preserve">CUMPLE </t>
  </si>
  <si>
    <t>DOCUMENTO SOLICITADO</t>
  </si>
  <si>
    <t>800251038-8</t>
  </si>
  <si>
    <t>NIT</t>
  </si>
  <si>
    <t>GUALA CLOSURES DE COLOMBIA LTDA</t>
  </si>
  <si>
    <t>NOMBRE</t>
  </si>
  <si>
    <t>EVALUACION DOCUMENTOS</t>
  </si>
  <si>
    <t>CONTRATAR EL SUMINISTRO DE TAPAS DE SEGURIDAD, PARA LOS PRODUCTOS DE LA EMPRESA DE LICORES DE CUNDINAMARCA.</t>
  </si>
  <si>
    <t>INVITACIÓN ABIERTA No 019 DE 2023</t>
  </si>
  <si>
    <t>Activo Total</t>
  </si>
  <si>
    <t>Utilidad Operacional</t>
  </si>
  <si>
    <t xml:space="preserve">RENTABILIDAD DEL ACTIVO </t>
  </si>
  <si>
    <t>Patrimonio</t>
  </si>
  <si>
    <t xml:space="preserve">RENTABILIDAD DEL PATRIMONIO </t>
  </si>
  <si>
    <t xml:space="preserve">Gastos de Interes </t>
  </si>
  <si>
    <t xml:space="preserve">RAZON DE COBERTURA </t>
  </si>
  <si>
    <t>Pasivo Total</t>
  </si>
  <si>
    <t>NIVEL DE ENDEUDAMIENTO</t>
  </si>
  <si>
    <t>39.208.288.901  - 17.915.031.286</t>
  </si>
  <si>
    <t xml:space="preserve">Activo corriente - Pasivo Corriente </t>
  </si>
  <si>
    <t xml:space="preserve">CAPITAL DE TRABAJO </t>
  </si>
  <si>
    <t>Pasivo corriente</t>
  </si>
  <si>
    <t>LIQUIDEZ</t>
  </si>
  <si>
    <t>Activo corriente</t>
  </si>
  <si>
    <t>En Col $</t>
  </si>
  <si>
    <t>MAYOR O IGUAL A 0.05</t>
  </si>
  <si>
    <t>Uop / AT</t>
  </si>
  <si>
    <t>RENTABILIDAD DEL ACTIVO (ROA)</t>
  </si>
  <si>
    <t>MAYOR O IGUAL A 0.20</t>
  </si>
  <si>
    <t>U op / P</t>
  </si>
  <si>
    <t>RENTABILIDAD DEL PATRIMONIO (ROE)</t>
  </si>
  <si>
    <t>&gt; = 5</t>
  </si>
  <si>
    <t>Uop/GI</t>
  </si>
  <si>
    <t>&lt;= 75 %</t>
  </si>
  <si>
    <t>(PT/AT) * 100</t>
  </si>
  <si>
    <t>&gt; =   al  50 % DEL P.O</t>
  </si>
  <si>
    <t>AC-PC</t>
  </si>
  <si>
    <t>&gt; = 1.0</t>
  </si>
  <si>
    <t>AC/PC</t>
  </si>
  <si>
    <t>PRESUPUESTO OFICIAL:  
$4.000.000.000.</t>
  </si>
  <si>
    <t>SOLICITADOS</t>
  </si>
  <si>
    <t>INDICADORES FINANCIEROS</t>
  </si>
  <si>
    <t xml:space="preserve"> </t>
  </si>
  <si>
    <t>PRESUPUESTO OFICIAL:  
$4.000.000.000</t>
  </si>
  <si>
    <t>cumple</t>
  </si>
  <si>
    <t>296C</t>
  </si>
  <si>
    <t>Azul Tunjo</t>
  </si>
  <si>
    <t>540C</t>
  </si>
  <si>
    <t>Azul</t>
  </si>
  <si>
    <t>Néctar Azul sin Azúcar</t>
  </si>
  <si>
    <t>Cumple</t>
  </si>
  <si>
    <t>7484C</t>
  </si>
  <si>
    <t>Verde Tunjo</t>
  </si>
  <si>
    <t>No Cumple</t>
  </si>
  <si>
    <t>10125C</t>
  </si>
  <si>
    <t>Dorado</t>
  </si>
  <si>
    <t>349C</t>
  </si>
  <si>
    <t>Verde</t>
  </si>
  <si>
    <t>No cumple</t>
  </si>
  <si>
    <t>Néctar Club</t>
  </si>
  <si>
    <t>RESULTADO DE LA EVALUACIÓN</t>
  </si>
  <si>
    <t>ESPECIFICACIONES DE DECORACIÓN SEGÚN FICHA TÉCNICA</t>
  </si>
  <si>
    <t>Resultado en especificaciones de decoración</t>
  </si>
  <si>
    <t>COMPONENTES PARTICULARES SEGÚN FICHA TÉCNICA</t>
  </si>
  <si>
    <t>Con cada entrega realizada en la ELC, el proveedor debe anexar un certificado de calidad, donde se evidencien los resultados de las pruebas realizadas durante su fabricación.</t>
  </si>
  <si>
    <t xml:space="preserve">El proveedor debe entregar un documento donde certifique el cumplimiento de la resolución 683 de 2012 expedida por el Ministerio de Salud y Protección Social y soporte de los resultados de los análisis de migración total y específica realizada por laboratorios C30:C31 acreditados según los requerimientos de la resolución 4143 de 2012 expedida también por el Ministerio de Salud y Protección Social. </t>
  </si>
  <si>
    <t xml:space="preserve">El tunjo grabado en la parte superior de la sobretapa debe ser en alto relieve y en 3D. </t>
  </si>
  <si>
    <t>Micromarcación (mes-año) en láser de cuatro dígitos y número de años de la E.L.C. ubicado en la parte superior del tunjo, que coincida con micromarcación del año de fabricación del insumo.</t>
  </si>
  <si>
    <t>Tunjo grabado en laser en forma continua.</t>
  </si>
  <si>
    <t>Todos aquellos sistemas que eviten al máximo la irrellenabilidad y falsificación y permitan la identificación del producto original versus el falsificado y/o adulterado.</t>
  </si>
  <si>
    <t>En el momento de la apertura la banda de seguridad se debe dividir en dos partes iguales y se debe desprender de la sobretapa, con una tolerancia de +/- 1.</t>
  </si>
  <si>
    <r>
      <t xml:space="preserve">Estos parámetros estan relaciondas con las condiciones que debe tener el equipo de llenado para el óptimo comportamiento de la tapa; por lo tanto, para hacer una prueba piloto y evaluar estas condiciones se requiere de una muestra representativa de tapas de almenos 20 a 30 unidades.
</t>
    </r>
    <r>
      <rPr>
        <b/>
        <sz val="10"/>
        <color theme="1"/>
        <rFont val="Arial"/>
        <family val="2"/>
      </rPr>
      <t>El proveedor hace entrega de 3 muestras.</t>
    </r>
  </si>
  <si>
    <r>
      <t xml:space="preserve">Estos parámetros estan relaciondas con las condiciones que debe tener el equipo de llenado para el óptimo comportamiento de la tapa; por lo tanto, para hacer una prueba piloto y evaluar estas condiciones se requiere de una muestra representativa de tapas de almenos 20 a 30 unidades.
</t>
    </r>
    <r>
      <rPr>
        <b/>
        <sz val="10"/>
        <color theme="1"/>
        <rFont val="Arial"/>
        <family val="2"/>
      </rPr>
      <t>El proveedor hace entrega de 11 muestras.</t>
    </r>
  </si>
  <si>
    <t>ESPECIFICACIONES GENERALES Y CARACTERISTICAS CONTROLADAS SEGÚN FICHA TÉCNICA</t>
  </si>
  <si>
    <t>EVALUACIÓN TECNICA 019 DE 2023</t>
  </si>
  <si>
    <t>Presenta la información financiera a 31 de diciembre de 2022, según certificación de la Cámara de Comercio de Bogotá  , con Código de verificación No.B234047149F6FF del 12 de Julio de  2023- CUMPLE</t>
  </si>
  <si>
    <t>900366367 -3</t>
  </si>
  <si>
    <t xml:space="preserve">TAPAS DE LAS AMERICAS </t>
  </si>
  <si>
    <t>INDETERMINADO</t>
  </si>
  <si>
    <t>10.264.416.352 - 7.067.505.199</t>
  </si>
  <si>
    <t>Vo. Bo NUBIA ANGELICA LUGO</t>
  </si>
  <si>
    <t>N/A. Ya que es un parámetro de seguridad que varia de acuerdo a la tecnologia con la cual cuente cada uno de los proveedores.</t>
  </si>
  <si>
    <t xml:space="preserve">N/A. Ya que es un parámetro de seguridad que varia de acuerdo a la tecnologia con la cual cuente cada uno de los proveedores. </t>
  </si>
  <si>
    <t>SUBSANO
CUMPLE</t>
  </si>
  <si>
    <r>
      <t xml:space="preserve">Estos parámetros estan relaciondas con las condiciones que debe tener el equipo de llenado para el óptimo comportamiento de la tapa; por lo tanto, para hacer una prueba piloto y evaluar estas condiciones se requiere de una muestra representativa de tapas de almenos 20 a 30 unidades.
</t>
    </r>
    <r>
      <rPr>
        <b/>
        <sz val="10"/>
        <color theme="1"/>
        <rFont val="Arial"/>
        <family val="2"/>
      </rPr>
      <t>El proveedor hace entrega de 4 muestras.</t>
    </r>
  </si>
  <si>
    <r>
      <t xml:space="preserve">Estos parámetros estan relaciondas con las condiciones que debe tener el equipo de llenado para el óptimo comportamiento de la tapa; por lo tanto, para hacer una prueba piloto y evaluar estas condiciones se requiere de una muestra representativa de tapas de almenos 20 a 30 unidades.
</t>
    </r>
    <r>
      <rPr>
        <b/>
        <sz val="10"/>
        <color theme="1"/>
        <rFont val="Arial"/>
        <family val="2"/>
      </rPr>
      <t>El proveedor hace entrega de 20 muestras.</t>
    </r>
  </si>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</sst>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_(&quot;$&quot;\ * #,##0_);_(&quot;$&quot;\ * \(#,##0\);_(&quot;$&quot;\ * &quot;-&quot;??_);_(@_)"/>
    <numFmt numFmtId="169" formatCode="&quot;$&quot;\ #,##0"/>
    <numFmt numFmtId="170" formatCode="&quot;$&quot;\ #,##0.00"/>
    <numFmt numFmtId="171" formatCode="_(* #,##0_);_(* \(#,##0\);_(* &quot;-&quot;??_);_(@_)"/>
    <numFmt numFmtId="172" formatCode="#,##0.00;[Red]#,##0.00"/>
  </numFmts>
  <fonts count="46"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9"/>
      <color theme="1"/>
      <name val="Arial"/>
      <family val="2"/>
    </font>
    <font>
      <sz val="9"/>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8"/>
      <name val="Calibri"/>
      <family val="2"/>
      <scheme val="minor"/>
    </font>
    <font>
      <sz val="8"/>
      <name val="Calibri"/>
      <family val="2"/>
      <scheme val="minor"/>
    </font>
    <font>
      <b/>
      <sz val="10"/>
      <color rgb="FFFF0000"/>
      <name val="Arial"/>
      <family val="2"/>
    </font>
    <font>
      <b/>
      <sz val="11"/>
      <color theme="1"/>
      <name val="Calibri"/>
      <family val="2"/>
      <scheme val="minor"/>
    </font>
    <font>
      <sz val="11"/>
      <name val="Arial"/>
      <family val="2"/>
    </font>
    <font>
      <b/>
      <sz val="11"/>
      <name val="Arial"/>
      <family val="2"/>
    </font>
    <font>
      <b/>
      <sz val="8"/>
      <color rgb="FF000000"/>
      <name val="Arial"/>
      <family val="2"/>
    </font>
    <font>
      <sz val="8"/>
      <color rgb="FFFF0000"/>
      <name val="Arial"/>
      <family val="2"/>
    </font>
    <font>
      <b/>
      <sz val="10"/>
      <name val="Arial"/>
      <family val="2"/>
    </font>
    <font>
      <b/>
      <sz val="36"/>
      <color theme="1"/>
      <name val="Calibri"/>
      <family val="2"/>
      <scheme val="minor"/>
    </font>
    <font>
      <sz val="11"/>
      <color rgb="FF000000"/>
      <name val="Arial"/>
      <family val="2"/>
    </font>
    <font>
      <b/>
      <sz val="14"/>
      <color theme="1"/>
      <name val="Calibri"/>
      <family val="2"/>
      <scheme val="minor"/>
    </font>
    <font>
      <b/>
      <sz val="9"/>
      <name val="Calibri"/>
      <family val="2"/>
      <scheme val="minor"/>
    </font>
    <font>
      <b/>
      <sz val="11"/>
      <color theme="1"/>
      <name val="Arial"/>
      <family val="2"/>
    </font>
    <font>
      <sz val="10"/>
      <color rgb="FF000000"/>
      <name val="Arial"/>
      <family val="2"/>
    </font>
    <font>
      <b/>
      <sz val="11"/>
      <name val="Calibri"/>
      <family val="2"/>
      <scheme val="minor"/>
    </font>
    <font>
      <b/>
      <sz val="14"/>
      <name val="Calibri"/>
      <family val="2"/>
      <scheme val="minor"/>
    </font>
    <font>
      <sz val="10"/>
      <color theme="1"/>
      <name val="Arial"/>
      <family val="2"/>
    </font>
    <font>
      <sz val="9"/>
      <color theme="1"/>
      <name val="Calibri"/>
      <family val="2"/>
      <scheme val="minor"/>
    </font>
    <font>
      <b/>
      <sz val="9"/>
      <color theme="1"/>
      <name val="Calibri"/>
      <family val="2"/>
      <scheme val="minor"/>
    </font>
    <font>
      <b/>
      <sz val="10"/>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0"/>
      <color theme="1"/>
      <name val="Calibri"/>
      <family val="2"/>
      <scheme val="minor"/>
    </font>
    <font>
      <b/>
      <sz val="12"/>
      <color theme="1"/>
      <name val="Arial"/>
      <family val="2"/>
    </font>
    <font>
      <b/>
      <sz val="16"/>
      <color theme="1"/>
      <name val="Arial"/>
      <family val="2"/>
    </font>
    <font>
      <sz val="10"/>
      <color rgb="FFFF0000"/>
      <name val="Arial"/>
      <family val="2"/>
    </font>
    <font>
      <b/>
      <sz val="8"/>
      <color rgb="FF00B050"/>
      <name val="Calibri"/>
      <family val="2"/>
      <scheme val="minor"/>
    </font>
    <font>
      <b/>
      <sz val="12"/>
      <color rgb="FF00B050"/>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s>
  <cellStyleXfs count="12">
    <xf numFmtId="0" fontId="0" fillId="0" borderId="0"/>
    <xf numFmtId="164" fontId="8"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0" fontId="15" fillId="0" borderId="0"/>
    <xf numFmtId="41" fontId="8" fillId="0" borderId="0" applyFont="0" applyFill="0" applyBorder="0" applyAlignment="0" applyProtection="0"/>
    <xf numFmtId="9" fontId="8" fillId="0" borderId="0" applyFont="0" applyFill="0" applyBorder="0" applyAlignment="0" applyProtection="0"/>
  </cellStyleXfs>
  <cellXfs count="367">
    <xf numFmtId="0" fontId="0" fillId="0" borderId="0" xfId="0"/>
    <xf numFmtId="0" fontId="4" fillId="0" borderId="0" xfId="0" applyFont="1"/>
    <xf numFmtId="0" fontId="9" fillId="0" borderId="0" xfId="2"/>
    <xf numFmtId="0" fontId="11" fillId="0" borderId="0" xfId="2" applyFont="1"/>
    <xf numFmtId="0" fontId="12" fillId="0" borderId="0" xfId="2" applyFont="1" applyAlignment="1">
      <alignment vertical="top"/>
    </xf>
    <xf numFmtId="0" fontId="12" fillId="0" borderId="0" xfId="2" applyFont="1"/>
    <xf numFmtId="0" fontId="10" fillId="0" borderId="0" xfId="0" applyFont="1"/>
    <xf numFmtId="0" fontId="13" fillId="0" borderId="0" xfId="0" applyFont="1"/>
    <xf numFmtId="0" fontId="4" fillId="0" borderId="0" xfId="0" applyFont="1" applyAlignment="1">
      <alignment horizontal="center" vertical="center"/>
    </xf>
    <xf numFmtId="167" fontId="0" fillId="0" borderId="0" xfId="8" applyNumberFormat="1" applyFont="1"/>
    <xf numFmtId="0" fontId="15" fillId="0" borderId="0" xfId="0" applyFont="1"/>
    <xf numFmtId="0" fontId="11" fillId="0" borderId="0" xfId="2" applyFont="1" applyAlignment="1">
      <alignment horizontal="left" vertical="top" wrapText="1"/>
    </xf>
    <xf numFmtId="0" fontId="12" fillId="0" borderId="0" xfId="2" applyFont="1" applyAlignment="1">
      <alignment horizontal="left" vertical="top" wrapText="1"/>
    </xf>
    <xf numFmtId="0" fontId="18" fillId="2" borderId="3" xfId="0" applyFont="1" applyFill="1" applyBorder="1" applyAlignment="1">
      <alignment horizontal="center" vertical="center" wrapText="1"/>
    </xf>
    <xf numFmtId="0" fontId="4" fillId="0" borderId="1" xfId="0" applyFont="1" applyBorder="1" applyAlignment="1">
      <alignment wrapText="1"/>
    </xf>
    <xf numFmtId="0" fontId="16" fillId="0" borderId="1" xfId="0" applyFont="1" applyBorder="1" applyAlignment="1">
      <alignment horizontal="center" vertical="center"/>
    </xf>
    <xf numFmtId="0" fontId="16" fillId="0" borderId="1" xfId="0" applyFont="1" applyBorder="1" applyAlignment="1">
      <alignment vertical="center"/>
    </xf>
    <xf numFmtId="0" fontId="17" fillId="0" borderId="1" xfId="0" applyFont="1" applyBorder="1" applyAlignment="1">
      <alignment horizontal="justify" vertical="top"/>
    </xf>
    <xf numFmtId="0" fontId="17"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vertical="center" wrapText="1"/>
    </xf>
    <xf numFmtId="0" fontId="4"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1" fillId="0" borderId="0" xfId="2" applyFont="1" applyAlignment="1">
      <alignment vertical="center"/>
    </xf>
    <xf numFmtId="0" fontId="20" fillId="0" borderId="0" xfId="2" applyFont="1" applyAlignment="1">
      <alignment horizontal="justify" vertical="center"/>
    </xf>
    <xf numFmtId="0" fontId="2" fillId="0" borderId="0" xfId="2" applyFont="1" applyAlignment="1">
      <alignment vertical="top" wrapText="1"/>
    </xf>
    <xf numFmtId="0" fontId="20" fillId="0" borderId="0" xfId="2" applyFont="1" applyAlignment="1">
      <alignment vertical="top"/>
    </xf>
    <xf numFmtId="0" fontId="11" fillId="0" borderId="0" xfId="2" applyFont="1" applyAlignment="1">
      <alignment vertical="center"/>
    </xf>
    <xf numFmtId="0" fontId="20" fillId="0" borderId="0" xfId="2" applyFont="1" applyAlignment="1">
      <alignment vertical="center"/>
    </xf>
    <xf numFmtId="0" fontId="22" fillId="0" borderId="0" xfId="2" applyFont="1" applyAlignment="1">
      <alignment vertical="center" wrapText="1"/>
    </xf>
    <xf numFmtId="0" fontId="9" fillId="0" borderId="1" xfId="2" applyBorder="1" applyAlignment="1">
      <alignment wrapText="1"/>
    </xf>
    <xf numFmtId="3" fontId="9" fillId="0" borderId="0" xfId="2" applyNumberFormat="1"/>
    <xf numFmtId="0" fontId="24" fillId="0" borderId="1" xfId="2" applyFont="1" applyBorder="1"/>
    <xf numFmtId="1" fontId="9" fillId="0" borderId="0" xfId="2" applyNumberFormat="1"/>
    <xf numFmtId="0" fontId="5" fillId="0" borderId="0" xfId="0" applyFont="1"/>
    <xf numFmtId="0" fontId="5" fillId="0" borderId="0" xfId="0" applyFont="1" applyAlignment="1">
      <alignment horizontal="justify" vertical="top" wrapText="1"/>
    </xf>
    <xf numFmtId="0" fontId="23" fillId="0" borderId="3" xfId="0" applyFont="1" applyBorder="1" applyAlignment="1">
      <alignment horizontal="center" vertical="center" wrapText="1"/>
    </xf>
    <xf numFmtId="0" fontId="7" fillId="0" borderId="1" xfId="0" applyFont="1" applyBorder="1" applyAlignment="1">
      <alignment horizontal="center" vertical="center"/>
    </xf>
    <xf numFmtId="0" fontId="1" fillId="0" borderId="3" xfId="0" applyFont="1" applyBorder="1" applyAlignment="1">
      <alignment horizontal="center" vertical="center"/>
    </xf>
    <xf numFmtId="0" fontId="26" fillId="0" borderId="0" xfId="0" applyFont="1"/>
    <xf numFmtId="0" fontId="24" fillId="0" borderId="0" xfId="0" applyFont="1" applyAlignment="1">
      <alignment horizontal="center"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17" fontId="2" fillId="0" borderId="0" xfId="0" applyNumberFormat="1" applyFont="1" applyAlignment="1">
      <alignment horizontal="center" vertical="center" wrapText="1"/>
    </xf>
    <xf numFmtId="168" fontId="14" fillId="4" borderId="16" xfId="7" applyNumberFormat="1" applyFont="1" applyFill="1" applyBorder="1" applyAlignment="1">
      <alignment horizontal="center" vertical="center" wrapText="1"/>
    </xf>
    <xf numFmtId="166" fontId="5" fillId="0" borderId="0" xfId="7" applyFont="1" applyBorder="1" applyAlignment="1">
      <alignment horizontal="center" vertical="center" wrapText="1"/>
    </xf>
    <xf numFmtId="0" fontId="9" fillId="0" borderId="0" xfId="0" applyFont="1"/>
    <xf numFmtId="0" fontId="23" fillId="0" borderId="0" xfId="0" applyFont="1" applyAlignment="1">
      <alignment horizontal="center" vertical="center" wrapText="1"/>
    </xf>
    <xf numFmtId="166" fontId="23" fillId="0" borderId="0" xfId="0" applyNumberFormat="1" applyFont="1" applyAlignment="1">
      <alignment horizontal="center" vertical="center" wrapText="1"/>
    </xf>
    <xf numFmtId="0" fontId="1" fillId="0" borderId="0" xfId="3" applyFont="1" applyAlignment="1">
      <alignment wrapText="1"/>
    </xf>
    <xf numFmtId="0" fontId="5" fillId="0" borderId="2"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7" xfId="0" applyBorder="1" applyAlignment="1">
      <alignment horizontal="center" vertical="center" wrapText="1"/>
    </xf>
    <xf numFmtId="170" fontId="5" fillId="0" borderId="1" xfId="7" applyNumberFormat="1" applyFont="1" applyBorder="1" applyAlignment="1">
      <alignment horizontal="center" vertical="center" wrapText="1"/>
    </xf>
    <xf numFmtId="169" fontId="5" fillId="0" borderId="1" xfId="7" applyNumberFormat="1" applyFont="1" applyBorder="1" applyAlignment="1">
      <alignment horizontal="center" vertical="center" wrapText="1"/>
    </xf>
    <xf numFmtId="170" fontId="5" fillId="0" borderId="8" xfId="7" applyNumberFormat="1" applyFont="1" applyBorder="1" applyAlignment="1">
      <alignment horizontal="center" vertical="center" wrapText="1"/>
    </xf>
    <xf numFmtId="0" fontId="19" fillId="0" borderId="18" xfId="0" applyFont="1" applyBorder="1" applyAlignment="1">
      <alignment horizontal="center" vertical="center"/>
    </xf>
    <xf numFmtId="9" fontId="5" fillId="0" borderId="1" xfId="0" applyNumberFormat="1" applyFont="1" applyBorder="1" applyAlignment="1">
      <alignment horizontal="center" vertical="center" wrapText="1"/>
    </xf>
    <xf numFmtId="0" fontId="22" fillId="5" borderId="1" xfId="2" applyFont="1" applyFill="1" applyBorder="1" applyAlignment="1">
      <alignment vertical="center" wrapText="1"/>
    </xf>
    <xf numFmtId="0" fontId="16" fillId="5" borderId="1" xfId="0" applyFont="1" applyFill="1" applyBorder="1" applyAlignment="1">
      <alignment horizontal="center" vertical="center" wrapText="1"/>
    </xf>
    <xf numFmtId="0" fontId="9" fillId="0" borderId="0" xfId="2" applyAlignment="1">
      <alignment horizontal="center" vertical="center"/>
    </xf>
    <xf numFmtId="0" fontId="5" fillId="0" borderId="0" xfId="0" applyFont="1" applyAlignment="1">
      <alignment horizontal="center" vertical="center" wrapText="1"/>
    </xf>
    <xf numFmtId="167" fontId="11" fillId="0" borderId="0" xfId="8" applyNumberFormat="1" applyFont="1"/>
    <xf numFmtId="1" fontId="5" fillId="0" borderId="0" xfId="0" applyNumberFormat="1" applyFont="1" applyAlignment="1">
      <alignment horizontal="center" vertical="center" wrapText="1"/>
    </xf>
    <xf numFmtId="0" fontId="28" fillId="0" borderId="1" xfId="0" applyFont="1" applyBorder="1" applyAlignment="1">
      <alignment horizontal="center" vertical="center"/>
    </xf>
    <xf numFmtId="1"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27" fillId="4" borderId="6" xfId="0" applyFont="1" applyFill="1" applyBorder="1" applyAlignment="1">
      <alignment horizontal="center" vertical="center"/>
    </xf>
    <xf numFmtId="1" fontId="29" fillId="0" borderId="3" xfId="0" applyNumberFormat="1" applyFont="1" applyBorder="1" applyAlignment="1">
      <alignment horizontal="center" vertical="center" wrapText="1"/>
    </xf>
    <xf numFmtId="0" fontId="9" fillId="0" borderId="1" xfId="2" applyBorder="1"/>
    <xf numFmtId="170" fontId="9" fillId="0" borderId="1" xfId="8" applyNumberFormat="1" applyFont="1" applyBorder="1" applyAlignment="1">
      <alignment horizontal="center" vertical="center" wrapText="1"/>
    </xf>
    <xf numFmtId="0" fontId="31" fillId="0" borderId="15" xfId="0" applyFont="1" applyBorder="1" applyAlignment="1">
      <alignment horizontal="center" vertical="center" wrapText="1"/>
    </xf>
    <xf numFmtId="0" fontId="32" fillId="4" borderId="6" xfId="0" applyFont="1" applyFill="1" applyBorder="1" applyAlignment="1">
      <alignment horizontal="center" vertical="center"/>
    </xf>
    <xf numFmtId="0" fontId="0" fillId="7" borderId="0" xfId="0" applyFill="1"/>
    <xf numFmtId="0" fontId="33" fillId="7" borderId="1" xfId="0" applyFont="1" applyFill="1" applyBorder="1" applyAlignment="1">
      <alignment vertical="top" wrapText="1"/>
    </xf>
    <xf numFmtId="0" fontId="14" fillId="7" borderId="1" xfId="0" applyFont="1" applyFill="1" applyBorder="1" applyAlignment="1">
      <alignment horizontal="center"/>
    </xf>
    <xf numFmtId="0" fontId="14" fillId="7" borderId="1" xfId="0" applyFont="1" applyFill="1" applyBorder="1"/>
    <xf numFmtId="0" fontId="33" fillId="7" borderId="1" xfId="0" applyFont="1" applyFill="1" applyBorder="1" applyAlignment="1">
      <alignment horizontal="center"/>
    </xf>
    <xf numFmtId="0" fontId="14" fillId="7" borderId="6" xfId="0" applyFont="1" applyFill="1" applyBorder="1" applyAlignment="1">
      <alignment horizontal="center" vertical="center" wrapText="1"/>
    </xf>
    <xf numFmtId="0" fontId="14" fillId="7" borderId="6" xfId="0" applyFont="1" applyFill="1" applyBorder="1" applyAlignment="1">
      <alignment horizontal="center" vertical="center"/>
    </xf>
    <xf numFmtId="0" fontId="14" fillId="7" borderId="0" xfId="0" applyFont="1" applyFill="1" applyAlignment="1">
      <alignment horizontal="center" vertical="center" wrapText="1"/>
    </xf>
    <xf numFmtId="0" fontId="14" fillId="7" borderId="0" xfId="0" applyFont="1" applyFill="1"/>
    <xf numFmtId="0" fontId="0" fillId="7" borderId="0" xfId="0" applyFill="1" applyAlignment="1">
      <alignment vertical="top"/>
    </xf>
    <xf numFmtId="164" fontId="34" fillId="7" borderId="7" xfId="1" applyFont="1" applyFill="1" applyBorder="1" applyAlignment="1">
      <alignment horizontal="center"/>
    </xf>
    <xf numFmtId="0" fontId="0" fillId="7" borderId="26" xfId="0" applyFill="1" applyBorder="1"/>
    <xf numFmtId="0" fontId="0" fillId="7" borderId="4" xfId="0" applyFill="1" applyBorder="1"/>
    <xf numFmtId="0" fontId="0" fillId="7" borderId="27" xfId="0" applyFill="1" applyBorder="1"/>
    <xf numFmtId="164" fontId="35" fillId="7" borderId="25" xfId="1" applyFont="1" applyFill="1" applyBorder="1" applyAlignment="1">
      <alignment horizontal="center"/>
    </xf>
    <xf numFmtId="171" fontId="34" fillId="7" borderId="28" xfId="1" applyNumberFormat="1" applyFont="1" applyFill="1" applyBorder="1"/>
    <xf numFmtId="171" fontId="34" fillId="7" borderId="0" xfId="1" applyNumberFormat="1" applyFont="1" applyFill="1" applyBorder="1"/>
    <xf numFmtId="0" fontId="34" fillId="7" borderId="0" xfId="0" applyFont="1" applyFill="1" applyAlignment="1">
      <alignment horizontal="center"/>
    </xf>
    <xf numFmtId="0" fontId="34" fillId="7" borderId="29" xfId="0" applyFont="1" applyFill="1" applyBorder="1"/>
    <xf numFmtId="164" fontId="34" fillId="7" borderId="25" xfId="1" applyFont="1" applyFill="1" applyBorder="1" applyAlignment="1">
      <alignment horizontal="center"/>
    </xf>
    <xf numFmtId="2" fontId="34" fillId="7" borderId="28" xfId="11" applyNumberFormat="1" applyFont="1" applyFill="1" applyBorder="1"/>
    <xf numFmtId="171" fontId="34" fillId="7" borderId="22" xfId="0" applyNumberFormat="1"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25" xfId="0" applyFont="1" applyFill="1" applyBorder="1" applyAlignment="1">
      <alignment horizontal="center" vertical="center" wrapText="1"/>
    </xf>
    <xf numFmtId="2" fontId="34" fillId="7" borderId="28" xfId="1" applyNumberFormat="1" applyFont="1" applyFill="1" applyBorder="1" applyAlignment="1">
      <alignment horizontal="right"/>
    </xf>
    <xf numFmtId="171" fontId="34" fillId="7" borderId="22" xfId="1" applyNumberFormat="1" applyFont="1" applyFill="1" applyBorder="1"/>
    <xf numFmtId="0" fontId="35" fillId="7" borderId="25" xfId="0" applyFont="1" applyFill="1" applyBorder="1" applyAlignment="1">
      <alignment horizontal="center" vertical="justify" wrapText="1"/>
    </xf>
    <xf numFmtId="0" fontId="34" fillId="7" borderId="25" xfId="0" applyFont="1" applyFill="1" applyBorder="1" applyAlignment="1">
      <alignment horizontal="center" vertical="justify" wrapText="1"/>
    </xf>
    <xf numFmtId="164" fontId="34" fillId="7" borderId="28" xfId="1" applyFont="1" applyFill="1" applyBorder="1"/>
    <xf numFmtId="9" fontId="34" fillId="7" borderId="28" xfId="11" applyFont="1" applyFill="1" applyBorder="1"/>
    <xf numFmtId="3" fontId="34" fillId="7" borderId="22" xfId="0" applyNumberFormat="1" applyFont="1" applyFill="1" applyBorder="1"/>
    <xf numFmtId="0" fontId="34" fillId="7" borderId="22" xfId="0" applyFont="1" applyFill="1" applyBorder="1" applyAlignment="1">
      <alignment horizontal="center"/>
    </xf>
    <xf numFmtId="171" fontId="34" fillId="7" borderId="22" xfId="1" applyNumberFormat="1" applyFont="1" applyFill="1" applyBorder="1" applyAlignment="1">
      <alignment horizontal="right"/>
    </xf>
    <xf numFmtId="39" fontId="34" fillId="7" borderId="28" xfId="1" applyNumberFormat="1" applyFont="1" applyFill="1" applyBorder="1"/>
    <xf numFmtId="0" fontId="35" fillId="7" borderId="8" xfId="0" applyFont="1" applyFill="1" applyBorder="1" applyAlignment="1">
      <alignment horizontal="center" vertical="justify" wrapText="1"/>
    </xf>
    <xf numFmtId="0" fontId="34" fillId="7" borderId="9" xfId="0" applyFont="1" applyFill="1" applyBorder="1"/>
    <xf numFmtId="0" fontId="34" fillId="7" borderId="10" xfId="0" applyFont="1" applyFill="1" applyBorder="1"/>
    <xf numFmtId="0" fontId="35" fillId="7" borderId="11" xfId="0" applyFont="1" applyFill="1" applyBorder="1" applyAlignment="1">
      <alignment horizontal="center"/>
    </xf>
    <xf numFmtId="0" fontId="36" fillId="7" borderId="5" xfId="0" applyFont="1" applyFill="1" applyBorder="1" applyAlignment="1">
      <alignment horizontal="center" vertical="center" wrapText="1"/>
    </xf>
    <xf numFmtId="9" fontId="0" fillId="7" borderId="0" xfId="10" applyNumberFormat="1" applyFont="1" applyFill="1" applyAlignment="1">
      <alignment vertical="center"/>
    </xf>
    <xf numFmtId="0" fontId="37" fillId="0" borderId="1" xfId="0" applyFont="1" applyBorder="1" applyAlignment="1">
      <alignment horizontal="center" vertical="center" wrapText="1"/>
    </xf>
    <xf numFmtId="0" fontId="38" fillId="0" borderId="1" xfId="0" applyFont="1" applyBorder="1" applyAlignment="1">
      <alignment horizontal="justify" vertical="center" wrapText="1"/>
    </xf>
    <xf numFmtId="41" fontId="0" fillId="7" borderId="0" xfId="10" applyFont="1" applyFill="1" applyAlignment="1">
      <alignment vertical="center"/>
    </xf>
    <xf numFmtId="0" fontId="15" fillId="7" borderId="1" xfId="0" applyFont="1" applyFill="1" applyBorder="1" applyAlignment="1">
      <alignment horizontal="center" vertical="center"/>
    </xf>
    <xf numFmtId="0" fontId="39" fillId="7" borderId="1" xfId="0" applyFont="1" applyFill="1" applyBorder="1"/>
    <xf numFmtId="0" fontId="39" fillId="7" borderId="1" xfId="0" applyFont="1" applyFill="1" applyBorder="1" applyAlignment="1">
      <alignment horizontal="justify" vertical="center" wrapText="1"/>
    </xf>
    <xf numFmtId="0" fontId="15" fillId="7" borderId="1" xfId="0" applyFont="1" applyFill="1" applyBorder="1" applyAlignment="1">
      <alignment horizontal="center" vertical="center" wrapText="1"/>
    </xf>
    <xf numFmtId="0" fontId="39" fillId="7" borderId="1" xfId="0" applyFont="1" applyFill="1" applyBorder="1" applyAlignment="1">
      <alignment vertical="center"/>
    </xf>
    <xf numFmtId="3" fontId="0" fillId="7" borderId="0" xfId="0" applyNumberFormat="1" applyFill="1"/>
    <xf numFmtId="168" fontId="0" fillId="7" borderId="0" xfId="7" applyNumberFormat="1" applyFont="1" applyFill="1"/>
    <xf numFmtId="0" fontId="39" fillId="7" borderId="1" xfId="0" applyFont="1" applyFill="1" applyBorder="1" applyAlignment="1">
      <alignment horizontal="center" vertical="center"/>
    </xf>
    <xf numFmtId="0" fontId="19" fillId="7" borderId="0" xfId="0" applyFont="1" applyFill="1"/>
    <xf numFmtId="0" fontId="0" fillId="7" borderId="0" xfId="0" applyFill="1" applyAlignment="1">
      <alignment horizontal="justify" vertical="justify"/>
    </xf>
    <xf numFmtId="0" fontId="0" fillId="7" borderId="0" xfId="0" applyFill="1" applyAlignment="1">
      <alignment vertical="center"/>
    </xf>
    <xf numFmtId="0" fontId="0" fillId="7" borderId="0" xfId="0" applyFill="1" applyAlignment="1">
      <alignment horizontal="center"/>
    </xf>
    <xf numFmtId="0" fontId="19" fillId="7" borderId="1" xfId="0" applyFont="1" applyFill="1" applyBorder="1" applyAlignment="1">
      <alignment horizontal="center"/>
    </xf>
    <xf numFmtId="2" fontId="34" fillId="7" borderId="1" xfId="11" applyNumberFormat="1" applyFont="1" applyFill="1" applyBorder="1" applyAlignment="1">
      <alignment horizontal="right"/>
    </xf>
    <xf numFmtId="2" fontId="34" fillId="7" borderId="1" xfId="0" applyNumberFormat="1" applyFont="1" applyFill="1" applyBorder="1" applyAlignment="1">
      <alignment horizontal="right"/>
    </xf>
    <xf numFmtId="0" fontId="0" fillId="7" borderId="1" xfId="0" applyFill="1" applyBorder="1" applyAlignment="1">
      <alignment horizontal="center"/>
    </xf>
    <xf numFmtId="0" fontId="39" fillId="7" borderId="1" xfId="0" applyFont="1" applyFill="1" applyBorder="1" applyAlignment="1">
      <alignment wrapText="1"/>
    </xf>
    <xf numFmtId="9" fontId="34" fillId="7" borderId="1" xfId="11" applyFont="1" applyFill="1" applyBorder="1" applyAlignment="1">
      <alignment horizontal="right" vertical="center"/>
    </xf>
    <xf numFmtId="0" fontId="15" fillId="7" borderId="11" xfId="0" applyFont="1" applyFill="1" applyBorder="1" applyAlignment="1">
      <alignment horizontal="center" vertical="center"/>
    </xf>
    <xf numFmtId="0" fontId="39" fillId="7" borderId="8" xfId="0" applyFont="1" applyFill="1" applyBorder="1" applyAlignment="1">
      <alignment horizontal="left" vertical="center" wrapText="1"/>
    </xf>
    <xf numFmtId="168" fontId="34" fillId="7" borderId="1" xfId="7" applyNumberFormat="1" applyFont="1" applyFill="1" applyBorder="1" applyAlignment="1">
      <alignment horizontal="right" vertical="center"/>
    </xf>
    <xf numFmtId="172" fontId="34" fillId="7" borderId="7" xfId="0" applyNumberFormat="1" applyFont="1" applyFill="1" applyBorder="1" applyAlignment="1">
      <alignment horizontal="right" vertical="center"/>
    </xf>
    <xf numFmtId="0" fontId="15" fillId="7" borderId="26" xfId="0" applyFont="1" applyFill="1" applyBorder="1" applyAlignment="1">
      <alignment horizontal="center" vertical="center"/>
    </xf>
    <xf numFmtId="0" fontId="39" fillId="7" borderId="7" xfId="0" applyFont="1" applyFill="1" applyBorder="1" applyAlignment="1">
      <alignment vertical="center"/>
    </xf>
    <xf numFmtId="0" fontId="35" fillId="7" borderId="1" xfId="0" applyFont="1" applyFill="1" applyBorder="1" applyAlignment="1">
      <alignment vertical="center" wrapText="1"/>
    </xf>
    <xf numFmtId="0" fontId="40" fillId="7" borderId="0" xfId="0" applyFont="1" applyFill="1"/>
    <xf numFmtId="0" fontId="36" fillId="7" borderId="0" xfId="0" applyFont="1" applyFill="1"/>
    <xf numFmtId="0" fontId="41" fillId="7" borderId="0" xfId="0" applyFont="1" applyFill="1" applyAlignment="1">
      <alignment horizontal="left"/>
    </xf>
    <xf numFmtId="0" fontId="33" fillId="0" borderId="0" xfId="0" applyFont="1"/>
    <xf numFmtId="0" fontId="33" fillId="0" borderId="0" xfId="0" applyFont="1" applyAlignment="1">
      <alignment horizontal="center" vertical="center"/>
    </xf>
    <xf numFmtId="0" fontId="33" fillId="0" borderId="0" xfId="0" applyFont="1" applyAlignment="1">
      <alignment horizontal="center"/>
    </xf>
    <xf numFmtId="0" fontId="9" fillId="0" borderId="37" xfId="0" applyFont="1" applyBorder="1" applyAlignment="1">
      <alignment horizontal="left" vertical="center" wrapText="1"/>
    </xf>
    <xf numFmtId="0" fontId="9" fillId="0" borderId="35" xfId="0" applyFont="1" applyBorder="1" applyAlignment="1">
      <alignment horizontal="left"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33" fillId="0" borderId="15" xfId="0" applyFont="1" applyBorder="1" applyAlignment="1">
      <alignment horizontal="center" vertical="center"/>
    </xf>
    <xf numFmtId="0" fontId="33" fillId="0" borderId="1" xfId="0" applyFont="1" applyBorder="1" applyAlignment="1">
      <alignment horizontal="center" vertical="center"/>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9" xfId="0" applyFont="1" applyBorder="1" applyAlignment="1">
      <alignment horizontal="center" vertical="center" wrapText="1"/>
    </xf>
    <xf numFmtId="0" fontId="33" fillId="0" borderId="37" xfId="0" applyFont="1" applyBorder="1"/>
    <xf numFmtId="0" fontId="33" fillId="0" borderId="35" xfId="0" applyFont="1" applyBorder="1"/>
    <xf numFmtId="0" fontId="33" fillId="0" borderId="2" xfId="0" applyFont="1" applyBorder="1"/>
    <xf numFmtId="0" fontId="33" fillId="0" borderId="1" xfId="0" applyFont="1" applyBorder="1"/>
    <xf numFmtId="0" fontId="33" fillId="0" borderId="17" xfId="0" applyFont="1" applyBorder="1"/>
    <xf numFmtId="0" fontId="33" fillId="0" borderId="13" xfId="0" applyFont="1" applyBorder="1"/>
    <xf numFmtId="0" fontId="24" fillId="8" borderId="36" xfId="0" applyFont="1" applyFill="1" applyBorder="1" applyAlignment="1">
      <alignment horizontal="center" vertical="center" wrapText="1"/>
    </xf>
    <xf numFmtId="0" fontId="30" fillId="0" borderId="0" xfId="0" applyFont="1" applyAlignment="1">
      <alignment horizontal="left" vertical="center" wrapText="1"/>
    </xf>
    <xf numFmtId="0" fontId="9" fillId="0" borderId="15" xfId="0" applyFont="1" applyBorder="1" applyAlignment="1">
      <alignment horizontal="center" vertical="center" wrapText="1"/>
    </xf>
    <xf numFmtId="0" fontId="24" fillId="8" borderId="34" xfId="0" applyFont="1" applyFill="1" applyBorder="1" applyAlignment="1">
      <alignment horizontal="center" vertical="center" wrapText="1"/>
    </xf>
    <xf numFmtId="0" fontId="24" fillId="8" borderId="46" xfId="0" applyFont="1" applyFill="1" applyBorder="1" applyAlignment="1">
      <alignment horizontal="center" vertical="center" wrapText="1"/>
    </xf>
    <xf numFmtId="0" fontId="24" fillId="8" borderId="47" xfId="0" applyFont="1" applyFill="1" applyBorder="1" applyAlignment="1">
      <alignment horizontal="center" vertical="center" wrapText="1"/>
    </xf>
    <xf numFmtId="0" fontId="24" fillId="8" borderId="48" xfId="0" applyFont="1" applyFill="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left" vertical="center" wrapText="1"/>
    </xf>
    <xf numFmtId="0" fontId="24" fillId="8" borderId="43" xfId="0" applyFont="1" applyFill="1" applyBorder="1" applyAlignment="1">
      <alignment horizontal="center" vertical="center" wrapText="1"/>
    </xf>
    <xf numFmtId="0" fontId="24" fillId="8" borderId="50" xfId="0" applyFont="1" applyFill="1" applyBorder="1" applyAlignment="1">
      <alignment horizontal="center" vertical="center" wrapText="1"/>
    </xf>
    <xf numFmtId="0" fontId="30" fillId="0" borderId="1" xfId="0" applyFont="1" applyBorder="1" applyAlignment="1">
      <alignment horizontal="center" vertical="center" wrapText="1"/>
    </xf>
    <xf numFmtId="0" fontId="24" fillId="9" borderId="1" xfId="0" applyFont="1" applyFill="1" applyBorder="1" applyAlignment="1">
      <alignment horizontal="center" vertical="center" wrapText="1"/>
    </xf>
    <xf numFmtId="0" fontId="42" fillId="0" borderId="0" xfId="0" applyFont="1"/>
    <xf numFmtId="0" fontId="19" fillId="7" borderId="1" xfId="0" applyFont="1" applyFill="1" applyBorder="1" applyAlignment="1">
      <alignment horizontal="center" vertical="center"/>
    </xf>
    <xf numFmtId="2" fontId="34" fillId="7" borderId="1" xfId="0" applyNumberFormat="1" applyFont="1" applyFill="1" applyBorder="1"/>
    <xf numFmtId="2" fontId="34" fillId="7" borderId="1" xfId="0" applyNumberFormat="1" applyFont="1" applyFill="1" applyBorder="1" applyAlignment="1">
      <alignment horizontal="center"/>
    </xf>
    <xf numFmtId="9" fontId="34" fillId="7" borderId="1" xfId="0" applyNumberFormat="1" applyFont="1" applyFill="1" applyBorder="1" applyAlignment="1">
      <alignment vertical="center"/>
    </xf>
    <xf numFmtId="166" fontId="34" fillId="7" borderId="1" xfId="7" applyFont="1" applyFill="1" applyBorder="1" applyAlignment="1">
      <alignment vertical="center"/>
    </xf>
    <xf numFmtId="39" fontId="34" fillId="7" borderId="1" xfId="0" applyNumberFormat="1" applyFont="1" applyFill="1" applyBorder="1" applyAlignment="1">
      <alignment vertical="center"/>
    </xf>
    <xf numFmtId="0" fontId="35" fillId="7"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33" fillId="7" borderId="1" xfId="0" applyFont="1" applyFill="1" applyBorder="1" applyAlignment="1">
      <alignment horizontal="center" vertical="center"/>
    </xf>
    <xf numFmtId="1" fontId="24" fillId="0" borderId="1" xfId="2" quotePrefix="1" applyNumberFormat="1" applyFont="1" applyBorder="1" applyAlignment="1">
      <alignment horizontal="center" vertical="center"/>
    </xf>
    <xf numFmtId="1" fontId="29" fillId="0" borderId="3" xfId="0" quotePrefix="1" applyNumberFormat="1" applyFont="1" applyBorder="1" applyAlignment="1">
      <alignment horizontal="center" vertical="center" wrapText="1"/>
    </xf>
    <xf numFmtId="1" fontId="14" fillId="0" borderId="1" xfId="2" quotePrefix="1" applyNumberFormat="1" applyFont="1" applyBorder="1" applyAlignment="1">
      <alignment horizontal="center" vertical="center"/>
    </xf>
    <xf numFmtId="0" fontId="4" fillId="0" borderId="4" xfId="0" applyFont="1" applyBorder="1" applyAlignment="1">
      <alignment horizontal="center"/>
    </xf>
    <xf numFmtId="0" fontId="7" fillId="0" borderId="1" xfId="0" applyFont="1" applyBorder="1" applyAlignment="1">
      <alignment horizontal="center" vertical="center"/>
    </xf>
    <xf numFmtId="0" fontId="33" fillId="0" borderId="36" xfId="0" applyFont="1" applyBorder="1" applyAlignment="1">
      <alignment horizontal="center" vertical="center"/>
    </xf>
    <xf numFmtId="0" fontId="33" fillId="0" borderId="35" xfId="0" applyFont="1" applyBorder="1" applyAlignment="1">
      <alignment horizontal="center" vertical="center"/>
    </xf>
    <xf numFmtId="0" fontId="33" fillId="0" borderId="34" xfId="0" applyFont="1" applyBorder="1" applyAlignment="1">
      <alignment horizontal="center" vertical="center"/>
    </xf>
    <xf numFmtId="0" fontId="33" fillId="0" borderId="5" xfId="0" applyFont="1" applyBorder="1" applyAlignment="1">
      <alignment horizontal="center" vertical="center"/>
    </xf>
    <xf numFmtId="0" fontId="33" fillId="0" borderId="1" xfId="0" applyFont="1" applyBorder="1" applyAlignment="1">
      <alignment horizontal="center" vertical="center"/>
    </xf>
    <xf numFmtId="0" fontId="33" fillId="0" borderId="15" xfId="0" applyFont="1" applyBorder="1" applyAlignment="1">
      <alignment horizontal="center" vertical="center"/>
    </xf>
    <xf numFmtId="0" fontId="33" fillId="0" borderId="14" xfId="0" applyFont="1" applyBorder="1" applyAlignment="1">
      <alignment horizontal="center" vertical="center"/>
    </xf>
    <xf numFmtId="0" fontId="33" fillId="0" borderId="13" xfId="0" applyFont="1" applyBorder="1" applyAlignment="1">
      <alignment horizontal="center" vertical="center"/>
    </xf>
    <xf numFmtId="0" fontId="33" fillId="0" borderId="12" xfId="0" applyFont="1" applyBorder="1" applyAlignment="1">
      <alignment horizontal="center" vertical="center"/>
    </xf>
    <xf numFmtId="0" fontId="43" fillId="0" borderId="1" xfId="0" applyFont="1" applyBorder="1" applyAlignment="1">
      <alignment horizontal="center" vertical="center"/>
    </xf>
    <xf numFmtId="0" fontId="43" fillId="0" borderId="15" xfId="0" applyFont="1" applyBorder="1" applyAlignment="1">
      <alignment horizontal="center" vertical="center"/>
    </xf>
    <xf numFmtId="0" fontId="43" fillId="0" borderId="14" xfId="0" applyFont="1" applyBorder="1" applyAlignment="1">
      <alignment horizontal="center" vertical="center"/>
    </xf>
    <xf numFmtId="0" fontId="43" fillId="0" borderId="13" xfId="0" applyFont="1" applyBorder="1" applyAlignment="1">
      <alignment horizontal="center" vertical="center"/>
    </xf>
    <xf numFmtId="0" fontId="14" fillId="9" borderId="55" xfId="0" applyFont="1" applyFill="1" applyBorder="1" applyAlignment="1">
      <alignment horizontal="center" vertical="center" wrapText="1"/>
    </xf>
    <xf numFmtId="0" fontId="14" fillId="9" borderId="58"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8" borderId="57"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56" xfId="0" applyFont="1" applyFill="1" applyBorder="1" applyAlignment="1">
      <alignment horizontal="center" vertical="center" wrapText="1"/>
    </xf>
    <xf numFmtId="0" fontId="14" fillId="9" borderId="55" xfId="0" applyFont="1" applyFill="1" applyBorder="1" applyAlignment="1">
      <alignment horizontal="center" vertical="center"/>
    </xf>
    <xf numFmtId="0" fontId="14" fillId="9" borderId="58" xfId="0" applyFont="1" applyFill="1" applyBorder="1" applyAlignment="1">
      <alignment horizontal="center" vertical="center"/>
    </xf>
    <xf numFmtId="0" fontId="14" fillId="9" borderId="54" xfId="0" applyFont="1" applyFill="1" applyBorder="1" applyAlignment="1">
      <alignment horizontal="center" vertical="center"/>
    </xf>
    <xf numFmtId="0" fontId="33" fillId="0" borderId="43" xfId="0" applyFont="1" applyBorder="1" applyAlignment="1">
      <alignment horizontal="left" vertical="center" wrapText="1"/>
    </xf>
    <xf numFmtId="0" fontId="33" fillId="0" borderId="7" xfId="0" applyFont="1" applyBorder="1" applyAlignment="1">
      <alignment horizontal="left" vertical="center" wrapText="1"/>
    </xf>
    <xf numFmtId="0" fontId="33" fillId="0" borderId="42" xfId="0" applyFont="1" applyBorder="1" applyAlignment="1">
      <alignment horizontal="left" vertical="center" wrapText="1"/>
    </xf>
    <xf numFmtId="0" fontId="33" fillId="0" borderId="38" xfId="0"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30" fillId="0" borderId="36" xfId="0" applyFont="1" applyBorder="1" applyAlignment="1">
      <alignment horizontal="left" vertical="center" wrapText="1"/>
    </xf>
    <xf numFmtId="0" fontId="30" fillId="0" borderId="35" xfId="0" applyFont="1" applyBorder="1" applyAlignment="1">
      <alignment horizontal="left" vertical="center" wrapText="1"/>
    </xf>
    <xf numFmtId="0" fontId="30" fillId="0" borderId="37" xfId="0" applyFont="1" applyBorder="1" applyAlignment="1">
      <alignment horizontal="left" vertical="center" wrapText="1"/>
    </xf>
    <xf numFmtId="0" fontId="9" fillId="0" borderId="7"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4" xfId="0" applyFont="1" applyBorder="1" applyAlignment="1">
      <alignment horizontal="center" vertical="center" wrapText="1"/>
    </xf>
    <xf numFmtId="0" fontId="24" fillId="8" borderId="40" xfId="0" applyFont="1" applyFill="1" applyBorder="1" applyAlignment="1">
      <alignment horizontal="center" vertical="center" wrapText="1"/>
    </xf>
    <xf numFmtId="0" fontId="24" fillId="8" borderId="48" xfId="0" applyFont="1" applyFill="1" applyBorder="1" applyAlignment="1">
      <alignment horizontal="center" vertical="center" wrapText="1"/>
    </xf>
    <xf numFmtId="0" fontId="24" fillId="8" borderId="8" xfId="0" applyFont="1" applyFill="1" applyBorder="1" applyAlignment="1">
      <alignment horizontal="center" vertical="center" wrapText="1"/>
    </xf>
    <xf numFmtId="0" fontId="24" fillId="8" borderId="47"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24" fillId="8" borderId="46" xfId="0" applyFont="1" applyFill="1" applyBorder="1" applyAlignment="1">
      <alignment horizontal="center" vertical="center" wrapText="1"/>
    </xf>
    <xf numFmtId="0" fontId="24" fillId="8" borderId="20"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33" fillId="0" borderId="15" xfId="0" applyFont="1" applyBorder="1" applyAlignment="1">
      <alignment horizontal="center" vertical="center" wrapText="1"/>
    </xf>
    <xf numFmtId="0" fontId="43" fillId="0" borderId="12" xfId="0" applyFont="1" applyBorder="1" applyAlignment="1">
      <alignment horizontal="center" vertical="center"/>
    </xf>
    <xf numFmtId="0" fontId="14" fillId="9" borderId="50" xfId="0" applyFont="1" applyFill="1" applyBorder="1" applyAlignment="1">
      <alignment horizontal="center" vertical="center" wrapText="1"/>
    </xf>
    <xf numFmtId="0" fontId="14" fillId="9" borderId="43" xfId="0" applyFont="1" applyFill="1" applyBorder="1" applyAlignment="1">
      <alignment horizontal="center" vertical="center" wrapText="1"/>
    </xf>
    <xf numFmtId="0" fontId="14" fillId="9" borderId="42" xfId="0" applyFont="1" applyFill="1" applyBorder="1" applyAlignment="1">
      <alignment horizontal="center" vertical="center" wrapText="1"/>
    </xf>
    <xf numFmtId="0" fontId="42" fillId="10" borderId="0" xfId="0" applyFont="1" applyFill="1" applyAlignment="1">
      <alignment horizontal="center"/>
    </xf>
    <xf numFmtId="0" fontId="24" fillId="9"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14" fillId="8" borderId="55" xfId="0" applyFont="1" applyFill="1" applyBorder="1" applyAlignment="1">
      <alignment horizontal="center" vertical="center" wrapText="1"/>
    </xf>
    <xf numFmtId="0" fontId="14" fillId="8" borderId="54" xfId="0" applyFont="1" applyFill="1" applyBorder="1" applyAlignment="1">
      <alignment horizontal="center" vertical="center" wrapText="1"/>
    </xf>
    <xf numFmtId="0" fontId="33" fillId="0" borderId="53" xfId="0" applyFont="1" applyBorder="1" applyAlignment="1">
      <alignment horizontal="left" vertical="center" wrapText="1"/>
    </xf>
    <xf numFmtId="0" fontId="33" fillId="0" borderId="52" xfId="0" applyFont="1" applyBorder="1" applyAlignment="1">
      <alignment horizontal="left" vertical="center" wrapText="1"/>
    </xf>
    <xf numFmtId="0" fontId="33" fillId="0" borderId="51" xfId="0" applyFont="1" applyBorder="1" applyAlignment="1">
      <alignment horizontal="left" vertical="center" wrapText="1"/>
    </xf>
    <xf numFmtId="0" fontId="33" fillId="0" borderId="28" xfId="0" applyFont="1" applyBorder="1" applyAlignment="1">
      <alignment horizontal="left" vertical="center" wrapText="1"/>
    </xf>
    <xf numFmtId="0" fontId="33" fillId="0" borderId="45" xfId="0" applyFont="1" applyBorder="1" applyAlignment="1">
      <alignment horizontal="left" vertical="center" wrapText="1"/>
    </xf>
    <xf numFmtId="0" fontId="33" fillId="0" borderId="44" xfId="0" applyFont="1" applyBorder="1" applyAlignment="1">
      <alignment horizontal="left" vertical="center" wrapText="1"/>
    </xf>
    <xf numFmtId="0" fontId="33" fillId="0" borderId="29" xfId="0" applyFont="1" applyBorder="1" applyAlignment="1">
      <alignment horizontal="left" vertical="center" wrapText="1"/>
    </xf>
    <xf numFmtId="0" fontId="33" fillId="0" borderId="21" xfId="0" applyFont="1" applyBorder="1" applyAlignment="1">
      <alignment horizontal="left"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33" fillId="0" borderId="5" xfId="0" applyFont="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4" fillId="9" borderId="50" xfId="0" applyFont="1" applyFill="1" applyBorder="1" applyAlignment="1">
      <alignment horizontal="center"/>
    </xf>
    <xf numFmtId="0" fontId="14" fillId="9" borderId="43" xfId="0" applyFont="1" applyFill="1" applyBorder="1" applyAlignment="1">
      <alignment horizontal="center"/>
    </xf>
    <xf numFmtId="0" fontId="14" fillId="9" borderId="45" xfId="0" applyFont="1" applyFill="1" applyBorder="1" applyAlignment="1">
      <alignment horizontal="center"/>
    </xf>
    <xf numFmtId="0" fontId="24" fillId="8" borderId="43" xfId="0" applyFont="1" applyFill="1" applyBorder="1" applyAlignment="1">
      <alignment horizontal="center" vertical="center" wrapText="1"/>
    </xf>
    <xf numFmtId="0" fontId="24" fillId="8" borderId="45"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3" fillId="0" borderId="36" xfId="0" applyFont="1" applyBorder="1" applyAlignment="1">
      <alignment horizontal="left" vertical="center" wrapText="1"/>
    </xf>
    <xf numFmtId="0" fontId="33" fillId="0" borderId="35" xfId="0" applyFont="1" applyBorder="1" applyAlignment="1">
      <alignment horizontal="left" vertical="center" wrapText="1"/>
    </xf>
    <xf numFmtId="0" fontId="33" fillId="0" borderId="37" xfId="0" applyFont="1" applyBorder="1" applyAlignment="1">
      <alignment horizontal="left" vertical="center" wrapText="1"/>
    </xf>
    <xf numFmtId="0" fontId="14" fillId="9" borderId="14" xfId="0" applyFont="1" applyFill="1" applyBorder="1" applyAlignment="1">
      <alignment horizontal="center" vertical="center"/>
    </xf>
    <xf numFmtId="0" fontId="14" fillId="9" borderId="13" xfId="0" applyFont="1" applyFill="1" applyBorder="1" applyAlignment="1">
      <alignment horizontal="center" vertical="center"/>
    </xf>
    <xf numFmtId="0" fontId="14" fillId="9" borderId="12" xfId="0" applyFont="1" applyFill="1" applyBorder="1" applyAlignment="1">
      <alignment horizontal="center" vertical="center"/>
    </xf>
    <xf numFmtId="0" fontId="9" fillId="0" borderId="34" xfId="0" applyFont="1" applyBorder="1" applyAlignment="1">
      <alignment horizontal="center" vertical="center" wrapText="1"/>
    </xf>
    <xf numFmtId="0" fontId="9" fillId="0" borderId="17" xfId="0" applyFont="1" applyBorder="1" applyAlignment="1">
      <alignment horizontal="center" vertical="center" wrapText="1"/>
    </xf>
    <xf numFmtId="0" fontId="33" fillId="7" borderId="5" xfId="0" applyFont="1" applyFill="1" applyBorder="1" applyAlignment="1">
      <alignment horizontal="center" vertical="center"/>
    </xf>
    <xf numFmtId="0" fontId="33" fillId="7" borderId="1" xfId="0" applyFont="1" applyFill="1" applyBorder="1" applyAlignment="1">
      <alignment horizontal="center" vertical="center"/>
    </xf>
    <xf numFmtId="0" fontId="33" fillId="7" borderId="5" xfId="0" applyFont="1" applyFill="1" applyBorder="1" applyAlignment="1">
      <alignment horizontal="center" vertical="center" wrapText="1"/>
    </xf>
    <xf numFmtId="0" fontId="33" fillId="7" borderId="1" xfId="0" applyFont="1" applyFill="1" applyBorder="1" applyAlignment="1">
      <alignment horizontal="center" vertical="center" wrapText="1"/>
    </xf>
    <xf numFmtId="0" fontId="43" fillId="7" borderId="5" xfId="0" applyFont="1" applyFill="1" applyBorder="1" applyAlignment="1">
      <alignment horizontal="center" vertical="center" wrapText="1"/>
    </xf>
    <xf numFmtId="0" fontId="43" fillId="7" borderId="1" xfId="0" applyFont="1" applyFill="1" applyBorder="1" applyAlignment="1">
      <alignment horizontal="center" vertical="center" wrapText="1"/>
    </xf>
    <xf numFmtId="0" fontId="33" fillId="0" borderId="40" xfId="0" applyFont="1" applyBorder="1" applyAlignment="1">
      <alignment horizontal="center" vertical="center"/>
    </xf>
    <xf numFmtId="0" fontId="33" fillId="0" borderId="8" xfId="0" applyFont="1" applyBorder="1" applyAlignment="1">
      <alignment horizontal="center" vertical="center"/>
    </xf>
    <xf numFmtId="0" fontId="33" fillId="0" borderId="18" xfId="0" applyFont="1" applyBorder="1" applyAlignment="1">
      <alignment horizontal="center" vertical="center"/>
    </xf>
    <xf numFmtId="0" fontId="33" fillId="0" borderId="39" xfId="0" applyFont="1" applyBorder="1" applyAlignment="1">
      <alignment horizontal="center" vertical="center"/>
    </xf>
    <xf numFmtId="0" fontId="33" fillId="0" borderId="7" xfId="0" applyFont="1" applyBorder="1" applyAlignment="1">
      <alignment horizontal="center" vertical="center"/>
    </xf>
    <xf numFmtId="0" fontId="33" fillId="0" borderId="38" xfId="0" applyFont="1" applyBorder="1" applyAlignment="1">
      <alignment horizontal="center" vertical="center"/>
    </xf>
    <xf numFmtId="0" fontId="33" fillId="0" borderId="14"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 xfId="0" applyFont="1" applyBorder="1" applyAlignment="1">
      <alignment horizontal="center" vertical="center" wrapText="1"/>
    </xf>
    <xf numFmtId="0" fontId="19" fillId="0" borderId="12" xfId="0" applyFont="1" applyBorder="1" applyAlignment="1">
      <alignment horizontal="center"/>
    </xf>
    <xf numFmtId="0" fontId="19" fillId="0" borderId="15" xfId="0" applyFont="1" applyBorder="1" applyAlignment="1">
      <alignment horizontal="center"/>
    </xf>
    <xf numFmtId="0" fontId="14" fillId="3" borderId="11" xfId="0" applyFont="1" applyFill="1" applyBorder="1" applyAlignment="1">
      <alignment horizontal="center" vertical="top" wrapText="1"/>
    </xf>
    <xf numFmtId="0" fontId="14" fillId="3" borderId="10" xfId="0" applyFont="1" applyFill="1" applyBorder="1" applyAlignment="1">
      <alignment horizontal="center" vertical="top" wrapText="1"/>
    </xf>
    <xf numFmtId="0" fontId="14" fillId="3" borderId="9" xfId="0" applyFont="1" applyFill="1" applyBorder="1" applyAlignment="1">
      <alignment horizontal="center" vertical="top"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vertical="center" wrapText="1"/>
    </xf>
    <xf numFmtId="0" fontId="1" fillId="0" borderId="1" xfId="0" applyFont="1" applyBorder="1" applyAlignment="1">
      <alignment vertical="center" wrapText="1"/>
    </xf>
    <xf numFmtId="0" fontId="25" fillId="0" borderId="0" xfId="0" applyFont="1" applyAlignment="1">
      <alignment horizontal="center"/>
    </xf>
    <xf numFmtId="0" fontId="0" fillId="0" borderId="0" xfId="0" applyAlignment="1">
      <alignment horizontal="center" vertical="center" wrapText="1"/>
    </xf>
    <xf numFmtId="0" fontId="14" fillId="7" borderId="0" xfId="0" applyFont="1" applyFill="1" applyAlignment="1">
      <alignment horizontal="center" vertical="center"/>
    </xf>
    <xf numFmtId="0" fontId="14" fillId="7" borderId="23" xfId="0" applyFont="1" applyFill="1" applyBorder="1" applyAlignment="1">
      <alignment horizontal="left" vertical="center" wrapText="1"/>
    </xf>
    <xf numFmtId="0" fontId="14" fillId="7" borderId="19" xfId="0" applyFont="1" applyFill="1" applyBorder="1" applyAlignment="1">
      <alignment horizontal="left" vertical="center" wrapText="1"/>
    </xf>
    <xf numFmtId="0" fontId="14" fillId="7" borderId="2" xfId="0" applyFont="1" applyFill="1" applyBorder="1" applyAlignment="1">
      <alignment horizontal="center" vertical="center" wrapText="1"/>
    </xf>
    <xf numFmtId="0" fontId="14" fillId="7" borderId="31" xfId="0" applyFont="1" applyFill="1" applyBorder="1" applyAlignment="1">
      <alignment horizontal="center" vertical="center" wrapText="1"/>
    </xf>
    <xf numFmtId="0" fontId="14" fillId="7" borderId="30" xfId="0" applyFont="1" applyFill="1" applyBorder="1" applyAlignment="1">
      <alignment horizontal="center" vertical="center" wrapText="1"/>
    </xf>
    <xf numFmtId="9" fontId="14" fillId="7" borderId="29" xfId="0" applyNumberFormat="1" applyFont="1" applyFill="1" applyBorder="1" applyAlignment="1">
      <alignment horizontal="center" vertical="justify" wrapText="1"/>
    </xf>
    <xf numFmtId="0" fontId="14" fillId="7" borderId="0" xfId="0" applyFont="1" applyFill="1" applyAlignment="1">
      <alignment horizontal="center" vertical="justify" wrapText="1"/>
    </xf>
    <xf numFmtId="0" fontId="14" fillId="7" borderId="28" xfId="0" applyFont="1" applyFill="1" applyBorder="1" applyAlignment="1">
      <alignment horizontal="center" vertical="justify" wrapText="1"/>
    </xf>
    <xf numFmtId="0" fontId="19" fillId="7" borderId="0" xfId="0" applyFont="1" applyFill="1" applyAlignment="1">
      <alignment horizontal="center"/>
    </xf>
    <xf numFmtId="0" fontId="39" fillId="7" borderId="1" xfId="0" applyFont="1" applyFill="1" applyBorder="1" applyAlignment="1">
      <alignment horizontal="center" vertical="center" wrapText="1"/>
    </xf>
    <xf numFmtId="0" fontId="0" fillId="7" borderId="23"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19" xfId="0" applyFill="1" applyBorder="1" applyAlignment="1">
      <alignment horizontal="center" vertical="center" wrapText="1"/>
    </xf>
    <xf numFmtId="0" fontId="35" fillId="7" borderId="33" xfId="0" applyFont="1" applyFill="1" applyBorder="1" applyAlignment="1">
      <alignment horizontal="center" vertical="center" wrapText="1"/>
    </xf>
    <xf numFmtId="0" fontId="35" fillId="7" borderId="32" xfId="0" applyFont="1" applyFill="1" applyBorder="1" applyAlignment="1">
      <alignment horizontal="center" vertical="center"/>
    </xf>
    <xf numFmtId="0" fontId="14" fillId="7" borderId="0" xfId="0" applyFont="1" applyFill="1" applyAlignment="1">
      <alignment horizontal="center" vertical="justify"/>
    </xf>
    <xf numFmtId="0" fontId="14" fillId="7" borderId="0" xfId="0" applyFont="1" applyFill="1" applyAlignment="1">
      <alignment horizontal="center" vertical="center" wrapText="1"/>
    </xf>
    <xf numFmtId="0" fontId="21" fillId="0" borderId="0" xfId="2" applyFont="1" applyAlignment="1">
      <alignment horizontal="center" vertical="center"/>
    </xf>
    <xf numFmtId="0" fontId="2" fillId="0" borderId="0" xfId="2" applyFont="1" applyAlignment="1">
      <alignment horizontal="justify" vertical="top" wrapText="1"/>
    </xf>
    <xf numFmtId="0" fontId="11" fillId="0" borderId="0" xfId="2" applyFont="1" applyAlignment="1">
      <alignment horizontal="left" vertical="top" wrapText="1"/>
    </xf>
    <xf numFmtId="0" fontId="12" fillId="0" borderId="0" xfId="2" applyFont="1" applyAlignment="1">
      <alignment horizontal="left"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2">
    <cellStyle name="Millares [0]" xfId="10"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Normal 5" xfId="9" xr:uid="{53F3107B-D2A6-48FD-947B-3D2323E625BB}"/>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zoomScaleNormal="100" workbookViewId="0">
      <pane xSplit="1" topLeftCell="B1" activePane="topRight" state="frozen"/>
      <selection pane="topRight" activeCell="B32" sqref="B32"/>
    </sheetView>
  </sheetViews>
  <sheetFormatPr baseColWidth="10" defaultRowHeight="11.25" x14ac:dyDescent="0.2"/>
  <cols>
    <col min="1" max="1" width="84.85546875" style="1" customWidth="1"/>
    <col min="2" max="3" width="40.7109375" style="8" customWidth="1"/>
    <col min="4" max="5" width="11.42578125" style="1"/>
    <col min="6" max="6" width="15" style="1" bestFit="1" customWidth="1"/>
    <col min="7" max="16384" width="11.42578125" style="1"/>
  </cols>
  <sheetData>
    <row r="1" spans="1:3" ht="16.5" customHeight="1" x14ac:dyDescent="0.2">
      <c r="A1" s="206"/>
      <c r="B1" s="206"/>
      <c r="C1" s="206"/>
    </row>
    <row r="2" spans="1:3" ht="23.25" x14ac:dyDescent="0.2">
      <c r="A2" s="207" t="s">
        <v>93</v>
      </c>
      <c r="B2" s="207"/>
      <c r="C2" s="207"/>
    </row>
    <row r="3" spans="1:3" ht="38.25" customHeight="1" x14ac:dyDescent="0.2">
      <c r="A3" s="15" t="s">
        <v>0</v>
      </c>
      <c r="B3" s="15"/>
      <c r="C3" s="15"/>
    </row>
    <row r="4" spans="1:3" ht="39" customHeight="1" x14ac:dyDescent="0.2">
      <c r="A4" s="15" t="s">
        <v>24</v>
      </c>
      <c r="B4" s="15"/>
      <c r="C4" s="15"/>
    </row>
    <row r="5" spans="1:3" ht="39" customHeight="1" x14ac:dyDescent="0.2">
      <c r="A5" s="15"/>
      <c r="B5" s="75" t="s">
        <v>75</v>
      </c>
      <c r="C5" s="75" t="s">
        <v>76</v>
      </c>
    </row>
    <row r="6" spans="1:3" ht="15" customHeight="1" x14ac:dyDescent="0.2">
      <c r="A6" s="16" t="s">
        <v>23</v>
      </c>
      <c r="B6" s="15" t="s">
        <v>77</v>
      </c>
      <c r="C6" s="15" t="s">
        <v>68</v>
      </c>
    </row>
    <row r="7" spans="1:3" ht="33.75" x14ac:dyDescent="0.2">
      <c r="A7" s="17" t="s">
        <v>1</v>
      </c>
      <c r="B7" s="15" t="s">
        <v>4</v>
      </c>
      <c r="C7" s="18" t="s">
        <v>4</v>
      </c>
    </row>
    <row r="8" spans="1:3" x14ac:dyDescent="0.2">
      <c r="A8" s="19" t="s">
        <v>29</v>
      </c>
      <c r="B8" s="15" t="s">
        <v>78</v>
      </c>
      <c r="C8" s="20" t="s">
        <v>87</v>
      </c>
    </row>
    <row r="9" spans="1:3" x14ac:dyDescent="0.2">
      <c r="A9" s="21" t="s">
        <v>22</v>
      </c>
      <c r="B9" s="15" t="s">
        <v>5</v>
      </c>
      <c r="C9" s="22" t="s">
        <v>5</v>
      </c>
    </row>
    <row r="10" spans="1:3" ht="171.75" customHeight="1" x14ac:dyDescent="0.2">
      <c r="A10" s="14" t="s">
        <v>7</v>
      </c>
      <c r="B10" s="15" t="s">
        <v>4</v>
      </c>
      <c r="C10" s="22" t="s">
        <v>4</v>
      </c>
    </row>
    <row r="11" spans="1:3" ht="14.25" customHeight="1" x14ac:dyDescent="0.2">
      <c r="A11" s="21" t="s">
        <v>30</v>
      </c>
      <c r="B11" s="15" t="s">
        <v>66</v>
      </c>
      <c r="C11" s="22" t="s">
        <v>65</v>
      </c>
    </row>
    <row r="12" spans="1:3" ht="38.25" customHeight="1" x14ac:dyDescent="0.2">
      <c r="A12" s="14" t="s">
        <v>38</v>
      </c>
      <c r="B12" s="15" t="s">
        <v>4</v>
      </c>
      <c r="C12" s="23" t="s">
        <v>4</v>
      </c>
    </row>
    <row r="13" spans="1:3" x14ac:dyDescent="0.2">
      <c r="A13" s="19" t="s">
        <v>21</v>
      </c>
      <c r="B13" s="15" t="s">
        <v>5</v>
      </c>
      <c r="C13" s="20" t="s">
        <v>5</v>
      </c>
    </row>
    <row r="14" spans="1:3" ht="22.5" x14ac:dyDescent="0.2">
      <c r="A14" s="14" t="s">
        <v>2</v>
      </c>
      <c r="B14" s="15" t="s">
        <v>5</v>
      </c>
      <c r="C14" s="23" t="s">
        <v>5</v>
      </c>
    </row>
    <row r="15" spans="1:3" ht="15" customHeight="1" x14ac:dyDescent="0.2">
      <c r="A15" s="19" t="s">
        <v>20</v>
      </c>
      <c r="B15" s="15" t="s">
        <v>5</v>
      </c>
      <c r="C15" s="20" t="s">
        <v>5</v>
      </c>
    </row>
    <row r="16" spans="1:3" ht="45.75" customHeight="1" x14ac:dyDescent="0.2">
      <c r="A16" s="14" t="s">
        <v>33</v>
      </c>
      <c r="B16" s="15" t="s">
        <v>5</v>
      </c>
      <c r="C16" s="23" t="s">
        <v>5</v>
      </c>
    </row>
    <row r="17" spans="1:3" ht="15" customHeight="1" x14ac:dyDescent="0.2">
      <c r="A17" s="21" t="s">
        <v>19</v>
      </c>
      <c r="B17" s="15" t="s">
        <v>61</v>
      </c>
      <c r="C17" s="22" t="s">
        <v>88</v>
      </c>
    </row>
    <row r="18" spans="1:3" ht="277.5" customHeight="1" x14ac:dyDescent="0.2">
      <c r="A18" s="14" t="s">
        <v>41</v>
      </c>
      <c r="B18" s="15" t="s">
        <v>4</v>
      </c>
      <c r="C18" s="22" t="s">
        <v>4</v>
      </c>
    </row>
    <row r="19" spans="1:3" ht="21.75" customHeight="1" x14ac:dyDescent="0.2">
      <c r="A19" s="19" t="s">
        <v>31</v>
      </c>
      <c r="B19" s="15" t="s">
        <v>72</v>
      </c>
      <c r="C19" s="20" t="s">
        <v>89</v>
      </c>
    </row>
    <row r="20" spans="1:3" ht="117.75" customHeight="1" x14ac:dyDescent="0.2">
      <c r="A20" s="14" t="s">
        <v>32</v>
      </c>
      <c r="B20" s="15" t="s">
        <v>4</v>
      </c>
      <c r="C20" s="23" t="s">
        <v>4</v>
      </c>
    </row>
    <row r="21" spans="1:3" ht="23.25" customHeight="1" x14ac:dyDescent="0.2">
      <c r="A21" s="21" t="s">
        <v>18</v>
      </c>
      <c r="B21" s="15" t="s">
        <v>67</v>
      </c>
      <c r="C21" s="22" t="s">
        <v>90</v>
      </c>
    </row>
    <row r="22" spans="1:3" ht="93.75" customHeight="1" x14ac:dyDescent="0.2">
      <c r="A22" s="14" t="s">
        <v>25</v>
      </c>
      <c r="B22" s="15" t="s">
        <v>4</v>
      </c>
      <c r="C22" s="23" t="s">
        <v>4</v>
      </c>
    </row>
    <row r="23" spans="1:3" ht="12" customHeight="1" x14ac:dyDescent="0.2">
      <c r="A23" s="24" t="s">
        <v>26</v>
      </c>
      <c r="B23" s="15" t="s">
        <v>63</v>
      </c>
      <c r="C23" s="20" t="s">
        <v>62</v>
      </c>
    </row>
    <row r="24" spans="1:3" ht="93.75" customHeight="1" x14ac:dyDescent="0.2">
      <c r="A24" s="14" t="s">
        <v>27</v>
      </c>
      <c r="B24" s="15" t="s">
        <v>4</v>
      </c>
      <c r="C24" s="23" t="s">
        <v>4</v>
      </c>
    </row>
    <row r="25" spans="1:3" ht="15" customHeight="1" x14ac:dyDescent="0.2">
      <c r="A25" s="24" t="s">
        <v>17</v>
      </c>
      <c r="B25" s="15" t="s">
        <v>73</v>
      </c>
      <c r="C25" s="20" t="s">
        <v>74</v>
      </c>
    </row>
    <row r="26" spans="1:3" ht="29.25" customHeight="1" x14ac:dyDescent="0.2">
      <c r="A26" s="14" t="s">
        <v>3</v>
      </c>
      <c r="B26" s="15" t="s">
        <v>4</v>
      </c>
      <c r="C26" s="23" t="s">
        <v>4</v>
      </c>
    </row>
    <row r="27" spans="1:3" ht="14.25" customHeight="1" x14ac:dyDescent="0.2">
      <c r="A27" s="21" t="s">
        <v>13</v>
      </c>
      <c r="B27" s="15" t="s">
        <v>65</v>
      </c>
      <c r="C27" s="22" t="s">
        <v>68</v>
      </c>
    </row>
    <row r="28" spans="1:3" ht="96.75" customHeight="1" x14ac:dyDescent="0.2">
      <c r="A28" s="14" t="s">
        <v>14</v>
      </c>
      <c r="B28" s="15" t="s">
        <v>4</v>
      </c>
      <c r="C28" s="23" t="s">
        <v>4</v>
      </c>
    </row>
    <row r="29" spans="1:3" ht="15" customHeight="1" x14ac:dyDescent="0.2">
      <c r="A29" s="25" t="s">
        <v>16</v>
      </c>
      <c r="B29" s="15" t="s">
        <v>69</v>
      </c>
      <c r="C29" s="22" t="s">
        <v>60</v>
      </c>
    </row>
    <row r="30" spans="1:3" ht="68.25" customHeight="1" x14ac:dyDescent="0.2">
      <c r="A30" s="26" t="s">
        <v>8</v>
      </c>
      <c r="B30" s="15" t="s">
        <v>4</v>
      </c>
      <c r="C30" s="23" t="s">
        <v>4</v>
      </c>
    </row>
    <row r="31" spans="1:3" ht="16.5" customHeight="1" x14ac:dyDescent="0.2">
      <c r="A31" s="21" t="s">
        <v>15</v>
      </c>
      <c r="B31" s="15" t="s">
        <v>70</v>
      </c>
      <c r="C31" s="22" t="s">
        <v>91</v>
      </c>
    </row>
    <row r="32" spans="1:3" ht="132" customHeight="1" x14ac:dyDescent="0.2">
      <c r="A32" s="26" t="s">
        <v>9</v>
      </c>
      <c r="B32" s="200" t="s">
        <v>271</v>
      </c>
      <c r="C32" s="200" t="s">
        <v>271</v>
      </c>
    </row>
    <row r="33" spans="1:3" ht="23.25" customHeight="1" x14ac:dyDescent="0.2">
      <c r="A33" s="27" t="s">
        <v>39</v>
      </c>
      <c r="B33" s="15" t="s">
        <v>79</v>
      </c>
      <c r="C33" s="22" t="s">
        <v>92</v>
      </c>
    </row>
    <row r="34" spans="1:3" ht="36" customHeight="1" x14ac:dyDescent="0.2">
      <c r="A34" s="26" t="s">
        <v>40</v>
      </c>
      <c r="B34" s="15" t="s">
        <v>4</v>
      </c>
      <c r="C34" s="15" t="s">
        <v>4</v>
      </c>
    </row>
    <row r="35" spans="1:3" s="10" customFormat="1" ht="51" customHeight="1" x14ac:dyDescent="0.25">
      <c r="A35" s="42" t="s">
        <v>6</v>
      </c>
      <c r="B35" s="201" t="s">
        <v>271</v>
      </c>
      <c r="C35" s="201" t="s">
        <v>271</v>
      </c>
    </row>
  </sheetData>
  <mergeCells count="2">
    <mergeCell ref="A1:C1"/>
    <mergeCell ref="A2:C2"/>
  </mergeCells>
  <pageMargins left="0.7" right="0.7" top="0.75" bottom="0.75" header="0.3" footer="0.3"/>
  <pageSetup paperSize="132"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4D3D-8A75-4521-B213-FB607BAC6BCE}">
  <dimension ref="B1:K60"/>
  <sheetViews>
    <sheetView showGridLines="0" tabSelected="1" zoomScale="80" zoomScaleNormal="80" workbookViewId="0">
      <selection activeCell="E71" sqref="E71"/>
    </sheetView>
  </sheetViews>
  <sheetFormatPr baseColWidth="10" defaultRowHeight="12.75" x14ac:dyDescent="0.2"/>
  <cols>
    <col min="1" max="1" width="3.85546875" style="155" customWidth="1"/>
    <col min="2" max="2" width="22.85546875" style="157" customWidth="1"/>
    <col min="3" max="3" width="18.140625" style="157" customWidth="1"/>
    <col min="4" max="4" width="37.140625" style="155" customWidth="1"/>
    <col min="5" max="5" width="23.5703125" style="155" customWidth="1"/>
    <col min="6" max="6" width="21" style="156" customWidth="1"/>
    <col min="7" max="7" width="20.85546875" style="156" customWidth="1"/>
    <col min="8" max="8" width="23" style="156" customWidth="1"/>
    <col min="9" max="9" width="20.42578125" style="155" customWidth="1"/>
    <col min="10" max="16384" width="11.42578125" style="155"/>
  </cols>
  <sheetData>
    <row r="1" spans="2:11" ht="20.25" x14ac:dyDescent="0.3">
      <c r="B1" s="262" t="s">
        <v>262</v>
      </c>
      <c r="C1" s="262"/>
      <c r="D1" s="262"/>
      <c r="E1" s="262"/>
      <c r="F1" s="262"/>
      <c r="G1" s="262"/>
      <c r="H1" s="262"/>
      <c r="I1" s="262"/>
      <c r="J1" s="192"/>
      <c r="K1" s="192"/>
    </row>
    <row r="3" spans="2:11" x14ac:dyDescent="0.2">
      <c r="B3" s="191" t="s">
        <v>95</v>
      </c>
      <c r="C3" s="191" t="s">
        <v>96</v>
      </c>
      <c r="D3" s="263" t="s">
        <v>97</v>
      </c>
      <c r="E3" s="263"/>
      <c r="F3" s="263"/>
      <c r="G3" s="263"/>
      <c r="H3" s="263"/>
      <c r="I3" s="263"/>
    </row>
    <row r="4" spans="2:11" ht="65.25" customHeight="1" x14ac:dyDescent="0.2">
      <c r="B4" s="166" t="s">
        <v>98</v>
      </c>
      <c r="C4" s="166" t="s">
        <v>99</v>
      </c>
      <c r="D4" s="264" t="s">
        <v>100</v>
      </c>
      <c r="E4" s="264"/>
      <c r="F4" s="264"/>
      <c r="G4" s="264"/>
      <c r="H4" s="264"/>
      <c r="I4" s="264"/>
    </row>
    <row r="5" spans="2:11" ht="78.75" customHeight="1" x14ac:dyDescent="0.2">
      <c r="B5" s="190" t="s">
        <v>101</v>
      </c>
      <c r="C5" s="190" t="s">
        <v>102</v>
      </c>
      <c r="D5" s="264" t="s">
        <v>103</v>
      </c>
      <c r="E5" s="264"/>
      <c r="F5" s="264"/>
      <c r="G5" s="264"/>
      <c r="H5" s="264"/>
      <c r="I5" s="264"/>
    </row>
    <row r="6" spans="2:11" ht="15" customHeight="1" thickBot="1" x14ac:dyDescent="0.25"/>
    <row r="7" spans="2:11" ht="15" customHeight="1" thickBot="1" x14ac:dyDescent="0.25">
      <c r="B7" s="289" t="s">
        <v>261</v>
      </c>
      <c r="C7" s="290"/>
      <c r="D7" s="290"/>
      <c r="E7" s="291"/>
      <c r="F7" s="259" t="s">
        <v>248</v>
      </c>
      <c r="G7" s="260"/>
      <c r="H7" s="260"/>
      <c r="I7" s="261"/>
    </row>
    <row r="8" spans="2:11" ht="26.25" customHeight="1" thickBot="1" x14ac:dyDescent="0.25">
      <c r="B8" s="189" t="s">
        <v>104</v>
      </c>
      <c r="C8" s="188" t="s">
        <v>105</v>
      </c>
      <c r="D8" s="292" t="s">
        <v>106</v>
      </c>
      <c r="E8" s="293"/>
      <c r="F8" s="265" t="s">
        <v>75</v>
      </c>
      <c r="G8" s="266"/>
      <c r="H8" s="265" t="s">
        <v>76</v>
      </c>
      <c r="I8" s="266"/>
    </row>
    <row r="9" spans="2:11" ht="66.75" customHeight="1" x14ac:dyDescent="0.2">
      <c r="B9" s="171" t="s">
        <v>107</v>
      </c>
      <c r="C9" s="170" t="s">
        <v>108</v>
      </c>
      <c r="D9" s="294" t="s">
        <v>109</v>
      </c>
      <c r="E9" s="295"/>
      <c r="F9" s="267" t="s">
        <v>260</v>
      </c>
      <c r="G9" s="268"/>
      <c r="H9" s="271" t="s">
        <v>259</v>
      </c>
      <c r="I9" s="272"/>
    </row>
    <row r="10" spans="2:11" ht="36.75" customHeight="1" x14ac:dyDescent="0.2">
      <c r="B10" s="167" t="s">
        <v>110</v>
      </c>
      <c r="C10" s="166" t="s">
        <v>111</v>
      </c>
      <c r="D10" s="234" t="s">
        <v>112</v>
      </c>
      <c r="E10" s="276"/>
      <c r="F10" s="269"/>
      <c r="G10" s="270"/>
      <c r="H10" s="273"/>
      <c r="I10" s="274"/>
    </row>
    <row r="11" spans="2:11" ht="28.5" customHeight="1" x14ac:dyDescent="0.2">
      <c r="B11" s="167" t="s">
        <v>113</v>
      </c>
      <c r="C11" s="166" t="s">
        <v>111</v>
      </c>
      <c r="D11" s="234" t="s">
        <v>114</v>
      </c>
      <c r="E11" s="276"/>
      <c r="F11" s="269"/>
      <c r="G11" s="270"/>
      <c r="H11" s="273"/>
      <c r="I11" s="274"/>
    </row>
    <row r="12" spans="2:11" ht="21.75" customHeight="1" x14ac:dyDescent="0.2">
      <c r="B12" s="167" t="s">
        <v>115</v>
      </c>
      <c r="C12" s="166" t="s">
        <v>116</v>
      </c>
      <c r="D12" s="234" t="s">
        <v>117</v>
      </c>
      <c r="E12" s="276"/>
      <c r="F12" s="269"/>
      <c r="G12" s="270"/>
      <c r="H12" s="273"/>
      <c r="I12" s="274"/>
    </row>
    <row r="13" spans="2:11" ht="35.25" customHeight="1" thickBot="1" x14ac:dyDescent="0.25">
      <c r="B13" s="161" t="s">
        <v>118</v>
      </c>
      <c r="C13" s="160" t="s">
        <v>119</v>
      </c>
      <c r="D13" s="279" t="s">
        <v>120</v>
      </c>
      <c r="E13" s="302"/>
      <c r="F13" s="269"/>
      <c r="G13" s="270"/>
      <c r="H13" s="273"/>
      <c r="I13" s="274"/>
    </row>
    <row r="14" spans="2:11" x14ac:dyDescent="0.2">
      <c r="B14" s="171" t="s">
        <v>121</v>
      </c>
      <c r="C14" s="170" t="s">
        <v>108</v>
      </c>
      <c r="D14" s="294" t="s">
        <v>122</v>
      </c>
      <c r="E14" s="303"/>
      <c r="F14" s="219" t="s">
        <v>246</v>
      </c>
      <c r="G14" s="220"/>
      <c r="H14" s="220" t="s">
        <v>246</v>
      </c>
      <c r="I14" s="258"/>
    </row>
    <row r="15" spans="2:11" x14ac:dyDescent="0.2">
      <c r="B15" s="167" t="s">
        <v>123</v>
      </c>
      <c r="C15" s="166" t="s">
        <v>116</v>
      </c>
      <c r="D15" s="234" t="s">
        <v>124</v>
      </c>
      <c r="E15" s="235"/>
      <c r="F15" s="211" t="s">
        <v>238</v>
      </c>
      <c r="G15" s="212"/>
      <c r="H15" s="212" t="s">
        <v>238</v>
      </c>
      <c r="I15" s="213"/>
    </row>
    <row r="16" spans="2:11" ht="25.5" x14ac:dyDescent="0.2">
      <c r="B16" s="167" t="s">
        <v>125</v>
      </c>
      <c r="C16" s="166" t="s">
        <v>108</v>
      </c>
      <c r="D16" s="234" t="s">
        <v>126</v>
      </c>
      <c r="E16" s="235"/>
      <c r="F16" s="211" t="s">
        <v>238</v>
      </c>
      <c r="G16" s="212"/>
      <c r="H16" s="212" t="s">
        <v>238</v>
      </c>
      <c r="I16" s="213"/>
    </row>
    <row r="17" spans="2:9" x14ac:dyDescent="0.2">
      <c r="B17" s="167" t="s">
        <v>127</v>
      </c>
      <c r="C17" s="166" t="s">
        <v>128</v>
      </c>
      <c r="D17" s="234" t="s">
        <v>129</v>
      </c>
      <c r="E17" s="235"/>
      <c r="F17" s="211" t="s">
        <v>238</v>
      </c>
      <c r="G17" s="212"/>
      <c r="H17" s="212" t="s">
        <v>238</v>
      </c>
      <c r="I17" s="213"/>
    </row>
    <row r="18" spans="2:9" x14ac:dyDescent="0.2">
      <c r="B18" s="167" t="s">
        <v>130</v>
      </c>
      <c r="C18" s="166" t="s">
        <v>131</v>
      </c>
      <c r="D18" s="234" t="s">
        <v>132</v>
      </c>
      <c r="E18" s="235"/>
      <c r="F18" s="211" t="s">
        <v>238</v>
      </c>
      <c r="G18" s="212"/>
      <c r="H18" s="217" t="s">
        <v>246</v>
      </c>
      <c r="I18" s="218"/>
    </row>
    <row r="19" spans="2:9" ht="30.75" customHeight="1" x14ac:dyDescent="0.2">
      <c r="B19" s="275" t="s">
        <v>133</v>
      </c>
      <c r="C19" s="234" t="s">
        <v>116</v>
      </c>
      <c r="D19" s="284" t="s">
        <v>134</v>
      </c>
      <c r="E19" s="285"/>
      <c r="F19" s="211" t="s">
        <v>238</v>
      </c>
      <c r="G19" s="212"/>
      <c r="H19" s="212" t="s">
        <v>238</v>
      </c>
      <c r="I19" s="213"/>
    </row>
    <row r="20" spans="2:9" ht="68.25" customHeight="1" x14ac:dyDescent="0.2">
      <c r="B20" s="275"/>
      <c r="C20" s="234"/>
      <c r="D20" s="284" t="s">
        <v>135</v>
      </c>
      <c r="E20" s="285"/>
      <c r="F20" s="211" t="s">
        <v>238</v>
      </c>
      <c r="G20" s="212"/>
      <c r="H20" s="212" t="s">
        <v>238</v>
      </c>
      <c r="I20" s="213"/>
    </row>
    <row r="21" spans="2:9" ht="42" customHeight="1" x14ac:dyDescent="0.2">
      <c r="B21" s="275" t="s">
        <v>136</v>
      </c>
      <c r="C21" s="234" t="s">
        <v>116</v>
      </c>
      <c r="D21" s="284" t="s">
        <v>258</v>
      </c>
      <c r="E21" s="285"/>
      <c r="F21" s="211" t="s">
        <v>238</v>
      </c>
      <c r="G21" s="212"/>
      <c r="H21" s="217" t="s">
        <v>246</v>
      </c>
      <c r="I21" s="218"/>
    </row>
    <row r="22" spans="2:9" ht="42" customHeight="1" x14ac:dyDescent="0.2">
      <c r="B22" s="275"/>
      <c r="C22" s="234"/>
      <c r="D22" s="284" t="s">
        <v>257</v>
      </c>
      <c r="E22" s="285"/>
      <c r="F22" s="211" t="s">
        <v>238</v>
      </c>
      <c r="G22" s="212"/>
      <c r="H22" s="212" t="s">
        <v>238</v>
      </c>
      <c r="I22" s="213"/>
    </row>
    <row r="23" spans="2:9" ht="21" customHeight="1" x14ac:dyDescent="0.2">
      <c r="B23" s="275"/>
      <c r="C23" s="234"/>
      <c r="D23" s="284" t="s">
        <v>256</v>
      </c>
      <c r="E23" s="285"/>
      <c r="F23" s="275" t="s">
        <v>270</v>
      </c>
      <c r="G23" s="234"/>
      <c r="H23" s="234" t="s">
        <v>269</v>
      </c>
      <c r="I23" s="276"/>
    </row>
    <row r="24" spans="2:9" ht="39.75" customHeight="1" x14ac:dyDescent="0.2">
      <c r="B24" s="275"/>
      <c r="C24" s="234"/>
      <c r="D24" s="284" t="s">
        <v>255</v>
      </c>
      <c r="E24" s="285"/>
      <c r="F24" s="275"/>
      <c r="G24" s="234"/>
      <c r="H24" s="234"/>
      <c r="I24" s="276"/>
    </row>
    <row r="25" spans="2:9" ht="24.75" customHeight="1" x14ac:dyDescent="0.2">
      <c r="B25" s="275"/>
      <c r="C25" s="234"/>
      <c r="D25" s="284" t="s">
        <v>254</v>
      </c>
      <c r="E25" s="285"/>
      <c r="F25" s="211" t="s">
        <v>238</v>
      </c>
      <c r="G25" s="212"/>
      <c r="H25" s="212" t="s">
        <v>238</v>
      </c>
      <c r="I25" s="213"/>
    </row>
    <row r="26" spans="2:9" ht="74.25" customHeight="1" x14ac:dyDescent="0.2">
      <c r="B26" s="286" t="s">
        <v>253</v>
      </c>
      <c r="C26" s="287"/>
      <c r="D26" s="287"/>
      <c r="E26" s="288"/>
      <c r="F26" s="241" t="s">
        <v>238</v>
      </c>
      <c r="G26" s="243"/>
      <c r="H26" s="243" t="s">
        <v>238</v>
      </c>
      <c r="I26" s="257"/>
    </row>
    <row r="27" spans="2:9" ht="40.5" customHeight="1" thickBot="1" x14ac:dyDescent="0.25">
      <c r="B27" s="296" t="s">
        <v>252</v>
      </c>
      <c r="C27" s="297"/>
      <c r="D27" s="297"/>
      <c r="E27" s="298"/>
      <c r="F27" s="208" t="s">
        <v>238</v>
      </c>
      <c r="G27" s="209"/>
      <c r="H27" s="209" t="s">
        <v>238</v>
      </c>
      <c r="I27" s="210"/>
    </row>
    <row r="28" spans="2:9" ht="21" customHeight="1" thickBot="1" x14ac:dyDescent="0.25">
      <c r="B28" s="187"/>
      <c r="C28" s="187"/>
      <c r="D28" s="187"/>
      <c r="E28" s="187"/>
      <c r="F28" s="186"/>
      <c r="G28" s="186"/>
      <c r="H28" s="186"/>
    </row>
    <row r="29" spans="2:9" ht="22.5" customHeight="1" thickBot="1" x14ac:dyDescent="0.25">
      <c r="B29" s="299" t="s">
        <v>251</v>
      </c>
      <c r="C29" s="300"/>
      <c r="D29" s="300"/>
      <c r="E29" s="301"/>
      <c r="F29" s="259" t="s">
        <v>248</v>
      </c>
      <c r="G29" s="260"/>
      <c r="H29" s="260"/>
      <c r="I29" s="261"/>
    </row>
    <row r="30" spans="2:9" ht="26.25" customHeight="1" x14ac:dyDescent="0.2">
      <c r="B30" s="247" t="s">
        <v>137</v>
      </c>
      <c r="C30" s="249" t="s">
        <v>138</v>
      </c>
      <c r="D30" s="251" t="s">
        <v>139</v>
      </c>
      <c r="E30" s="252"/>
      <c r="F30" s="255" t="s">
        <v>75</v>
      </c>
      <c r="G30" s="256"/>
      <c r="H30" s="255" t="s">
        <v>76</v>
      </c>
      <c r="I30" s="256"/>
    </row>
    <row r="31" spans="2:9" ht="13.5" thickBot="1" x14ac:dyDescent="0.25">
      <c r="B31" s="248"/>
      <c r="C31" s="250"/>
      <c r="D31" s="253"/>
      <c r="E31" s="254"/>
      <c r="F31" s="179" t="s">
        <v>138</v>
      </c>
      <c r="G31" s="182" t="s">
        <v>139</v>
      </c>
      <c r="H31" s="179" t="s">
        <v>138</v>
      </c>
      <c r="I31" s="182" t="s">
        <v>139</v>
      </c>
    </row>
    <row r="32" spans="2:9" ht="51" customHeight="1" x14ac:dyDescent="0.2">
      <c r="B32" s="172" t="s">
        <v>140</v>
      </c>
      <c r="C32" s="239" t="s">
        <v>141</v>
      </c>
      <c r="D32" s="280" t="s">
        <v>142</v>
      </c>
      <c r="E32" s="281"/>
      <c r="F32" s="240" t="s">
        <v>238</v>
      </c>
      <c r="G32" s="230" t="s">
        <v>250</v>
      </c>
      <c r="H32" s="242" t="s">
        <v>238</v>
      </c>
      <c r="I32" s="232" t="s">
        <v>250</v>
      </c>
    </row>
    <row r="33" spans="2:9" x14ac:dyDescent="0.2">
      <c r="B33" s="167" t="s">
        <v>143</v>
      </c>
      <c r="C33" s="234"/>
      <c r="D33" s="282"/>
      <c r="E33" s="283"/>
      <c r="F33" s="241"/>
      <c r="G33" s="231"/>
      <c r="H33" s="243"/>
      <c r="I33" s="233"/>
    </row>
    <row r="34" spans="2:9" x14ac:dyDescent="0.2">
      <c r="B34" s="167" t="s">
        <v>144</v>
      </c>
      <c r="C34" s="234"/>
      <c r="D34" s="234" t="s">
        <v>145</v>
      </c>
      <c r="E34" s="235"/>
      <c r="F34" s="241"/>
      <c r="G34" s="163" t="s">
        <v>238</v>
      </c>
      <c r="H34" s="243"/>
      <c r="I34" s="162" t="s">
        <v>238</v>
      </c>
    </row>
    <row r="35" spans="2:9" x14ac:dyDescent="0.2">
      <c r="B35" s="167" t="s">
        <v>146</v>
      </c>
      <c r="C35" s="234"/>
      <c r="D35" s="234" t="s">
        <v>145</v>
      </c>
      <c r="E35" s="235"/>
      <c r="F35" s="241"/>
      <c r="G35" s="163" t="s">
        <v>238</v>
      </c>
      <c r="H35" s="243"/>
      <c r="I35" s="162" t="s">
        <v>238</v>
      </c>
    </row>
    <row r="36" spans="2:9" ht="26.25" customHeight="1" x14ac:dyDescent="0.2">
      <c r="B36" s="167" t="s">
        <v>147</v>
      </c>
      <c r="C36" s="234"/>
      <c r="D36" s="234" t="s">
        <v>145</v>
      </c>
      <c r="E36" s="235"/>
      <c r="F36" s="241"/>
      <c r="G36" s="163" t="s">
        <v>238</v>
      </c>
      <c r="H36" s="243"/>
      <c r="I36" s="162" t="s">
        <v>238</v>
      </c>
    </row>
    <row r="37" spans="2:9" x14ac:dyDescent="0.2">
      <c r="B37" s="167" t="s">
        <v>148</v>
      </c>
      <c r="C37" s="166" t="s">
        <v>5</v>
      </c>
      <c r="D37" s="234" t="s">
        <v>149</v>
      </c>
      <c r="E37" s="235"/>
      <c r="F37" s="167" t="s">
        <v>5</v>
      </c>
      <c r="G37" s="166" t="s">
        <v>116</v>
      </c>
      <c r="H37" s="166" t="s">
        <v>5</v>
      </c>
      <c r="I37" s="181" t="s">
        <v>116</v>
      </c>
    </row>
    <row r="38" spans="2:9" ht="69.75" customHeight="1" thickBot="1" x14ac:dyDescent="0.25">
      <c r="B38" s="236" t="s">
        <v>150</v>
      </c>
      <c r="C38" s="237"/>
      <c r="D38" s="237"/>
      <c r="E38" s="238"/>
      <c r="F38" s="244" t="s">
        <v>238</v>
      </c>
      <c r="G38" s="245"/>
      <c r="H38" s="245" t="s">
        <v>238</v>
      </c>
      <c r="I38" s="246"/>
    </row>
    <row r="39" spans="2:9" ht="25.5" customHeight="1" thickBot="1" x14ac:dyDescent="0.25">
      <c r="B39" s="180"/>
      <c r="C39" s="180"/>
      <c r="D39" s="180"/>
      <c r="E39" s="180"/>
    </row>
    <row r="40" spans="2:9" ht="25.5" customHeight="1" thickBot="1" x14ac:dyDescent="0.25">
      <c r="B40" s="227" t="s">
        <v>249</v>
      </c>
      <c r="C40" s="228"/>
      <c r="D40" s="228"/>
      <c r="E40" s="229"/>
      <c r="F40" s="221" t="s">
        <v>248</v>
      </c>
      <c r="G40" s="222"/>
      <c r="H40" s="222"/>
      <c r="I40" s="223"/>
    </row>
    <row r="41" spans="2:9" ht="26.25" customHeight="1" thickBot="1" x14ac:dyDescent="0.25">
      <c r="B41" s="185" t="s">
        <v>151</v>
      </c>
      <c r="C41" s="184" t="s">
        <v>137</v>
      </c>
      <c r="D41" s="184" t="s">
        <v>152</v>
      </c>
      <c r="E41" s="183" t="s">
        <v>153</v>
      </c>
      <c r="F41" s="224" t="s">
        <v>75</v>
      </c>
      <c r="G41" s="225"/>
      <c r="H41" s="225" t="s">
        <v>76</v>
      </c>
      <c r="I41" s="226"/>
    </row>
    <row r="42" spans="2:9" x14ac:dyDescent="0.2">
      <c r="B42" s="277" t="s">
        <v>154</v>
      </c>
      <c r="C42" s="170" t="s">
        <v>140</v>
      </c>
      <c r="D42" s="169" t="s">
        <v>155</v>
      </c>
      <c r="E42" s="168" t="s">
        <v>156</v>
      </c>
      <c r="F42" s="214" t="s">
        <v>5</v>
      </c>
      <c r="G42" s="215"/>
      <c r="H42" s="215" t="s">
        <v>5</v>
      </c>
      <c r="I42" s="216"/>
    </row>
    <row r="43" spans="2:9" x14ac:dyDescent="0.2">
      <c r="B43" s="275"/>
      <c r="C43" s="234" t="s">
        <v>143</v>
      </c>
      <c r="D43" s="165" t="s">
        <v>157</v>
      </c>
      <c r="E43" s="164" t="s">
        <v>160</v>
      </c>
      <c r="F43" s="211" t="s">
        <v>5</v>
      </c>
      <c r="G43" s="212"/>
      <c r="H43" s="212" t="s">
        <v>5</v>
      </c>
      <c r="I43" s="213"/>
    </row>
    <row r="44" spans="2:9" x14ac:dyDescent="0.2">
      <c r="B44" s="275"/>
      <c r="C44" s="234"/>
      <c r="D44" s="165" t="s">
        <v>158</v>
      </c>
      <c r="E44" s="164" t="s">
        <v>161</v>
      </c>
      <c r="F44" s="211" t="s">
        <v>5</v>
      </c>
      <c r="G44" s="212"/>
      <c r="H44" s="212" t="s">
        <v>5</v>
      </c>
      <c r="I44" s="213"/>
    </row>
    <row r="45" spans="2:9" x14ac:dyDescent="0.2">
      <c r="B45" s="275"/>
      <c r="C45" s="234"/>
      <c r="D45" s="165" t="s">
        <v>155</v>
      </c>
      <c r="E45" s="164" t="s">
        <v>156</v>
      </c>
      <c r="F45" s="211" t="s">
        <v>5</v>
      </c>
      <c r="G45" s="212"/>
      <c r="H45" s="212" t="s">
        <v>5</v>
      </c>
      <c r="I45" s="213"/>
    </row>
    <row r="46" spans="2:9" x14ac:dyDescent="0.2">
      <c r="B46" s="275"/>
      <c r="C46" s="234"/>
      <c r="D46" s="165" t="s">
        <v>159</v>
      </c>
      <c r="E46" s="164" t="s">
        <v>162</v>
      </c>
      <c r="F46" s="211" t="s">
        <v>5</v>
      </c>
      <c r="G46" s="212"/>
      <c r="H46" s="212" t="s">
        <v>5</v>
      </c>
      <c r="I46" s="213"/>
    </row>
    <row r="47" spans="2:9" ht="13.5" thickBot="1" x14ac:dyDescent="0.25">
      <c r="B47" s="278"/>
      <c r="C47" s="279"/>
      <c r="D47" s="159" t="s">
        <v>243</v>
      </c>
      <c r="E47" s="158" t="s">
        <v>163</v>
      </c>
      <c r="F47" s="208" t="s">
        <v>5</v>
      </c>
      <c r="G47" s="209"/>
      <c r="H47" s="209" t="s">
        <v>5</v>
      </c>
      <c r="I47" s="210"/>
    </row>
    <row r="48" spans="2:9" x14ac:dyDescent="0.2">
      <c r="B48" s="277" t="s">
        <v>164</v>
      </c>
      <c r="C48" s="170" t="s">
        <v>140</v>
      </c>
      <c r="D48" s="178" t="s">
        <v>155</v>
      </c>
      <c r="E48" s="177" t="s">
        <v>156</v>
      </c>
      <c r="F48" s="214" t="s">
        <v>5</v>
      </c>
      <c r="G48" s="215"/>
      <c r="H48" s="215" t="s">
        <v>5</v>
      </c>
      <c r="I48" s="216"/>
    </row>
    <row r="49" spans="2:9" x14ac:dyDescent="0.2">
      <c r="B49" s="275"/>
      <c r="C49" s="234" t="s">
        <v>143</v>
      </c>
      <c r="D49" s="176" t="s">
        <v>155</v>
      </c>
      <c r="E49" s="175" t="s">
        <v>156</v>
      </c>
      <c r="F49" s="211" t="s">
        <v>5</v>
      </c>
      <c r="G49" s="212"/>
      <c r="H49" s="212" t="s">
        <v>5</v>
      </c>
      <c r="I49" s="213"/>
    </row>
    <row r="50" spans="2:9" x14ac:dyDescent="0.2">
      <c r="B50" s="275"/>
      <c r="C50" s="234"/>
      <c r="D50" s="176" t="s">
        <v>157</v>
      </c>
      <c r="E50" s="175" t="s">
        <v>160</v>
      </c>
      <c r="F50" s="211" t="s">
        <v>5</v>
      </c>
      <c r="G50" s="212"/>
      <c r="H50" s="212" t="s">
        <v>5</v>
      </c>
      <c r="I50" s="213"/>
    </row>
    <row r="51" spans="2:9" ht="13.5" thickBot="1" x14ac:dyDescent="0.25">
      <c r="B51" s="278"/>
      <c r="C51" s="279"/>
      <c r="D51" s="174" t="s">
        <v>159</v>
      </c>
      <c r="E51" s="173" t="s">
        <v>162</v>
      </c>
      <c r="F51" s="208" t="s">
        <v>5</v>
      </c>
      <c r="G51" s="209"/>
      <c r="H51" s="209" t="s">
        <v>5</v>
      </c>
      <c r="I51" s="210"/>
    </row>
    <row r="52" spans="2:9" x14ac:dyDescent="0.2">
      <c r="B52" s="277" t="s">
        <v>247</v>
      </c>
      <c r="C52" s="170" t="s">
        <v>140</v>
      </c>
      <c r="D52" s="169" t="s">
        <v>245</v>
      </c>
      <c r="E52" s="168" t="s">
        <v>244</v>
      </c>
      <c r="F52" s="219" t="s">
        <v>246</v>
      </c>
      <c r="G52" s="220"/>
      <c r="H52" s="215" t="s">
        <v>238</v>
      </c>
      <c r="I52" s="216"/>
    </row>
    <row r="53" spans="2:9" x14ac:dyDescent="0.2">
      <c r="B53" s="275"/>
      <c r="C53" s="234" t="s">
        <v>143</v>
      </c>
      <c r="D53" s="165" t="s">
        <v>157</v>
      </c>
      <c r="E53" s="164" t="s">
        <v>160</v>
      </c>
      <c r="F53" s="211" t="s">
        <v>232</v>
      </c>
      <c r="G53" s="212"/>
      <c r="H53" s="212" t="s">
        <v>238</v>
      </c>
      <c r="I53" s="213"/>
    </row>
    <row r="54" spans="2:9" x14ac:dyDescent="0.2">
      <c r="B54" s="275"/>
      <c r="C54" s="234"/>
      <c r="D54" s="165" t="s">
        <v>245</v>
      </c>
      <c r="E54" s="164" t="s">
        <v>244</v>
      </c>
      <c r="F54" s="211" t="s">
        <v>232</v>
      </c>
      <c r="G54" s="212"/>
      <c r="H54" s="212" t="s">
        <v>238</v>
      </c>
      <c r="I54" s="213"/>
    </row>
    <row r="55" spans="2:9" x14ac:dyDescent="0.2">
      <c r="B55" s="275"/>
      <c r="C55" s="234"/>
      <c r="D55" s="165" t="s">
        <v>243</v>
      </c>
      <c r="E55" s="164" t="s">
        <v>242</v>
      </c>
      <c r="F55" s="211" t="s">
        <v>232</v>
      </c>
      <c r="G55" s="212"/>
      <c r="H55" s="217" t="s">
        <v>241</v>
      </c>
      <c r="I55" s="218"/>
    </row>
    <row r="56" spans="2:9" ht="13.5" thickBot="1" x14ac:dyDescent="0.25">
      <c r="B56" s="278"/>
      <c r="C56" s="279"/>
      <c r="D56" s="159" t="s">
        <v>240</v>
      </c>
      <c r="E56" s="158" t="s">
        <v>239</v>
      </c>
      <c r="F56" s="208" t="s">
        <v>232</v>
      </c>
      <c r="G56" s="209"/>
      <c r="H56" s="209" t="s">
        <v>238</v>
      </c>
      <c r="I56" s="210"/>
    </row>
    <row r="57" spans="2:9" x14ac:dyDescent="0.2">
      <c r="B57" s="277" t="s">
        <v>237</v>
      </c>
      <c r="C57" s="170" t="s">
        <v>140</v>
      </c>
      <c r="D57" s="169" t="s">
        <v>236</v>
      </c>
      <c r="E57" s="168" t="s">
        <v>235</v>
      </c>
      <c r="F57" s="214" t="s">
        <v>5</v>
      </c>
      <c r="G57" s="215"/>
      <c r="H57" s="215" t="s">
        <v>5</v>
      </c>
      <c r="I57" s="216"/>
    </row>
    <row r="58" spans="2:9" x14ac:dyDescent="0.2">
      <c r="B58" s="275"/>
      <c r="C58" s="234" t="s">
        <v>143</v>
      </c>
      <c r="D58" s="165" t="s">
        <v>157</v>
      </c>
      <c r="E58" s="164" t="s">
        <v>160</v>
      </c>
      <c r="F58" s="211" t="s">
        <v>5</v>
      </c>
      <c r="G58" s="212"/>
      <c r="H58" s="212" t="s">
        <v>5</v>
      </c>
      <c r="I58" s="213"/>
    </row>
    <row r="59" spans="2:9" x14ac:dyDescent="0.2">
      <c r="B59" s="275"/>
      <c r="C59" s="234"/>
      <c r="D59" s="165" t="s">
        <v>236</v>
      </c>
      <c r="E59" s="164" t="s">
        <v>235</v>
      </c>
      <c r="F59" s="211" t="s">
        <v>5</v>
      </c>
      <c r="G59" s="212"/>
      <c r="H59" s="212" t="s">
        <v>5</v>
      </c>
      <c r="I59" s="213"/>
    </row>
    <row r="60" spans="2:9" ht="13.5" thickBot="1" x14ac:dyDescent="0.25">
      <c r="B60" s="278"/>
      <c r="C60" s="279"/>
      <c r="D60" s="159" t="s">
        <v>234</v>
      </c>
      <c r="E60" s="158" t="s">
        <v>233</v>
      </c>
      <c r="F60" s="208" t="s">
        <v>5</v>
      </c>
      <c r="G60" s="209"/>
      <c r="H60" s="209" t="s">
        <v>5</v>
      </c>
      <c r="I60" s="210"/>
    </row>
  </sheetData>
  <mergeCells count="130">
    <mergeCell ref="B7:E7"/>
    <mergeCell ref="D8:E8"/>
    <mergeCell ref="D9:E9"/>
    <mergeCell ref="D10:E10"/>
    <mergeCell ref="D11:E11"/>
    <mergeCell ref="B42:B47"/>
    <mergeCell ref="C43:C47"/>
    <mergeCell ref="B27:E27"/>
    <mergeCell ref="B29:E29"/>
    <mergeCell ref="B19:B20"/>
    <mergeCell ref="D12:E12"/>
    <mergeCell ref="D13:E13"/>
    <mergeCell ref="D14:E14"/>
    <mergeCell ref="D15:E15"/>
    <mergeCell ref="D16:E16"/>
    <mergeCell ref="D17:E17"/>
    <mergeCell ref="D18:E18"/>
    <mergeCell ref="B57:B60"/>
    <mergeCell ref="C58:C60"/>
    <mergeCell ref="B52:B56"/>
    <mergeCell ref="C53:C56"/>
    <mergeCell ref="C19:C20"/>
    <mergeCell ref="D34:E34"/>
    <mergeCell ref="D35:E35"/>
    <mergeCell ref="D32:E33"/>
    <mergeCell ref="D21:E21"/>
    <mergeCell ref="D22:E22"/>
    <mergeCell ref="B26:E26"/>
    <mergeCell ref="D23:E23"/>
    <mergeCell ref="D24:E24"/>
    <mergeCell ref="D25:E25"/>
    <mergeCell ref="B21:B25"/>
    <mergeCell ref="C21:C25"/>
    <mergeCell ref="B48:B51"/>
    <mergeCell ref="C49:C51"/>
    <mergeCell ref="D19:E19"/>
    <mergeCell ref="D20:E20"/>
    <mergeCell ref="H14:I14"/>
    <mergeCell ref="F14:G14"/>
    <mergeCell ref="F15:G15"/>
    <mergeCell ref="F16:G16"/>
    <mergeCell ref="H15:I15"/>
    <mergeCell ref="F29:I29"/>
    <mergeCell ref="B1:I1"/>
    <mergeCell ref="D3:I3"/>
    <mergeCell ref="D4:I4"/>
    <mergeCell ref="D5:I5"/>
    <mergeCell ref="F8:G8"/>
    <mergeCell ref="H8:I8"/>
    <mergeCell ref="F9:G13"/>
    <mergeCell ref="H9:I13"/>
    <mergeCell ref="F7:I7"/>
    <mergeCell ref="F23:G24"/>
    <mergeCell ref="H23:I24"/>
    <mergeCell ref="H16:I16"/>
    <mergeCell ref="F17:G17"/>
    <mergeCell ref="H17:I17"/>
    <mergeCell ref="F18:G18"/>
    <mergeCell ref="H18:I18"/>
    <mergeCell ref="F22:G22"/>
    <mergeCell ref="H22:I22"/>
    <mergeCell ref="F19:G19"/>
    <mergeCell ref="H19:I19"/>
    <mergeCell ref="F20:G20"/>
    <mergeCell ref="H20:I20"/>
    <mergeCell ref="F21:G21"/>
    <mergeCell ref="H21:I21"/>
    <mergeCell ref="D37:E37"/>
    <mergeCell ref="B38:E38"/>
    <mergeCell ref="C32:C36"/>
    <mergeCell ref="F32:F36"/>
    <mergeCell ref="H32:H36"/>
    <mergeCell ref="F38:G38"/>
    <mergeCell ref="H38:I38"/>
    <mergeCell ref="B30:B31"/>
    <mergeCell ref="C30:C31"/>
    <mergeCell ref="D30:E31"/>
    <mergeCell ref="F30:G30"/>
    <mergeCell ref="H30:I30"/>
    <mergeCell ref="D36:E36"/>
    <mergeCell ref="F25:G25"/>
    <mergeCell ref="H25:I25"/>
    <mergeCell ref="F26:G26"/>
    <mergeCell ref="H26:I26"/>
    <mergeCell ref="F27:G27"/>
    <mergeCell ref="H27:I27"/>
    <mergeCell ref="F40:I40"/>
    <mergeCell ref="F41:G41"/>
    <mergeCell ref="H41:I41"/>
    <mergeCell ref="B40:E40"/>
    <mergeCell ref="F42:G42"/>
    <mergeCell ref="H42:I42"/>
    <mergeCell ref="F47:G47"/>
    <mergeCell ref="H47:I47"/>
    <mergeCell ref="G32:G33"/>
    <mergeCell ref="I32:I33"/>
    <mergeCell ref="F57:G57"/>
    <mergeCell ref="H57:I57"/>
    <mergeCell ref="F50:G50"/>
    <mergeCell ref="H50:I50"/>
    <mergeCell ref="F51:G51"/>
    <mergeCell ref="H51:I51"/>
    <mergeCell ref="F58:G58"/>
    <mergeCell ref="H58:I58"/>
    <mergeCell ref="F59:G59"/>
    <mergeCell ref="H59:I59"/>
    <mergeCell ref="F60:G60"/>
    <mergeCell ref="H60:I60"/>
    <mergeCell ref="F54:G54"/>
    <mergeCell ref="H54:I54"/>
    <mergeCell ref="F43:G43"/>
    <mergeCell ref="H43:I43"/>
    <mergeCell ref="F44:G44"/>
    <mergeCell ref="H44:I44"/>
    <mergeCell ref="F45:G45"/>
    <mergeCell ref="H45:I45"/>
    <mergeCell ref="F46:G46"/>
    <mergeCell ref="H46:I46"/>
    <mergeCell ref="F48:G48"/>
    <mergeCell ref="H48:I48"/>
    <mergeCell ref="F49:G49"/>
    <mergeCell ref="H49:I49"/>
    <mergeCell ref="F55:G55"/>
    <mergeCell ref="H55:I55"/>
    <mergeCell ref="F56:G56"/>
    <mergeCell ref="H56:I56"/>
    <mergeCell ref="F52:G52"/>
    <mergeCell ref="H52:I52"/>
    <mergeCell ref="F53:G53"/>
    <mergeCell ref="H53:I5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4D34-A0D5-4815-9498-D092BB5FEC21}">
  <dimension ref="B1:K60"/>
  <sheetViews>
    <sheetView topLeftCell="A43" zoomScale="80" zoomScaleNormal="80" workbookViewId="0">
      <selection activeCell="F26" sqref="F26:G26"/>
    </sheetView>
  </sheetViews>
  <sheetFormatPr baseColWidth="10" defaultRowHeight="12.75" x14ac:dyDescent="0.2"/>
  <cols>
    <col min="1" max="1" width="3.85546875" style="155" customWidth="1"/>
    <col min="2" max="2" width="22.85546875" style="157" customWidth="1"/>
    <col min="3" max="3" width="18.140625" style="157" customWidth="1"/>
    <col min="4" max="4" width="37.140625" style="155" customWidth="1"/>
    <col min="5" max="5" width="23.5703125" style="155" customWidth="1"/>
    <col min="6" max="6" width="21" style="156" customWidth="1"/>
    <col min="7" max="7" width="20.85546875" style="156" customWidth="1"/>
    <col min="8" max="8" width="23" style="156" customWidth="1"/>
    <col min="9" max="9" width="20.42578125" style="155" customWidth="1"/>
    <col min="10" max="16384" width="11.42578125" style="155"/>
  </cols>
  <sheetData>
    <row r="1" spans="2:11" ht="20.25" x14ac:dyDescent="0.3">
      <c r="B1" s="262" t="s">
        <v>262</v>
      </c>
      <c r="C1" s="262"/>
      <c r="D1" s="262"/>
      <c r="E1" s="262"/>
      <c r="F1" s="262"/>
      <c r="G1" s="262"/>
      <c r="H1" s="262"/>
      <c r="I1" s="262"/>
      <c r="J1" s="192"/>
      <c r="K1" s="192"/>
    </row>
    <row r="3" spans="2:11" x14ac:dyDescent="0.2">
      <c r="B3" s="191" t="s">
        <v>95</v>
      </c>
      <c r="C3" s="191" t="s">
        <v>96</v>
      </c>
      <c r="D3" s="263" t="s">
        <v>97</v>
      </c>
      <c r="E3" s="263"/>
      <c r="F3" s="263"/>
      <c r="G3" s="263"/>
      <c r="H3" s="263"/>
      <c r="I3" s="263"/>
    </row>
    <row r="4" spans="2:11" ht="65.25" customHeight="1" x14ac:dyDescent="0.2">
      <c r="B4" s="166" t="s">
        <v>98</v>
      </c>
      <c r="C4" s="166" t="s">
        <v>99</v>
      </c>
      <c r="D4" s="264" t="s">
        <v>100</v>
      </c>
      <c r="E4" s="264"/>
      <c r="F4" s="264"/>
      <c r="G4" s="264"/>
      <c r="H4" s="264"/>
      <c r="I4" s="264"/>
    </row>
    <row r="5" spans="2:11" ht="78.75" customHeight="1" x14ac:dyDescent="0.2">
      <c r="B5" s="190" t="s">
        <v>101</v>
      </c>
      <c r="C5" s="190" t="s">
        <v>102</v>
      </c>
      <c r="D5" s="264" t="s">
        <v>103</v>
      </c>
      <c r="E5" s="264"/>
      <c r="F5" s="264"/>
      <c r="G5" s="264"/>
      <c r="H5" s="264"/>
      <c r="I5" s="264"/>
    </row>
    <row r="6" spans="2:11" ht="15" customHeight="1" thickBot="1" x14ac:dyDescent="0.25"/>
    <row r="7" spans="2:11" ht="15" customHeight="1" thickBot="1" x14ac:dyDescent="0.25">
      <c r="B7" s="289" t="s">
        <v>261</v>
      </c>
      <c r="C7" s="290"/>
      <c r="D7" s="290"/>
      <c r="E7" s="291"/>
      <c r="F7" s="259" t="s">
        <v>248</v>
      </c>
      <c r="G7" s="260"/>
      <c r="H7" s="260"/>
      <c r="I7" s="261"/>
    </row>
    <row r="8" spans="2:11" ht="26.25" customHeight="1" thickBot="1" x14ac:dyDescent="0.25">
      <c r="B8" s="189" t="s">
        <v>104</v>
      </c>
      <c r="C8" s="188" t="s">
        <v>105</v>
      </c>
      <c r="D8" s="292" t="s">
        <v>106</v>
      </c>
      <c r="E8" s="293"/>
      <c r="F8" s="265" t="s">
        <v>75</v>
      </c>
      <c r="G8" s="266"/>
      <c r="H8" s="265" t="s">
        <v>76</v>
      </c>
      <c r="I8" s="266"/>
    </row>
    <row r="9" spans="2:11" ht="66.75" customHeight="1" x14ac:dyDescent="0.2">
      <c r="B9" s="171" t="s">
        <v>107</v>
      </c>
      <c r="C9" s="170" t="s">
        <v>108</v>
      </c>
      <c r="D9" s="294" t="s">
        <v>109</v>
      </c>
      <c r="E9" s="295"/>
      <c r="F9" s="267" t="s">
        <v>272</v>
      </c>
      <c r="G9" s="268"/>
      <c r="H9" s="271" t="s">
        <v>273</v>
      </c>
      <c r="I9" s="272"/>
    </row>
    <row r="10" spans="2:11" ht="36.75" customHeight="1" x14ac:dyDescent="0.2">
      <c r="B10" s="167" t="s">
        <v>110</v>
      </c>
      <c r="C10" s="166" t="s">
        <v>111</v>
      </c>
      <c r="D10" s="234" t="s">
        <v>112</v>
      </c>
      <c r="E10" s="276"/>
      <c r="F10" s="269"/>
      <c r="G10" s="270"/>
      <c r="H10" s="273"/>
      <c r="I10" s="274"/>
    </row>
    <row r="11" spans="2:11" ht="28.5" customHeight="1" x14ac:dyDescent="0.2">
      <c r="B11" s="167" t="s">
        <v>113</v>
      </c>
      <c r="C11" s="166" t="s">
        <v>111</v>
      </c>
      <c r="D11" s="234" t="s">
        <v>114</v>
      </c>
      <c r="E11" s="276"/>
      <c r="F11" s="269"/>
      <c r="G11" s="270"/>
      <c r="H11" s="273"/>
      <c r="I11" s="274"/>
    </row>
    <row r="12" spans="2:11" ht="21.75" customHeight="1" x14ac:dyDescent="0.2">
      <c r="B12" s="167" t="s">
        <v>115</v>
      </c>
      <c r="C12" s="166" t="s">
        <v>116</v>
      </c>
      <c r="D12" s="234" t="s">
        <v>117</v>
      </c>
      <c r="E12" s="276"/>
      <c r="F12" s="269"/>
      <c r="G12" s="270"/>
      <c r="H12" s="273"/>
      <c r="I12" s="274"/>
    </row>
    <row r="13" spans="2:11" ht="35.25" customHeight="1" thickBot="1" x14ac:dyDescent="0.25">
      <c r="B13" s="161" t="s">
        <v>118</v>
      </c>
      <c r="C13" s="160" t="s">
        <v>119</v>
      </c>
      <c r="D13" s="279" t="s">
        <v>120</v>
      </c>
      <c r="E13" s="302"/>
      <c r="F13" s="269"/>
      <c r="G13" s="270"/>
      <c r="H13" s="273"/>
      <c r="I13" s="274"/>
    </row>
    <row r="14" spans="2:11" x14ac:dyDescent="0.2">
      <c r="B14" s="171" t="s">
        <v>121</v>
      </c>
      <c r="C14" s="170" t="s">
        <v>108</v>
      </c>
      <c r="D14" s="294" t="s">
        <v>122</v>
      </c>
      <c r="E14" s="303"/>
      <c r="F14" s="241" t="s">
        <v>238</v>
      </c>
      <c r="G14" s="243"/>
      <c r="H14" s="241" t="s">
        <v>238</v>
      </c>
      <c r="I14" s="243"/>
    </row>
    <row r="15" spans="2:11" x14ac:dyDescent="0.2">
      <c r="B15" s="167" t="s">
        <v>123</v>
      </c>
      <c r="C15" s="166" t="s">
        <v>116</v>
      </c>
      <c r="D15" s="234" t="s">
        <v>124</v>
      </c>
      <c r="E15" s="235"/>
      <c r="F15" s="304" t="s">
        <v>238</v>
      </c>
      <c r="G15" s="305"/>
      <c r="H15" s="241" t="s">
        <v>238</v>
      </c>
      <c r="I15" s="243"/>
    </row>
    <row r="16" spans="2:11" ht="25.5" x14ac:dyDescent="0.2">
      <c r="B16" s="167" t="s">
        <v>125</v>
      </c>
      <c r="C16" s="166" t="s">
        <v>108</v>
      </c>
      <c r="D16" s="234" t="s">
        <v>126</v>
      </c>
      <c r="E16" s="235"/>
      <c r="F16" s="306" t="s">
        <v>238</v>
      </c>
      <c r="G16" s="307"/>
      <c r="H16" s="241" t="s">
        <v>238</v>
      </c>
      <c r="I16" s="243"/>
    </row>
    <row r="17" spans="2:9" x14ac:dyDescent="0.2">
      <c r="B17" s="167" t="s">
        <v>127</v>
      </c>
      <c r="C17" s="166" t="s">
        <v>128</v>
      </c>
      <c r="D17" s="234" t="s">
        <v>129</v>
      </c>
      <c r="E17" s="235"/>
      <c r="F17" s="304" t="s">
        <v>238</v>
      </c>
      <c r="G17" s="305"/>
      <c r="H17" s="241" t="s">
        <v>238</v>
      </c>
      <c r="I17" s="243"/>
    </row>
    <row r="18" spans="2:9" x14ac:dyDescent="0.2">
      <c r="B18" s="167" t="s">
        <v>130</v>
      </c>
      <c r="C18" s="166" t="s">
        <v>131</v>
      </c>
      <c r="D18" s="234" t="s">
        <v>132</v>
      </c>
      <c r="E18" s="235"/>
      <c r="F18" s="306" t="s">
        <v>238</v>
      </c>
      <c r="G18" s="307"/>
      <c r="H18" s="217" t="s">
        <v>246</v>
      </c>
      <c r="I18" s="218"/>
    </row>
    <row r="19" spans="2:9" ht="30.75" customHeight="1" x14ac:dyDescent="0.2">
      <c r="B19" s="275" t="s">
        <v>133</v>
      </c>
      <c r="C19" s="234" t="s">
        <v>116</v>
      </c>
      <c r="D19" s="284" t="s">
        <v>134</v>
      </c>
      <c r="E19" s="285"/>
      <c r="F19" s="306" t="s">
        <v>238</v>
      </c>
      <c r="G19" s="307"/>
      <c r="H19" s="241" t="s">
        <v>238</v>
      </c>
      <c r="I19" s="243"/>
    </row>
    <row r="20" spans="2:9" ht="68.25" customHeight="1" x14ac:dyDescent="0.2">
      <c r="B20" s="275"/>
      <c r="C20" s="234"/>
      <c r="D20" s="284" t="s">
        <v>135</v>
      </c>
      <c r="E20" s="285"/>
      <c r="F20" s="304" t="s">
        <v>238</v>
      </c>
      <c r="G20" s="305"/>
      <c r="H20" s="241" t="s">
        <v>238</v>
      </c>
      <c r="I20" s="243"/>
    </row>
    <row r="21" spans="2:9" ht="42" customHeight="1" x14ac:dyDescent="0.2">
      <c r="B21" s="275" t="s">
        <v>136</v>
      </c>
      <c r="C21" s="234" t="s">
        <v>116</v>
      </c>
      <c r="D21" s="284" t="s">
        <v>258</v>
      </c>
      <c r="E21" s="285"/>
      <c r="F21" s="304" t="s">
        <v>238</v>
      </c>
      <c r="G21" s="305"/>
      <c r="H21" s="241" t="s">
        <v>238</v>
      </c>
      <c r="I21" s="243"/>
    </row>
    <row r="22" spans="2:9" ht="42" customHeight="1" x14ac:dyDescent="0.2">
      <c r="B22" s="275"/>
      <c r="C22" s="234"/>
      <c r="D22" s="284" t="s">
        <v>257</v>
      </c>
      <c r="E22" s="285"/>
      <c r="F22" s="306" t="s">
        <v>238</v>
      </c>
      <c r="G22" s="307"/>
      <c r="H22" s="241" t="s">
        <v>238</v>
      </c>
      <c r="I22" s="243"/>
    </row>
    <row r="23" spans="2:9" ht="21" customHeight="1" x14ac:dyDescent="0.2">
      <c r="B23" s="275"/>
      <c r="C23" s="234"/>
      <c r="D23" s="284" t="s">
        <v>256</v>
      </c>
      <c r="E23" s="285"/>
      <c r="F23" s="308" t="s">
        <v>241</v>
      </c>
      <c r="G23" s="309"/>
      <c r="H23" s="234" t="s">
        <v>238</v>
      </c>
      <c r="I23" s="276"/>
    </row>
    <row r="24" spans="2:9" ht="39.75" customHeight="1" x14ac:dyDescent="0.2">
      <c r="B24" s="275"/>
      <c r="C24" s="234"/>
      <c r="D24" s="284" t="s">
        <v>255</v>
      </c>
      <c r="E24" s="285"/>
      <c r="F24" s="308"/>
      <c r="G24" s="309"/>
      <c r="H24" s="234"/>
      <c r="I24" s="276"/>
    </row>
    <row r="25" spans="2:9" ht="24.75" customHeight="1" x14ac:dyDescent="0.2">
      <c r="B25" s="275"/>
      <c r="C25" s="234"/>
      <c r="D25" s="284" t="s">
        <v>254</v>
      </c>
      <c r="E25" s="285"/>
      <c r="F25" s="241" t="s">
        <v>238</v>
      </c>
      <c r="G25" s="243"/>
      <c r="H25" s="241" t="s">
        <v>238</v>
      </c>
      <c r="I25" s="243"/>
    </row>
    <row r="26" spans="2:9" ht="74.25" customHeight="1" x14ac:dyDescent="0.2">
      <c r="B26" s="286" t="s">
        <v>253</v>
      </c>
      <c r="C26" s="287"/>
      <c r="D26" s="287"/>
      <c r="E26" s="288"/>
      <c r="F26" s="241" t="s">
        <v>238</v>
      </c>
      <c r="G26" s="243"/>
      <c r="H26" s="243" t="s">
        <v>238</v>
      </c>
      <c r="I26" s="257"/>
    </row>
    <row r="27" spans="2:9" ht="40.5" customHeight="1" thickBot="1" x14ac:dyDescent="0.25">
      <c r="B27" s="296" t="s">
        <v>252</v>
      </c>
      <c r="C27" s="297"/>
      <c r="D27" s="297"/>
      <c r="E27" s="298"/>
      <c r="F27" s="208" t="s">
        <v>238</v>
      </c>
      <c r="G27" s="209"/>
      <c r="H27" s="209" t="s">
        <v>238</v>
      </c>
      <c r="I27" s="210"/>
    </row>
    <row r="28" spans="2:9" ht="21" customHeight="1" thickBot="1" x14ac:dyDescent="0.25">
      <c r="B28" s="187"/>
      <c r="C28" s="187"/>
      <c r="D28" s="187"/>
      <c r="E28" s="187"/>
      <c r="F28" s="186"/>
      <c r="G28" s="186"/>
      <c r="H28" s="186"/>
    </row>
    <row r="29" spans="2:9" ht="22.5" customHeight="1" thickBot="1" x14ac:dyDescent="0.25">
      <c r="B29" s="299" t="s">
        <v>251</v>
      </c>
      <c r="C29" s="300"/>
      <c r="D29" s="300"/>
      <c r="E29" s="301"/>
      <c r="F29" s="259" t="s">
        <v>248</v>
      </c>
      <c r="G29" s="260"/>
      <c r="H29" s="260"/>
      <c r="I29" s="261"/>
    </row>
    <row r="30" spans="2:9" ht="26.25" customHeight="1" x14ac:dyDescent="0.2">
      <c r="B30" s="247" t="s">
        <v>137</v>
      </c>
      <c r="C30" s="249" t="s">
        <v>138</v>
      </c>
      <c r="D30" s="251" t="s">
        <v>139</v>
      </c>
      <c r="E30" s="252"/>
      <c r="F30" s="255" t="s">
        <v>75</v>
      </c>
      <c r="G30" s="256"/>
      <c r="H30" s="255" t="s">
        <v>76</v>
      </c>
      <c r="I30" s="256"/>
    </row>
    <row r="31" spans="2:9" ht="13.5" thickBot="1" x14ac:dyDescent="0.25">
      <c r="B31" s="248"/>
      <c r="C31" s="250"/>
      <c r="D31" s="253"/>
      <c r="E31" s="254"/>
      <c r="F31" s="179" t="s">
        <v>138</v>
      </c>
      <c r="G31" s="182" t="s">
        <v>139</v>
      </c>
      <c r="H31" s="179" t="s">
        <v>138</v>
      </c>
      <c r="I31" s="182" t="s">
        <v>139</v>
      </c>
    </row>
    <row r="32" spans="2:9" ht="51" customHeight="1" x14ac:dyDescent="0.2">
      <c r="B32" s="172" t="s">
        <v>140</v>
      </c>
      <c r="C32" s="239" t="s">
        <v>141</v>
      </c>
      <c r="D32" s="280" t="s">
        <v>142</v>
      </c>
      <c r="E32" s="281"/>
      <c r="F32" s="242" t="s">
        <v>238</v>
      </c>
      <c r="G32" s="230" t="s">
        <v>250</v>
      </c>
      <c r="H32" s="242" t="s">
        <v>238</v>
      </c>
      <c r="I32" s="232" t="s">
        <v>250</v>
      </c>
    </row>
    <row r="33" spans="2:9" x14ac:dyDescent="0.2">
      <c r="B33" s="167" t="s">
        <v>143</v>
      </c>
      <c r="C33" s="234"/>
      <c r="D33" s="282"/>
      <c r="E33" s="283"/>
      <c r="F33" s="243"/>
      <c r="G33" s="231"/>
      <c r="H33" s="243"/>
      <c r="I33" s="233"/>
    </row>
    <row r="34" spans="2:9" x14ac:dyDescent="0.2">
      <c r="B34" s="167" t="s">
        <v>144</v>
      </c>
      <c r="C34" s="234"/>
      <c r="D34" s="234" t="s">
        <v>145</v>
      </c>
      <c r="E34" s="235"/>
      <c r="F34" s="243"/>
      <c r="G34" s="202" t="s">
        <v>238</v>
      </c>
      <c r="H34" s="243"/>
      <c r="I34" s="202" t="s">
        <v>238</v>
      </c>
    </row>
    <row r="35" spans="2:9" x14ac:dyDescent="0.2">
      <c r="B35" s="167" t="s">
        <v>146</v>
      </c>
      <c r="C35" s="234"/>
      <c r="D35" s="234" t="s">
        <v>145</v>
      </c>
      <c r="E35" s="235"/>
      <c r="F35" s="243"/>
      <c r="G35" s="202" t="s">
        <v>238</v>
      </c>
      <c r="H35" s="243"/>
      <c r="I35" s="202" t="s">
        <v>238</v>
      </c>
    </row>
    <row r="36" spans="2:9" ht="26.25" customHeight="1" x14ac:dyDescent="0.2">
      <c r="B36" s="167" t="s">
        <v>147</v>
      </c>
      <c r="C36" s="234"/>
      <c r="D36" s="234" t="s">
        <v>145</v>
      </c>
      <c r="E36" s="235"/>
      <c r="F36" s="243"/>
      <c r="G36" s="202" t="s">
        <v>238</v>
      </c>
      <c r="H36" s="243"/>
      <c r="I36" s="202" t="s">
        <v>238</v>
      </c>
    </row>
    <row r="37" spans="2:9" x14ac:dyDescent="0.2">
      <c r="B37" s="167" t="s">
        <v>148</v>
      </c>
      <c r="C37" s="166" t="s">
        <v>5</v>
      </c>
      <c r="D37" s="234" t="s">
        <v>149</v>
      </c>
      <c r="E37" s="235"/>
      <c r="F37" s="167" t="s">
        <v>5</v>
      </c>
      <c r="G37" s="166" t="s">
        <v>116</v>
      </c>
      <c r="H37" s="166" t="s">
        <v>5</v>
      </c>
      <c r="I37" s="181" t="s">
        <v>116</v>
      </c>
    </row>
    <row r="38" spans="2:9" ht="69.75" customHeight="1" thickBot="1" x14ac:dyDescent="0.25">
      <c r="B38" s="236" t="s">
        <v>150</v>
      </c>
      <c r="C38" s="237"/>
      <c r="D38" s="237"/>
      <c r="E38" s="238"/>
      <c r="F38" s="244" t="s">
        <v>238</v>
      </c>
      <c r="G38" s="245"/>
      <c r="H38" s="245" t="s">
        <v>238</v>
      </c>
      <c r="I38" s="246"/>
    </row>
    <row r="39" spans="2:9" ht="25.5" customHeight="1" thickBot="1" x14ac:dyDescent="0.25">
      <c r="B39" s="180"/>
      <c r="C39" s="180"/>
      <c r="D39" s="180"/>
      <c r="E39" s="180"/>
    </row>
    <row r="40" spans="2:9" ht="25.5" customHeight="1" thickBot="1" x14ac:dyDescent="0.25">
      <c r="B40" s="227" t="s">
        <v>249</v>
      </c>
      <c r="C40" s="228"/>
      <c r="D40" s="228"/>
      <c r="E40" s="229"/>
      <c r="F40" s="221" t="s">
        <v>248</v>
      </c>
      <c r="G40" s="222"/>
      <c r="H40" s="222"/>
      <c r="I40" s="223"/>
    </row>
    <row r="41" spans="2:9" ht="26.25" customHeight="1" thickBot="1" x14ac:dyDescent="0.25">
      <c r="B41" s="185" t="s">
        <v>151</v>
      </c>
      <c r="C41" s="184" t="s">
        <v>137</v>
      </c>
      <c r="D41" s="184" t="s">
        <v>152</v>
      </c>
      <c r="E41" s="183" t="s">
        <v>153</v>
      </c>
      <c r="F41" s="224" t="s">
        <v>75</v>
      </c>
      <c r="G41" s="225"/>
      <c r="H41" s="225" t="s">
        <v>76</v>
      </c>
      <c r="I41" s="226"/>
    </row>
    <row r="42" spans="2:9" x14ac:dyDescent="0.2">
      <c r="B42" s="277" t="s">
        <v>154</v>
      </c>
      <c r="C42" s="170" t="s">
        <v>140</v>
      </c>
      <c r="D42" s="169" t="s">
        <v>155</v>
      </c>
      <c r="E42" s="168" t="s">
        <v>156</v>
      </c>
      <c r="F42" s="214" t="s">
        <v>5</v>
      </c>
      <c r="G42" s="215"/>
      <c r="H42" s="215" t="s">
        <v>5</v>
      </c>
      <c r="I42" s="216"/>
    </row>
    <row r="43" spans="2:9" x14ac:dyDescent="0.2">
      <c r="B43" s="275"/>
      <c r="C43" s="234" t="s">
        <v>143</v>
      </c>
      <c r="D43" s="165" t="s">
        <v>157</v>
      </c>
      <c r="E43" s="164" t="s">
        <v>160</v>
      </c>
      <c r="F43" s="211" t="s">
        <v>5</v>
      </c>
      <c r="G43" s="212"/>
      <c r="H43" s="212" t="s">
        <v>5</v>
      </c>
      <c r="I43" s="213"/>
    </row>
    <row r="44" spans="2:9" x14ac:dyDescent="0.2">
      <c r="B44" s="275"/>
      <c r="C44" s="234"/>
      <c r="D44" s="165" t="s">
        <v>158</v>
      </c>
      <c r="E44" s="164" t="s">
        <v>161</v>
      </c>
      <c r="F44" s="211" t="s">
        <v>5</v>
      </c>
      <c r="G44" s="212"/>
      <c r="H44" s="212" t="s">
        <v>5</v>
      </c>
      <c r="I44" s="213"/>
    </row>
    <row r="45" spans="2:9" x14ac:dyDescent="0.2">
      <c r="B45" s="275"/>
      <c r="C45" s="234"/>
      <c r="D45" s="165" t="s">
        <v>155</v>
      </c>
      <c r="E45" s="164" t="s">
        <v>156</v>
      </c>
      <c r="F45" s="211" t="s">
        <v>5</v>
      </c>
      <c r="G45" s="212"/>
      <c r="H45" s="212" t="s">
        <v>5</v>
      </c>
      <c r="I45" s="213"/>
    </row>
    <row r="46" spans="2:9" x14ac:dyDescent="0.2">
      <c r="B46" s="275"/>
      <c r="C46" s="234"/>
      <c r="D46" s="165" t="s">
        <v>159</v>
      </c>
      <c r="E46" s="164" t="s">
        <v>162</v>
      </c>
      <c r="F46" s="211" t="s">
        <v>5</v>
      </c>
      <c r="G46" s="212"/>
      <c r="H46" s="212" t="s">
        <v>5</v>
      </c>
      <c r="I46" s="213"/>
    </row>
    <row r="47" spans="2:9" ht="13.5" thickBot="1" x14ac:dyDescent="0.25">
      <c r="B47" s="278"/>
      <c r="C47" s="279"/>
      <c r="D47" s="159" t="s">
        <v>243</v>
      </c>
      <c r="E47" s="158" t="s">
        <v>163</v>
      </c>
      <c r="F47" s="208" t="s">
        <v>5</v>
      </c>
      <c r="G47" s="209"/>
      <c r="H47" s="209" t="s">
        <v>5</v>
      </c>
      <c r="I47" s="210"/>
    </row>
    <row r="48" spans="2:9" x14ac:dyDescent="0.2">
      <c r="B48" s="277" t="s">
        <v>164</v>
      </c>
      <c r="C48" s="170" t="s">
        <v>140</v>
      </c>
      <c r="D48" s="178" t="s">
        <v>155</v>
      </c>
      <c r="E48" s="177" t="s">
        <v>156</v>
      </c>
      <c r="F48" s="214" t="s">
        <v>5</v>
      </c>
      <c r="G48" s="215"/>
      <c r="H48" s="215" t="s">
        <v>5</v>
      </c>
      <c r="I48" s="216"/>
    </row>
    <row r="49" spans="2:9" x14ac:dyDescent="0.2">
      <c r="B49" s="275"/>
      <c r="C49" s="234" t="s">
        <v>143</v>
      </c>
      <c r="D49" s="176" t="s">
        <v>155</v>
      </c>
      <c r="E49" s="175" t="s">
        <v>156</v>
      </c>
      <c r="F49" s="211" t="s">
        <v>5</v>
      </c>
      <c r="G49" s="212"/>
      <c r="H49" s="212" t="s">
        <v>5</v>
      </c>
      <c r="I49" s="213"/>
    </row>
    <row r="50" spans="2:9" x14ac:dyDescent="0.2">
      <c r="B50" s="275"/>
      <c r="C50" s="234"/>
      <c r="D50" s="176" t="s">
        <v>157</v>
      </c>
      <c r="E50" s="175" t="s">
        <v>160</v>
      </c>
      <c r="F50" s="211" t="s">
        <v>5</v>
      </c>
      <c r="G50" s="212"/>
      <c r="H50" s="212" t="s">
        <v>5</v>
      </c>
      <c r="I50" s="213"/>
    </row>
    <row r="51" spans="2:9" ht="13.5" thickBot="1" x14ac:dyDescent="0.25">
      <c r="B51" s="278"/>
      <c r="C51" s="279"/>
      <c r="D51" s="174" t="s">
        <v>159</v>
      </c>
      <c r="E51" s="173" t="s">
        <v>162</v>
      </c>
      <c r="F51" s="310" t="s">
        <v>5</v>
      </c>
      <c r="G51" s="311"/>
      <c r="H51" s="311" t="s">
        <v>5</v>
      </c>
      <c r="I51" s="312"/>
    </row>
    <row r="52" spans="2:9" x14ac:dyDescent="0.2">
      <c r="B52" s="277" t="s">
        <v>247</v>
      </c>
      <c r="C52" s="170" t="s">
        <v>140</v>
      </c>
      <c r="D52" s="169" t="s">
        <v>245</v>
      </c>
      <c r="E52" s="168" t="s">
        <v>244</v>
      </c>
      <c r="F52" s="316" t="s">
        <v>238</v>
      </c>
      <c r="G52" s="317"/>
      <c r="H52" s="317" t="s">
        <v>238</v>
      </c>
      <c r="I52" s="318"/>
    </row>
    <row r="53" spans="2:9" x14ac:dyDescent="0.2">
      <c r="B53" s="275"/>
      <c r="C53" s="234" t="s">
        <v>143</v>
      </c>
      <c r="D53" s="165" t="s">
        <v>157</v>
      </c>
      <c r="E53" s="164" t="s">
        <v>160</v>
      </c>
      <c r="F53" s="241" t="s">
        <v>238</v>
      </c>
      <c r="G53" s="243"/>
      <c r="H53" s="243" t="s">
        <v>238</v>
      </c>
      <c r="I53" s="257"/>
    </row>
    <row r="54" spans="2:9" x14ac:dyDescent="0.2">
      <c r="B54" s="275"/>
      <c r="C54" s="234"/>
      <c r="D54" s="165" t="s">
        <v>245</v>
      </c>
      <c r="E54" s="164" t="s">
        <v>244</v>
      </c>
      <c r="F54" s="241" t="s">
        <v>238</v>
      </c>
      <c r="G54" s="243"/>
      <c r="H54" s="243" t="s">
        <v>238</v>
      </c>
      <c r="I54" s="257"/>
    </row>
    <row r="55" spans="2:9" x14ac:dyDescent="0.2">
      <c r="B55" s="275"/>
      <c r="C55" s="234"/>
      <c r="D55" s="165" t="s">
        <v>243</v>
      </c>
      <c r="E55" s="164" t="s">
        <v>242</v>
      </c>
      <c r="F55" s="241" t="s">
        <v>238</v>
      </c>
      <c r="G55" s="243"/>
      <c r="H55" s="243" t="s">
        <v>238</v>
      </c>
      <c r="I55" s="257"/>
    </row>
    <row r="56" spans="2:9" ht="13.5" thickBot="1" x14ac:dyDescent="0.25">
      <c r="B56" s="278"/>
      <c r="C56" s="279"/>
      <c r="D56" s="159" t="s">
        <v>240</v>
      </c>
      <c r="E56" s="158" t="s">
        <v>239</v>
      </c>
      <c r="F56" s="244" t="s">
        <v>238</v>
      </c>
      <c r="G56" s="245"/>
      <c r="H56" s="245" t="s">
        <v>238</v>
      </c>
      <c r="I56" s="246"/>
    </row>
    <row r="57" spans="2:9" x14ac:dyDescent="0.2">
      <c r="B57" s="277" t="s">
        <v>237</v>
      </c>
      <c r="C57" s="170" t="s">
        <v>140</v>
      </c>
      <c r="D57" s="169" t="s">
        <v>236</v>
      </c>
      <c r="E57" s="168" t="s">
        <v>235</v>
      </c>
      <c r="F57" s="313" t="s">
        <v>5</v>
      </c>
      <c r="G57" s="314"/>
      <c r="H57" s="314" t="s">
        <v>5</v>
      </c>
      <c r="I57" s="315"/>
    </row>
    <row r="58" spans="2:9" x14ac:dyDescent="0.2">
      <c r="B58" s="275"/>
      <c r="C58" s="234" t="s">
        <v>143</v>
      </c>
      <c r="D58" s="165" t="s">
        <v>157</v>
      </c>
      <c r="E58" s="164" t="s">
        <v>160</v>
      </c>
      <c r="F58" s="211" t="s">
        <v>5</v>
      </c>
      <c r="G58" s="212"/>
      <c r="H58" s="212" t="s">
        <v>5</v>
      </c>
      <c r="I58" s="213"/>
    </row>
    <row r="59" spans="2:9" x14ac:dyDescent="0.2">
      <c r="B59" s="275"/>
      <c r="C59" s="234"/>
      <c r="D59" s="165" t="s">
        <v>236</v>
      </c>
      <c r="E59" s="164" t="s">
        <v>235</v>
      </c>
      <c r="F59" s="211" t="s">
        <v>5</v>
      </c>
      <c r="G59" s="212"/>
      <c r="H59" s="212" t="s">
        <v>5</v>
      </c>
      <c r="I59" s="213"/>
    </row>
    <row r="60" spans="2:9" ht="13.5" thickBot="1" x14ac:dyDescent="0.25">
      <c r="B60" s="278"/>
      <c r="C60" s="279"/>
      <c r="D60" s="159" t="s">
        <v>234</v>
      </c>
      <c r="E60" s="158" t="s">
        <v>233</v>
      </c>
      <c r="F60" s="208" t="s">
        <v>5</v>
      </c>
      <c r="G60" s="209"/>
      <c r="H60" s="209" t="s">
        <v>5</v>
      </c>
      <c r="I60" s="210"/>
    </row>
  </sheetData>
  <mergeCells count="130">
    <mergeCell ref="F55:G55"/>
    <mergeCell ref="H55:I55"/>
    <mergeCell ref="F59:G59"/>
    <mergeCell ref="H59:I59"/>
    <mergeCell ref="B52:B56"/>
    <mergeCell ref="F52:G52"/>
    <mergeCell ref="H52:I52"/>
    <mergeCell ref="C53:C56"/>
    <mergeCell ref="F53:G53"/>
    <mergeCell ref="H53:I53"/>
    <mergeCell ref="F54:G54"/>
    <mergeCell ref="H54:I54"/>
    <mergeCell ref="F60:G60"/>
    <mergeCell ref="H60:I60"/>
    <mergeCell ref="F56:G56"/>
    <mergeCell ref="H56:I56"/>
    <mergeCell ref="B57:B60"/>
    <mergeCell ref="F57:G57"/>
    <mergeCell ref="H57:I57"/>
    <mergeCell ref="C58:C60"/>
    <mergeCell ref="F58:G58"/>
    <mergeCell ref="H58:I58"/>
    <mergeCell ref="B48:B51"/>
    <mergeCell ref="F48:G48"/>
    <mergeCell ref="H48:I48"/>
    <mergeCell ref="C49:C51"/>
    <mergeCell ref="F49:G49"/>
    <mergeCell ref="H49:I49"/>
    <mergeCell ref="F50:G50"/>
    <mergeCell ref="H50:I50"/>
    <mergeCell ref="F51:G51"/>
    <mergeCell ref="H51:I51"/>
    <mergeCell ref="I32:I33"/>
    <mergeCell ref="D34:E34"/>
    <mergeCell ref="D35:E35"/>
    <mergeCell ref="D36:E36"/>
    <mergeCell ref="F41:G41"/>
    <mergeCell ref="H41:I41"/>
    <mergeCell ref="B42:B47"/>
    <mergeCell ref="F42:G42"/>
    <mergeCell ref="H42:I42"/>
    <mergeCell ref="C43:C47"/>
    <mergeCell ref="F43:G43"/>
    <mergeCell ref="H43:I43"/>
    <mergeCell ref="F44:G44"/>
    <mergeCell ref="H44:I44"/>
    <mergeCell ref="F45:G45"/>
    <mergeCell ref="H45:I45"/>
    <mergeCell ref="F46:G46"/>
    <mergeCell ref="H46:I46"/>
    <mergeCell ref="F47:G47"/>
    <mergeCell ref="H47:I47"/>
    <mergeCell ref="D37:E37"/>
    <mergeCell ref="B38:E38"/>
    <mergeCell ref="F38:G38"/>
    <mergeCell ref="H38:I38"/>
    <mergeCell ref="B40:E40"/>
    <mergeCell ref="F40:I40"/>
    <mergeCell ref="B26:E26"/>
    <mergeCell ref="F26:G26"/>
    <mergeCell ref="H26:I26"/>
    <mergeCell ref="B27:E27"/>
    <mergeCell ref="F27:G27"/>
    <mergeCell ref="H27:I27"/>
    <mergeCell ref="B29:E29"/>
    <mergeCell ref="F29:I29"/>
    <mergeCell ref="B30:B31"/>
    <mergeCell ref="C30:C31"/>
    <mergeCell ref="D30:E31"/>
    <mergeCell ref="F30:G30"/>
    <mergeCell ref="H30:I30"/>
    <mergeCell ref="C32:C36"/>
    <mergeCell ref="D32:E33"/>
    <mergeCell ref="F32:F36"/>
    <mergeCell ref="G32:G33"/>
    <mergeCell ref="H32:H36"/>
    <mergeCell ref="B21:B25"/>
    <mergeCell ref="C21:C25"/>
    <mergeCell ref="D21:E21"/>
    <mergeCell ref="F21:G21"/>
    <mergeCell ref="H21:I21"/>
    <mergeCell ref="D22:E22"/>
    <mergeCell ref="F22:G22"/>
    <mergeCell ref="H22:I22"/>
    <mergeCell ref="D23:E23"/>
    <mergeCell ref="F23:G24"/>
    <mergeCell ref="H23:I24"/>
    <mergeCell ref="D24:E24"/>
    <mergeCell ref="D25:E25"/>
    <mergeCell ref="F25:G25"/>
    <mergeCell ref="H25:I25"/>
    <mergeCell ref="H15:I15"/>
    <mergeCell ref="D16:E16"/>
    <mergeCell ref="F16:G16"/>
    <mergeCell ref="H16:I16"/>
    <mergeCell ref="D18:E18"/>
    <mergeCell ref="F18:G18"/>
    <mergeCell ref="H18:I18"/>
    <mergeCell ref="B19:B20"/>
    <mergeCell ref="C19:C20"/>
    <mergeCell ref="D19:E19"/>
    <mergeCell ref="F19:G19"/>
    <mergeCell ref="H19:I19"/>
    <mergeCell ref="D20:E20"/>
    <mergeCell ref="F20:G20"/>
    <mergeCell ref="H20:I20"/>
    <mergeCell ref="B1:I1"/>
    <mergeCell ref="D3:I3"/>
    <mergeCell ref="D4:I4"/>
    <mergeCell ref="D5:I5"/>
    <mergeCell ref="B7:E7"/>
    <mergeCell ref="F7:I7"/>
    <mergeCell ref="D17:E17"/>
    <mergeCell ref="F17:G17"/>
    <mergeCell ref="H17:I17"/>
    <mergeCell ref="D8:E8"/>
    <mergeCell ref="F8:G8"/>
    <mergeCell ref="H8:I8"/>
    <mergeCell ref="D9:E9"/>
    <mergeCell ref="F9:G13"/>
    <mergeCell ref="H9:I13"/>
    <mergeCell ref="D10:E10"/>
    <mergeCell ref="D11:E11"/>
    <mergeCell ref="D12:E12"/>
    <mergeCell ref="D13:E13"/>
    <mergeCell ref="D14:E14"/>
    <mergeCell ref="F14:G14"/>
    <mergeCell ref="H14:I14"/>
    <mergeCell ref="D15:E15"/>
    <mergeCell ref="F15:G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1D7E5-5D47-4D8C-A105-B72DB268CBB3}">
  <sheetPr>
    <pageSetUpPr fitToPage="1"/>
  </sheetPr>
  <dimension ref="A2:K35"/>
  <sheetViews>
    <sheetView topLeftCell="A10" zoomScale="85" zoomScaleNormal="85" workbookViewId="0">
      <selection activeCell="K24" sqref="K24"/>
    </sheetView>
  </sheetViews>
  <sheetFormatPr baseColWidth="10" defaultRowHeight="15" x14ac:dyDescent="0.25"/>
  <cols>
    <col min="1" max="1" width="8.5703125" customWidth="1"/>
    <col min="2" max="2" width="5" customWidth="1"/>
    <col min="3" max="3" width="26.28515625" customWidth="1"/>
    <col min="4" max="4" width="17.28515625" customWidth="1"/>
    <col min="5" max="5" width="21.28515625" customWidth="1"/>
    <col min="6" max="6" width="41.42578125" customWidth="1"/>
    <col min="7" max="7" width="21.7109375" customWidth="1"/>
    <col min="8" max="8" width="18.42578125" customWidth="1"/>
    <col min="9" max="9" width="19.28515625" customWidth="1"/>
    <col min="10" max="10" width="23.7109375" customWidth="1"/>
    <col min="11" max="11" width="51.7109375" bestFit="1"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2" spans="1:11" x14ac:dyDescent="0.25">
      <c r="A2" s="332" t="s">
        <v>94</v>
      </c>
      <c r="B2" s="332"/>
      <c r="C2" s="332"/>
      <c r="D2" s="332"/>
      <c r="E2" s="332"/>
      <c r="F2" s="332"/>
      <c r="G2" s="332"/>
      <c r="H2" s="332"/>
      <c r="I2" s="332"/>
      <c r="J2" s="332"/>
      <c r="K2" s="332"/>
    </row>
    <row r="3" spans="1:11" x14ac:dyDescent="0.25">
      <c r="A3" s="332"/>
      <c r="B3" s="332"/>
      <c r="C3" s="332"/>
      <c r="D3" s="332"/>
      <c r="E3" s="332"/>
      <c r="F3" s="332"/>
      <c r="G3" s="332"/>
      <c r="H3" s="332"/>
      <c r="I3" s="332"/>
      <c r="J3" s="332"/>
      <c r="K3" s="332"/>
    </row>
    <row r="4" spans="1:11" x14ac:dyDescent="0.25">
      <c r="A4" s="332"/>
      <c r="B4" s="332"/>
      <c r="C4" s="332"/>
      <c r="D4" s="332"/>
      <c r="E4" s="332"/>
      <c r="F4" s="332"/>
      <c r="G4" s="332"/>
      <c r="H4" s="332"/>
      <c r="I4" s="332"/>
      <c r="J4" s="332"/>
      <c r="K4" s="332"/>
    </row>
    <row r="5" spans="1:11" ht="15" customHeight="1" x14ac:dyDescent="0.25">
      <c r="C5" s="333" t="s">
        <v>71</v>
      </c>
      <c r="D5" s="333"/>
      <c r="E5" s="333"/>
      <c r="F5" s="333"/>
    </row>
    <row r="6" spans="1:11" x14ac:dyDescent="0.25">
      <c r="C6" s="333"/>
      <c r="D6" s="333"/>
      <c r="E6" s="333"/>
      <c r="F6" s="333"/>
    </row>
    <row r="7" spans="1:11" x14ac:dyDescent="0.25">
      <c r="C7" s="333"/>
      <c r="D7" s="333"/>
      <c r="E7" s="333"/>
      <c r="F7" s="333"/>
    </row>
    <row r="8" spans="1:11" x14ac:dyDescent="0.25">
      <c r="C8" s="333"/>
      <c r="D8" s="333"/>
      <c r="E8" s="333"/>
      <c r="F8" s="333"/>
    </row>
    <row r="9" spans="1:11" ht="146.25" customHeight="1" x14ac:dyDescent="0.25">
      <c r="C9" s="333"/>
      <c r="D9" s="333"/>
      <c r="E9" s="333"/>
      <c r="F9" s="333"/>
    </row>
    <row r="12" spans="1:11" x14ac:dyDescent="0.25">
      <c r="A12" s="44"/>
      <c r="C12" s="45"/>
      <c r="D12" s="45"/>
      <c r="E12" s="45"/>
      <c r="F12" s="45"/>
      <c r="G12" s="45"/>
    </row>
    <row r="13" spans="1:11" x14ac:dyDescent="0.25">
      <c r="B13" s="52"/>
      <c r="C13" s="53"/>
      <c r="D13" s="53"/>
      <c r="E13" s="52"/>
      <c r="F13" s="52"/>
      <c r="G13" s="54"/>
      <c r="H13" s="52"/>
    </row>
    <row r="14" spans="1:11" x14ac:dyDescent="0.25">
      <c r="B14" s="52"/>
      <c r="C14" s="53"/>
      <c r="D14" s="53"/>
      <c r="E14" s="52"/>
      <c r="F14" s="52"/>
      <c r="G14" s="54"/>
      <c r="H14" s="52"/>
      <c r="I14" s="56"/>
      <c r="J14" s="52"/>
    </row>
    <row r="15" spans="1:11" ht="6" customHeight="1" x14ac:dyDescent="0.25">
      <c r="B15" s="52"/>
      <c r="C15" s="53"/>
      <c r="D15" s="53"/>
      <c r="E15" s="52"/>
      <c r="F15" s="52"/>
      <c r="G15" s="54"/>
      <c r="H15" s="52"/>
      <c r="I15" s="56"/>
      <c r="J15" s="52"/>
    </row>
    <row r="16" spans="1:11" s="57" customFormat="1" ht="0.75" customHeight="1" x14ac:dyDescent="0.25">
      <c r="B16" s="52"/>
      <c r="C16" s="52"/>
      <c r="D16" s="52"/>
      <c r="E16" s="58"/>
      <c r="F16" s="52"/>
      <c r="G16" s="52"/>
      <c r="H16" s="52"/>
      <c r="I16" s="59"/>
      <c r="J16" s="52"/>
      <c r="K16"/>
    </row>
    <row r="17" spans="1:11" ht="24" customHeight="1" thickBot="1" x14ac:dyDescent="0.3">
      <c r="A17" s="60"/>
      <c r="B17" s="325" t="s">
        <v>75</v>
      </c>
      <c r="C17" s="326"/>
      <c r="D17" s="326"/>
      <c r="E17" s="327"/>
      <c r="F17" s="46"/>
      <c r="G17" s="46"/>
      <c r="H17" s="46"/>
      <c r="I17" s="46"/>
      <c r="J17" s="46"/>
    </row>
    <row r="18" spans="1:11" x14ac:dyDescent="0.25">
      <c r="B18" s="328" t="s">
        <v>51</v>
      </c>
      <c r="C18" s="319" t="s">
        <v>52</v>
      </c>
      <c r="D18" s="319" t="s">
        <v>53</v>
      </c>
      <c r="E18" s="330" t="s">
        <v>54</v>
      </c>
      <c r="F18" s="319" t="s">
        <v>55</v>
      </c>
      <c r="G18" s="319" t="s">
        <v>56</v>
      </c>
      <c r="H18" s="319" t="s">
        <v>57</v>
      </c>
      <c r="I18" s="319" t="s">
        <v>58</v>
      </c>
      <c r="J18" s="321" t="s">
        <v>59</v>
      </c>
      <c r="K18" s="323" t="s">
        <v>6</v>
      </c>
    </row>
    <row r="19" spans="1:11" x14ac:dyDescent="0.25">
      <c r="B19" s="329"/>
      <c r="C19" s="320"/>
      <c r="D19" s="320"/>
      <c r="E19" s="331"/>
      <c r="F19" s="320"/>
      <c r="G19" s="320"/>
      <c r="H19" s="320"/>
      <c r="I19" s="320"/>
      <c r="J19" s="322"/>
      <c r="K19" s="324"/>
    </row>
    <row r="20" spans="1:11" x14ac:dyDescent="0.25">
      <c r="B20" s="329"/>
      <c r="C20" s="320"/>
      <c r="D20" s="320"/>
      <c r="E20" s="331"/>
      <c r="F20" s="320"/>
      <c r="G20" s="320"/>
      <c r="H20" s="320"/>
      <c r="I20" s="320"/>
      <c r="J20" s="322"/>
      <c r="K20" s="324"/>
    </row>
    <row r="21" spans="1:11" ht="67.5" customHeight="1" x14ac:dyDescent="0.25">
      <c r="B21" s="47">
        <v>1</v>
      </c>
      <c r="C21" s="48" t="s">
        <v>165</v>
      </c>
      <c r="D21" s="50" t="s">
        <v>75</v>
      </c>
      <c r="E21" s="50" t="s">
        <v>167</v>
      </c>
      <c r="F21" s="49" t="s">
        <v>166</v>
      </c>
      <c r="G21" s="51"/>
      <c r="H21" s="50"/>
      <c r="I21" s="65">
        <v>3314360077</v>
      </c>
      <c r="J21" s="61" t="s">
        <v>168</v>
      </c>
      <c r="K21" s="82" t="s">
        <v>4</v>
      </c>
    </row>
    <row r="22" spans="1:11" ht="58.5" customHeight="1" x14ac:dyDescent="0.25">
      <c r="B22" s="47">
        <v>2</v>
      </c>
      <c r="C22" s="63" t="s">
        <v>169</v>
      </c>
      <c r="D22" s="50" t="s">
        <v>75</v>
      </c>
      <c r="E22" s="50"/>
      <c r="F22" s="50"/>
      <c r="G22" s="51" t="s">
        <v>170</v>
      </c>
      <c r="H22" s="50"/>
      <c r="I22" s="64">
        <v>53643726489</v>
      </c>
      <c r="J22" s="61" t="s">
        <v>171</v>
      </c>
      <c r="K22" s="82" t="s">
        <v>4</v>
      </c>
    </row>
    <row r="23" spans="1:11" ht="58.5" customHeight="1" thickBot="1" x14ac:dyDescent="0.3">
      <c r="B23" s="47">
        <v>3</v>
      </c>
      <c r="C23" s="48" t="s">
        <v>172</v>
      </c>
      <c r="D23" s="50" t="s">
        <v>75</v>
      </c>
      <c r="E23" s="50" t="s">
        <v>173</v>
      </c>
      <c r="F23" s="50" t="s">
        <v>174</v>
      </c>
      <c r="G23" s="51" t="s">
        <v>175</v>
      </c>
      <c r="H23" s="50" t="s">
        <v>176</v>
      </c>
      <c r="I23" s="66">
        <v>1120095000</v>
      </c>
      <c r="J23" s="61" t="s">
        <v>177</v>
      </c>
      <c r="K23" s="82" t="s">
        <v>4</v>
      </c>
    </row>
    <row r="24" spans="1:11" ht="19.5" thickBot="1" x14ac:dyDescent="0.3">
      <c r="B24" s="52"/>
      <c r="C24" s="53"/>
      <c r="D24" s="53"/>
      <c r="E24" s="52"/>
      <c r="F24" s="52"/>
      <c r="G24" s="54"/>
      <c r="H24" s="52"/>
      <c r="I24" s="55">
        <f>SUM(I21:I23)</f>
        <v>58078181566</v>
      </c>
      <c r="J24" s="52"/>
      <c r="K24" s="83" t="s">
        <v>4</v>
      </c>
    </row>
    <row r="26" spans="1:11" ht="9" customHeight="1" x14ac:dyDescent="0.25"/>
    <row r="27" spans="1:11" ht="3.75" hidden="1" customHeight="1" thickBot="1" x14ac:dyDescent="0.3"/>
    <row r="28" spans="1:11" ht="21" customHeight="1" thickBot="1" x14ac:dyDescent="0.3">
      <c r="B28" s="325" t="s">
        <v>76</v>
      </c>
      <c r="C28" s="326"/>
      <c r="D28" s="326"/>
      <c r="E28" s="327"/>
      <c r="F28" s="46"/>
      <c r="G28" s="46"/>
      <c r="H28" s="46"/>
      <c r="I28" s="46"/>
      <c r="J28" s="46"/>
    </row>
    <row r="29" spans="1:11" x14ac:dyDescent="0.25">
      <c r="B29" s="328" t="s">
        <v>51</v>
      </c>
      <c r="C29" s="319" t="s">
        <v>52</v>
      </c>
      <c r="D29" s="319" t="s">
        <v>53</v>
      </c>
      <c r="E29" s="330" t="s">
        <v>54</v>
      </c>
      <c r="F29" s="319" t="s">
        <v>55</v>
      </c>
      <c r="G29" s="319" t="s">
        <v>56</v>
      </c>
      <c r="H29" s="319" t="s">
        <v>57</v>
      </c>
      <c r="I29" s="319" t="s">
        <v>58</v>
      </c>
      <c r="J29" s="321" t="s">
        <v>59</v>
      </c>
      <c r="K29" s="323" t="s">
        <v>6</v>
      </c>
    </row>
    <row r="30" spans="1:11" x14ac:dyDescent="0.25">
      <c r="B30" s="329"/>
      <c r="C30" s="320"/>
      <c r="D30" s="320"/>
      <c r="E30" s="331"/>
      <c r="F30" s="320"/>
      <c r="G30" s="320"/>
      <c r="H30" s="320"/>
      <c r="I30" s="320"/>
      <c r="J30" s="322"/>
      <c r="K30" s="324"/>
    </row>
    <row r="31" spans="1:11" x14ac:dyDescent="0.25">
      <c r="B31" s="329"/>
      <c r="C31" s="320"/>
      <c r="D31" s="320"/>
      <c r="E31" s="331"/>
      <c r="F31" s="320"/>
      <c r="G31" s="320"/>
      <c r="H31" s="320"/>
      <c r="I31" s="320"/>
      <c r="J31" s="322"/>
      <c r="K31" s="324"/>
    </row>
    <row r="32" spans="1:11" ht="40.5" customHeight="1" x14ac:dyDescent="0.25">
      <c r="B32" s="47">
        <v>1</v>
      </c>
      <c r="C32" s="48" t="s">
        <v>178</v>
      </c>
      <c r="D32" s="50" t="s">
        <v>76</v>
      </c>
      <c r="E32" s="50">
        <v>5320220151</v>
      </c>
      <c r="F32" s="49" t="s">
        <v>179</v>
      </c>
      <c r="G32" s="76" t="s">
        <v>180</v>
      </c>
      <c r="H32" s="50"/>
      <c r="I32" s="64">
        <f>6050000000+1741010833</f>
        <v>7791010833</v>
      </c>
      <c r="J32" s="61" t="s">
        <v>181</v>
      </c>
      <c r="K32" s="62" t="s">
        <v>4</v>
      </c>
    </row>
    <row r="33" spans="2:11" ht="36.75" customHeight="1" x14ac:dyDescent="0.25">
      <c r="B33" s="47">
        <v>2</v>
      </c>
      <c r="C33" s="48" t="s">
        <v>178</v>
      </c>
      <c r="D33" s="50" t="s">
        <v>76</v>
      </c>
      <c r="E33" s="50">
        <v>5320210175</v>
      </c>
      <c r="F33" s="50" t="s">
        <v>182</v>
      </c>
      <c r="G33" s="76" t="s">
        <v>183</v>
      </c>
      <c r="H33" s="68"/>
      <c r="I33" s="64">
        <f>1900000000+850000000</f>
        <v>2750000000</v>
      </c>
      <c r="J33" s="61" t="s">
        <v>181</v>
      </c>
      <c r="K33" s="62" t="s">
        <v>4</v>
      </c>
    </row>
    <row r="34" spans="2:11" ht="34.5" thickBot="1" x14ac:dyDescent="0.3">
      <c r="B34" s="47">
        <v>3</v>
      </c>
      <c r="C34" s="48" t="s">
        <v>178</v>
      </c>
      <c r="D34" s="50" t="s">
        <v>76</v>
      </c>
      <c r="E34" s="50">
        <v>5320190288</v>
      </c>
      <c r="F34" s="50" t="s">
        <v>184</v>
      </c>
      <c r="G34" s="77" t="s">
        <v>185</v>
      </c>
      <c r="H34" s="68"/>
      <c r="I34" s="66">
        <f>3360000000+450000000+1230000000</f>
        <v>5040000000</v>
      </c>
      <c r="J34" s="61" t="s">
        <v>181</v>
      </c>
      <c r="K34" s="67" t="s">
        <v>4</v>
      </c>
    </row>
    <row r="35" spans="2:11" ht="19.5" thickBot="1" x14ac:dyDescent="0.3">
      <c r="B35" s="52"/>
      <c r="C35" s="53"/>
      <c r="D35" s="53"/>
      <c r="E35" s="52"/>
      <c r="F35" s="52"/>
      <c r="G35" s="54"/>
      <c r="H35" s="52"/>
      <c r="I35" s="55">
        <f>SUM(I32:I34)</f>
        <v>15581010833</v>
      </c>
      <c r="J35" s="52"/>
      <c r="K35" s="78" t="s">
        <v>4</v>
      </c>
    </row>
  </sheetData>
  <mergeCells count="24">
    <mergeCell ref="A2:K4"/>
    <mergeCell ref="C5:F9"/>
    <mergeCell ref="B17:E17"/>
    <mergeCell ref="B18:B20"/>
    <mergeCell ref="C18:C20"/>
    <mergeCell ref="D18:D20"/>
    <mergeCell ref="E18:E20"/>
    <mergeCell ref="H18:H20"/>
    <mergeCell ref="I18:I20"/>
    <mergeCell ref="J18:J20"/>
    <mergeCell ref="K18:K20"/>
    <mergeCell ref="B28:E28"/>
    <mergeCell ref="B29:B31"/>
    <mergeCell ref="C29:C31"/>
    <mergeCell ref="D29:D31"/>
    <mergeCell ref="E29:E31"/>
    <mergeCell ref="I29:I31"/>
    <mergeCell ref="J29:J31"/>
    <mergeCell ref="K29:K31"/>
    <mergeCell ref="F29:F31"/>
    <mergeCell ref="F18:F20"/>
    <mergeCell ref="G18:G20"/>
    <mergeCell ref="G29:G31"/>
    <mergeCell ref="H29:H31"/>
  </mergeCells>
  <pageMargins left="0.7" right="0.7" top="0.75" bottom="0.75" header="0.3" footer="0.3"/>
  <pageSetup paperSize="9" scale="3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C6C11-3381-4B3F-A463-33B176ACABD9}">
  <sheetPr>
    <pageSetUpPr fitToPage="1"/>
  </sheetPr>
  <dimension ref="B2:D17"/>
  <sheetViews>
    <sheetView zoomScaleNormal="100" workbookViewId="0">
      <selection activeCell="C25" sqref="C25"/>
    </sheetView>
  </sheetViews>
  <sheetFormatPr baseColWidth="10" defaultRowHeight="15" x14ac:dyDescent="0.25"/>
  <cols>
    <col min="1" max="1" width="11.42578125" style="84"/>
    <col min="2" max="2" width="33.140625" style="84" customWidth="1"/>
    <col min="3" max="3" width="39.85546875" style="84" customWidth="1"/>
    <col min="4" max="4" width="11.42578125" style="84"/>
    <col min="5" max="5" width="16.85546875" style="84" bestFit="1" customWidth="1"/>
    <col min="6" max="16384" width="11.42578125" style="84"/>
  </cols>
  <sheetData>
    <row r="2" spans="2:4" ht="15.75" thickBot="1" x14ac:dyDescent="0.3">
      <c r="B2" s="334" t="s">
        <v>196</v>
      </c>
      <c r="C2" s="334"/>
    </row>
    <row r="3" spans="2:4" ht="111" customHeight="1" thickBot="1" x14ac:dyDescent="0.3">
      <c r="B3" s="335" t="s">
        <v>195</v>
      </c>
      <c r="C3" s="336"/>
      <c r="D3" s="93"/>
    </row>
    <row r="4" spans="2:4" ht="19.5" customHeight="1" x14ac:dyDescent="0.25">
      <c r="B4" s="91"/>
      <c r="C4" s="91"/>
      <c r="D4" s="93"/>
    </row>
    <row r="5" spans="2:4" ht="15.75" thickBot="1" x14ac:dyDescent="0.3">
      <c r="B5" s="92" t="s">
        <v>194</v>
      </c>
      <c r="C5" s="91"/>
    </row>
    <row r="6" spans="2:4" ht="30" customHeight="1" thickBot="1" x14ac:dyDescent="0.3">
      <c r="B6" s="90" t="s">
        <v>193</v>
      </c>
      <c r="C6" s="89" t="s">
        <v>192</v>
      </c>
    </row>
    <row r="7" spans="2:4" ht="17.25" customHeight="1" x14ac:dyDescent="0.25">
      <c r="B7" s="87" t="s">
        <v>191</v>
      </c>
      <c r="C7" s="88" t="s">
        <v>190</v>
      </c>
    </row>
    <row r="8" spans="2:4" x14ac:dyDescent="0.25">
      <c r="B8" s="87" t="s">
        <v>189</v>
      </c>
      <c r="C8" s="86" t="s">
        <v>188</v>
      </c>
    </row>
    <row r="9" spans="2:4" ht="120" customHeight="1" x14ac:dyDescent="0.25">
      <c r="B9" s="85" t="s">
        <v>187</v>
      </c>
      <c r="C9" s="85" t="s">
        <v>186</v>
      </c>
    </row>
    <row r="13" spans="2:4" ht="15.75" thickBot="1" x14ac:dyDescent="0.3">
      <c r="B13" s="92" t="s">
        <v>194</v>
      </c>
      <c r="C13" s="91"/>
    </row>
    <row r="14" spans="2:4" ht="15.75" thickBot="1" x14ac:dyDescent="0.3">
      <c r="B14" s="90" t="s">
        <v>193</v>
      </c>
      <c r="C14" s="89" t="s">
        <v>265</v>
      </c>
    </row>
    <row r="15" spans="2:4" x14ac:dyDescent="0.25">
      <c r="B15" s="87" t="s">
        <v>191</v>
      </c>
      <c r="C15" s="88" t="s">
        <v>264</v>
      </c>
    </row>
    <row r="16" spans="2:4" x14ac:dyDescent="0.25">
      <c r="B16" s="87" t="s">
        <v>189</v>
      </c>
      <c r="C16" s="86" t="s">
        <v>188</v>
      </c>
    </row>
    <row r="17" spans="2:3" ht="102" x14ac:dyDescent="0.25">
      <c r="B17" s="85" t="s">
        <v>187</v>
      </c>
      <c r="C17" s="85" t="s">
        <v>263</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481B-2E2F-4B37-AE0C-B03ACA275630}">
  <sheetPr>
    <pageSetUpPr fitToPage="1"/>
  </sheetPr>
  <dimension ref="B1:F56"/>
  <sheetViews>
    <sheetView topLeftCell="A19" zoomScale="80" zoomScaleNormal="80" workbookViewId="0">
      <selection activeCell="D59" sqref="D59"/>
    </sheetView>
  </sheetViews>
  <sheetFormatPr baseColWidth="10" defaultRowHeight="15" x14ac:dyDescent="0.25"/>
  <cols>
    <col min="1" max="1" width="11.42578125" style="84"/>
    <col min="2" max="2" width="30.7109375" style="84" customWidth="1"/>
    <col min="3" max="3" width="29.5703125" style="84" customWidth="1"/>
    <col min="4" max="4" width="33.28515625" style="84" customWidth="1"/>
    <col min="5" max="5" width="18.28515625" style="84" customWidth="1"/>
    <col min="6" max="6" width="21.85546875" style="84" customWidth="1"/>
    <col min="7" max="7" width="16" style="84" bestFit="1" customWidth="1"/>
    <col min="8" max="8" width="28.42578125" style="84" customWidth="1"/>
    <col min="9" max="9" width="42.42578125" style="84" customWidth="1"/>
    <col min="10" max="10" width="34.5703125" style="84" customWidth="1"/>
    <col min="11" max="11" width="18.28515625" style="84" customWidth="1"/>
    <col min="12" max="16384" width="11.42578125" style="84"/>
  </cols>
  <sheetData>
    <row r="1" spans="2:6" x14ac:dyDescent="0.25">
      <c r="D1" s="138"/>
    </row>
    <row r="2" spans="2:6" ht="15.75" thickBot="1" x14ac:dyDescent="0.3">
      <c r="B2" s="343" t="str">
        <f>+DOCUMENTOS!B2</f>
        <v>INVITACIÓN ABIERTA No 019 DE 2023</v>
      </c>
      <c r="C2" s="343"/>
      <c r="D2" s="343"/>
    </row>
    <row r="3" spans="2:6" ht="51.75" customHeight="1" thickBot="1" x14ac:dyDescent="0.3">
      <c r="B3" s="345" t="str">
        <f>+DOCUMENTOS!B3</f>
        <v>CONTRATAR EL SUMINISTRO DE TAPAS DE SEGURIDAD, PARA LOS PRODUCTOS DE LA EMPRESA DE LICORES DE CUNDINAMARCA.</v>
      </c>
      <c r="C3" s="346"/>
      <c r="D3" s="347"/>
      <c r="E3" s="137"/>
      <c r="F3" s="137"/>
    </row>
    <row r="4" spans="2:6" x14ac:dyDescent="0.25">
      <c r="B4" s="136" t="s">
        <v>230</v>
      </c>
      <c r="C4" s="136"/>
      <c r="D4" s="136"/>
      <c r="E4" s="136"/>
      <c r="F4" s="136"/>
    </row>
    <row r="5" spans="2:6" x14ac:dyDescent="0.25">
      <c r="B5" s="135" t="s">
        <v>229</v>
      </c>
    </row>
    <row r="6" spans="2:6" ht="41.25" customHeight="1" x14ac:dyDescent="0.25">
      <c r="B6" s="134" t="s">
        <v>228</v>
      </c>
      <c r="C6" s="344" t="s">
        <v>227</v>
      </c>
      <c r="D6" s="344"/>
      <c r="E6" s="133"/>
      <c r="F6" s="132"/>
    </row>
    <row r="7" spans="2:6" ht="15.75" x14ac:dyDescent="0.25">
      <c r="B7" s="131" t="s">
        <v>210</v>
      </c>
      <c r="C7" s="127" t="s">
        <v>226</v>
      </c>
      <c r="D7" s="127" t="s">
        <v>225</v>
      </c>
      <c r="F7" s="126"/>
    </row>
    <row r="8" spans="2:6" ht="15.75" x14ac:dyDescent="0.25">
      <c r="B8" s="129" t="s">
        <v>208</v>
      </c>
      <c r="C8" s="127" t="s">
        <v>224</v>
      </c>
      <c r="D8" s="130" t="s">
        <v>223</v>
      </c>
      <c r="F8" s="126"/>
    </row>
    <row r="9" spans="2:6" ht="15.75" x14ac:dyDescent="0.25">
      <c r="B9" s="129" t="s">
        <v>205</v>
      </c>
      <c r="C9" s="127" t="s">
        <v>222</v>
      </c>
      <c r="D9" s="127" t="s">
        <v>221</v>
      </c>
      <c r="F9" s="126"/>
    </row>
    <row r="10" spans="2:6" ht="15.75" x14ac:dyDescent="0.25">
      <c r="B10" s="128" t="s">
        <v>203</v>
      </c>
      <c r="C10" s="127" t="s">
        <v>220</v>
      </c>
      <c r="D10" s="127" t="s">
        <v>219</v>
      </c>
      <c r="F10" s="126"/>
    </row>
    <row r="11" spans="2:6" ht="31.5" x14ac:dyDescent="0.25">
      <c r="B11" s="125" t="s">
        <v>218</v>
      </c>
      <c r="C11" s="124" t="s">
        <v>217</v>
      </c>
      <c r="D11" s="124" t="s">
        <v>216</v>
      </c>
      <c r="F11" s="126"/>
    </row>
    <row r="12" spans="2:6" ht="31.5" x14ac:dyDescent="0.25">
      <c r="B12" s="125" t="s">
        <v>215</v>
      </c>
      <c r="C12" s="124" t="s">
        <v>214</v>
      </c>
      <c r="D12" s="124" t="s">
        <v>213</v>
      </c>
      <c r="F12" s="123"/>
    </row>
    <row r="14" spans="2:6" x14ac:dyDescent="0.25">
      <c r="B14" s="337" t="str">
        <f>+DOCUMENTOS!C6</f>
        <v>GUALA CLOSURES DE COLOMBIA LTDA</v>
      </c>
      <c r="C14" s="338"/>
      <c r="D14" s="338"/>
      <c r="E14" s="339"/>
      <c r="F14" s="122" t="s">
        <v>4</v>
      </c>
    </row>
    <row r="15" spans="2:6" x14ac:dyDescent="0.25">
      <c r="B15" s="121" t="s">
        <v>212</v>
      </c>
      <c r="C15" s="120"/>
      <c r="D15" s="120"/>
      <c r="E15" s="119"/>
      <c r="F15" s="118"/>
    </row>
    <row r="16" spans="2:6" ht="15.75" thickBot="1" x14ac:dyDescent="0.3">
      <c r="B16" s="102"/>
      <c r="C16" s="115" t="s">
        <v>211</v>
      </c>
      <c r="D16" s="109">
        <v>39208288901</v>
      </c>
      <c r="E16" s="117">
        <f>D16/D17</f>
        <v>2.1885693792586323</v>
      </c>
      <c r="F16" s="103" t="s">
        <v>4</v>
      </c>
    </row>
    <row r="17" spans="2:6" x14ac:dyDescent="0.25">
      <c r="B17" s="102" t="s">
        <v>210</v>
      </c>
      <c r="C17" s="101" t="s">
        <v>209</v>
      </c>
      <c r="D17" s="100">
        <v>17915031286</v>
      </c>
      <c r="E17" s="112"/>
      <c r="F17" s="103"/>
    </row>
    <row r="18" spans="2:6" x14ac:dyDescent="0.25">
      <c r="B18" s="102"/>
      <c r="C18" s="101"/>
      <c r="D18" s="100"/>
      <c r="E18" s="112"/>
      <c r="F18" s="103"/>
    </row>
    <row r="19" spans="2:6" ht="15.75" thickBot="1" x14ac:dyDescent="0.3">
      <c r="B19" s="102" t="s">
        <v>208</v>
      </c>
      <c r="C19" s="115" t="s">
        <v>207</v>
      </c>
      <c r="D19" s="116" t="s">
        <v>206</v>
      </c>
      <c r="E19" s="99">
        <f>D16-D17</f>
        <v>21293257615</v>
      </c>
      <c r="F19" s="103" t="s">
        <v>4</v>
      </c>
    </row>
    <row r="20" spans="2:6" x14ac:dyDescent="0.25">
      <c r="B20" s="102"/>
      <c r="C20" s="101"/>
      <c r="D20" s="100"/>
      <c r="E20" s="112"/>
      <c r="F20" s="103"/>
    </row>
    <row r="21" spans="2:6" ht="15.75" thickBot="1" x14ac:dyDescent="0.3">
      <c r="B21" s="102" t="s">
        <v>205</v>
      </c>
      <c r="C21" s="115" t="s">
        <v>204</v>
      </c>
      <c r="D21" s="114">
        <v>17915031286</v>
      </c>
      <c r="E21" s="113">
        <f>D21/D22</f>
        <v>0.36451807781582052</v>
      </c>
      <c r="F21" s="103" t="s">
        <v>4</v>
      </c>
    </row>
    <row r="22" spans="2:6" x14ac:dyDescent="0.25">
      <c r="B22" s="102"/>
      <c r="C22" s="101" t="s">
        <v>197</v>
      </c>
      <c r="D22" s="100">
        <v>49147168210</v>
      </c>
      <c r="E22" s="112"/>
      <c r="F22" s="111"/>
    </row>
    <row r="23" spans="2:6" x14ac:dyDescent="0.25">
      <c r="B23" s="340"/>
      <c r="C23" s="341"/>
      <c r="D23" s="341"/>
      <c r="E23" s="342"/>
      <c r="F23" s="110"/>
    </row>
    <row r="24" spans="2:6" ht="15.75" thickBot="1" x14ac:dyDescent="0.3">
      <c r="B24" s="102" t="s">
        <v>203</v>
      </c>
      <c r="C24" s="106" t="s">
        <v>198</v>
      </c>
      <c r="D24" s="109">
        <v>18414139233</v>
      </c>
      <c r="E24" s="108">
        <f>D24/D25</f>
        <v>139.92857688029295</v>
      </c>
      <c r="F24" s="107" t="s">
        <v>4</v>
      </c>
    </row>
    <row r="25" spans="2:6" x14ac:dyDescent="0.25">
      <c r="B25" s="102"/>
      <c r="C25" s="101" t="s">
        <v>202</v>
      </c>
      <c r="D25" s="100">
        <v>131596702</v>
      </c>
      <c r="E25" s="99"/>
      <c r="F25" s="98"/>
    </row>
    <row r="26" spans="2:6" x14ac:dyDescent="0.25">
      <c r="B26" s="102"/>
      <c r="C26" s="101"/>
      <c r="D26" s="100"/>
      <c r="E26" s="99"/>
      <c r="F26" s="98"/>
    </row>
    <row r="27" spans="2:6" ht="15.75" thickBot="1" x14ac:dyDescent="0.3">
      <c r="B27" s="102" t="s">
        <v>201</v>
      </c>
      <c r="C27" s="106" t="s">
        <v>198</v>
      </c>
      <c r="D27" s="105">
        <f>+D24</f>
        <v>18414139233</v>
      </c>
      <c r="E27" s="104">
        <f>D27/D28</f>
        <v>0.58958947566760478</v>
      </c>
      <c r="F27" s="103" t="s">
        <v>4</v>
      </c>
    </row>
    <row r="28" spans="2:6" x14ac:dyDescent="0.25">
      <c r="B28" s="102"/>
      <c r="C28" s="101" t="s">
        <v>200</v>
      </c>
      <c r="D28" s="100">
        <v>31232136924</v>
      </c>
      <c r="E28" s="99"/>
      <c r="F28" s="98"/>
    </row>
    <row r="29" spans="2:6" x14ac:dyDescent="0.25">
      <c r="B29" s="102"/>
      <c r="C29" s="101"/>
      <c r="D29" s="100"/>
      <c r="E29" s="99"/>
      <c r="F29" s="98"/>
    </row>
    <row r="30" spans="2:6" ht="15.75" thickBot="1" x14ac:dyDescent="0.3">
      <c r="B30" s="102" t="s">
        <v>199</v>
      </c>
      <c r="C30" s="106" t="s">
        <v>198</v>
      </c>
      <c r="D30" s="105">
        <f>+D24</f>
        <v>18414139233</v>
      </c>
      <c r="E30" s="104">
        <f>D30/D31</f>
        <v>0.37467345329681201</v>
      </c>
      <c r="F30" s="103" t="s">
        <v>4</v>
      </c>
    </row>
    <row r="31" spans="2:6" x14ac:dyDescent="0.25">
      <c r="B31" s="102"/>
      <c r="C31" s="101" t="s">
        <v>197</v>
      </c>
      <c r="D31" s="100">
        <f>+D22</f>
        <v>49147168210</v>
      </c>
      <c r="E31" s="99"/>
      <c r="F31" s="98"/>
    </row>
    <row r="32" spans="2:6" x14ac:dyDescent="0.25">
      <c r="B32" s="102"/>
      <c r="C32" s="101"/>
      <c r="D32" s="100"/>
      <c r="E32" s="99"/>
      <c r="F32" s="98"/>
    </row>
    <row r="33" spans="2:6" x14ac:dyDescent="0.25">
      <c r="B33" s="97"/>
      <c r="C33" s="96"/>
      <c r="D33" s="96"/>
      <c r="E33" s="95"/>
      <c r="F33" s="94"/>
    </row>
    <row r="37" spans="2:6" x14ac:dyDescent="0.25">
      <c r="B37" s="337" t="str">
        <f>+DOCUMENTOS!C14</f>
        <v xml:space="preserve">TAPAS DE LAS AMERICAS </v>
      </c>
      <c r="C37" s="338"/>
      <c r="D37" s="338"/>
      <c r="E37" s="339"/>
      <c r="F37" s="122" t="s">
        <v>4</v>
      </c>
    </row>
    <row r="38" spans="2:6" x14ac:dyDescent="0.25">
      <c r="B38" s="121" t="s">
        <v>212</v>
      </c>
      <c r="C38" s="120"/>
      <c r="D38" s="120"/>
      <c r="E38" s="119"/>
      <c r="F38" s="118"/>
    </row>
    <row r="39" spans="2:6" ht="15.75" thickBot="1" x14ac:dyDescent="0.3">
      <c r="B39" s="102"/>
      <c r="C39" s="115" t="s">
        <v>211</v>
      </c>
      <c r="D39" s="109">
        <v>10264416352</v>
      </c>
      <c r="E39" s="117">
        <f>D39/D40</f>
        <v>1.4523394129872504</v>
      </c>
      <c r="F39" s="103" t="s">
        <v>4</v>
      </c>
    </row>
    <row r="40" spans="2:6" x14ac:dyDescent="0.25">
      <c r="B40" s="102" t="s">
        <v>210</v>
      </c>
      <c r="C40" s="101" t="s">
        <v>209</v>
      </c>
      <c r="D40" s="100">
        <v>7067505199</v>
      </c>
      <c r="E40" s="112"/>
      <c r="F40" s="103"/>
    </row>
    <row r="41" spans="2:6" x14ac:dyDescent="0.25">
      <c r="B41" s="102"/>
      <c r="C41" s="101"/>
      <c r="D41" s="100"/>
      <c r="E41" s="112"/>
      <c r="F41" s="103"/>
    </row>
    <row r="42" spans="2:6" ht="15.75" thickBot="1" x14ac:dyDescent="0.3">
      <c r="B42" s="102" t="s">
        <v>208</v>
      </c>
      <c r="C42" s="115" t="s">
        <v>207</v>
      </c>
      <c r="D42" s="116" t="s">
        <v>267</v>
      </c>
      <c r="E42" s="99">
        <f>D39-D40</f>
        <v>3196911153</v>
      </c>
      <c r="F42" s="103" t="s">
        <v>4</v>
      </c>
    </row>
    <row r="43" spans="2:6" x14ac:dyDescent="0.25">
      <c r="B43" s="102"/>
      <c r="C43" s="101"/>
      <c r="D43" s="100"/>
      <c r="E43" s="112"/>
      <c r="F43" s="103"/>
    </row>
    <row r="44" spans="2:6" ht="15.75" thickBot="1" x14ac:dyDescent="0.3">
      <c r="B44" s="102" t="s">
        <v>205</v>
      </c>
      <c r="C44" s="115" t="s">
        <v>204</v>
      </c>
      <c r="D44" s="114">
        <v>7720571324</v>
      </c>
      <c r="E44" s="113">
        <f>D44/D45</f>
        <v>0.70861245936797779</v>
      </c>
      <c r="F44" s="103" t="s">
        <v>4</v>
      </c>
    </row>
    <row r="45" spans="2:6" x14ac:dyDescent="0.25">
      <c r="B45" s="102"/>
      <c r="C45" s="101" t="s">
        <v>197</v>
      </c>
      <c r="D45" s="100">
        <v>10895336685</v>
      </c>
      <c r="E45" s="112"/>
      <c r="F45" s="111"/>
    </row>
    <row r="46" spans="2:6" x14ac:dyDescent="0.25">
      <c r="B46" s="340"/>
      <c r="C46" s="341"/>
      <c r="D46" s="341"/>
      <c r="E46" s="342"/>
      <c r="F46" s="110"/>
    </row>
    <row r="47" spans="2:6" ht="15.75" thickBot="1" x14ac:dyDescent="0.3">
      <c r="B47" s="102" t="s">
        <v>203</v>
      </c>
      <c r="C47" s="106" t="s">
        <v>198</v>
      </c>
      <c r="D47" s="109">
        <v>1407675018</v>
      </c>
      <c r="E47" s="108" t="s">
        <v>266</v>
      </c>
      <c r="F47" s="107" t="s">
        <v>4</v>
      </c>
    </row>
    <row r="48" spans="2:6" x14ac:dyDescent="0.25">
      <c r="B48" s="102"/>
      <c r="C48" s="101" t="s">
        <v>202</v>
      </c>
      <c r="D48" s="100">
        <v>0</v>
      </c>
      <c r="E48" s="99"/>
      <c r="F48" s="98"/>
    </row>
    <row r="49" spans="2:6" x14ac:dyDescent="0.25">
      <c r="B49" s="102"/>
      <c r="C49" s="101"/>
      <c r="D49" s="100"/>
      <c r="E49" s="99"/>
      <c r="F49" s="98"/>
    </row>
    <row r="50" spans="2:6" ht="15.75" thickBot="1" x14ac:dyDescent="0.3">
      <c r="B50" s="102" t="s">
        <v>201</v>
      </c>
      <c r="C50" s="106" t="s">
        <v>198</v>
      </c>
      <c r="D50" s="105">
        <f>+D47</f>
        <v>1407675018</v>
      </c>
      <c r="E50" s="104">
        <f>D50/D51</f>
        <v>0.44339497819032681</v>
      </c>
      <c r="F50" s="103" t="s">
        <v>4</v>
      </c>
    </row>
    <row r="51" spans="2:6" x14ac:dyDescent="0.25">
      <c r="B51" s="102"/>
      <c r="C51" s="101" t="s">
        <v>200</v>
      </c>
      <c r="D51" s="100">
        <v>3174765361</v>
      </c>
      <c r="E51" s="99"/>
      <c r="F51" s="98"/>
    </row>
    <row r="52" spans="2:6" x14ac:dyDescent="0.25">
      <c r="B52" s="102"/>
      <c r="C52" s="101"/>
      <c r="D52" s="100"/>
      <c r="E52" s="99"/>
      <c r="F52" s="98"/>
    </row>
    <row r="53" spans="2:6" ht="15.75" thickBot="1" x14ac:dyDescent="0.3">
      <c r="B53" s="102" t="s">
        <v>199</v>
      </c>
      <c r="C53" s="106" t="s">
        <v>198</v>
      </c>
      <c r="D53" s="105">
        <f>+D47</f>
        <v>1407675018</v>
      </c>
      <c r="E53" s="104">
        <f>D53/D54</f>
        <v>0.12919977222346846</v>
      </c>
      <c r="F53" s="103" t="s">
        <v>4</v>
      </c>
    </row>
    <row r="54" spans="2:6" x14ac:dyDescent="0.25">
      <c r="B54" s="102"/>
      <c r="C54" s="101" t="s">
        <v>197</v>
      </c>
      <c r="D54" s="100">
        <f>+D45</f>
        <v>10895336685</v>
      </c>
      <c r="E54" s="99"/>
      <c r="F54" s="98"/>
    </row>
    <row r="55" spans="2:6" x14ac:dyDescent="0.25">
      <c r="B55" s="102"/>
      <c r="C55" s="101"/>
      <c r="D55" s="100"/>
      <c r="E55" s="99"/>
      <c r="F55" s="98"/>
    </row>
    <row r="56" spans="2:6" x14ac:dyDescent="0.25">
      <c r="B56" s="97"/>
      <c r="C56" s="96"/>
      <c r="D56" s="96"/>
      <c r="E56" s="95"/>
      <c r="F56" s="94"/>
    </row>
  </sheetData>
  <mergeCells count="7">
    <mergeCell ref="B37:E37"/>
    <mergeCell ref="B46:E46"/>
    <mergeCell ref="B2:D2"/>
    <mergeCell ref="C6:D6"/>
    <mergeCell ref="B3:D3"/>
    <mergeCell ref="B14:E14"/>
    <mergeCell ref="B23:E2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CCC6A-2970-4E56-9589-A01D7C0F667C}">
  <dimension ref="B1:E12"/>
  <sheetViews>
    <sheetView workbookViewId="0">
      <selection activeCell="I17" sqref="I17"/>
    </sheetView>
  </sheetViews>
  <sheetFormatPr baseColWidth="10" defaultRowHeight="15" x14ac:dyDescent="0.25"/>
  <cols>
    <col min="1" max="1" width="11.42578125" style="84"/>
    <col min="2" max="2" width="26.42578125" style="84" customWidth="1"/>
    <col min="3" max="3" width="24" style="84" customWidth="1"/>
    <col min="4" max="4" width="15.85546875" style="84" customWidth="1"/>
    <col min="5" max="5" width="18.28515625" style="84" bestFit="1" customWidth="1"/>
    <col min="6" max="16384" width="11.42578125" style="84"/>
  </cols>
  <sheetData>
    <row r="1" spans="2:5" ht="15.75" x14ac:dyDescent="0.25">
      <c r="B1" s="154"/>
    </row>
    <row r="2" spans="2:5" ht="24" customHeight="1" x14ac:dyDescent="0.25">
      <c r="B2" s="350" t="str">
        <f>+'EVALUACION INDICES'!B2</f>
        <v>INVITACIÓN ABIERTA No 019 DE 2023</v>
      </c>
      <c r="C2" s="350"/>
      <c r="D2" s="350"/>
    </row>
    <row r="3" spans="2:5" ht="86.25" customHeight="1" x14ac:dyDescent="0.25">
      <c r="B3" s="351" t="str">
        <f>+'EVALUACION INDICES'!B3</f>
        <v>CONTRATAR EL SUMINISTRO DE TAPAS DE SEGURIDAD, PARA LOS PRODUCTOS DE LA EMPRESA DE LICORES DE CUNDINAMARCA.</v>
      </c>
      <c r="C3" s="351"/>
      <c r="D3" s="351"/>
    </row>
    <row r="4" spans="2:5" x14ac:dyDescent="0.25">
      <c r="B4" s="153" t="s">
        <v>229</v>
      </c>
      <c r="C4" s="152"/>
    </row>
    <row r="5" spans="2:5" ht="60.75" customHeight="1" x14ac:dyDescent="0.25">
      <c r="B5" s="348" t="s">
        <v>231</v>
      </c>
      <c r="C5" s="349"/>
      <c r="D5" s="151" t="str">
        <f>+DOCUMENTOS!C6</f>
        <v>GUALA CLOSURES DE COLOMBIA LTDA</v>
      </c>
      <c r="E5" s="199" t="s">
        <v>76</v>
      </c>
    </row>
    <row r="6" spans="2:5" ht="39.75" customHeight="1" x14ac:dyDescent="0.25">
      <c r="B6" s="150" t="s">
        <v>210</v>
      </c>
      <c r="C6" s="149" t="str">
        <f>+'EVALUACION INDICES'!D7</f>
        <v>&gt; = 1.0</v>
      </c>
      <c r="D6" s="148">
        <f>+'EVALUACION INDICES'!E16</f>
        <v>2.1885693792586323</v>
      </c>
      <c r="E6" s="198">
        <f>+'EVALUACION INDICES'!E39</f>
        <v>1.4523394129872504</v>
      </c>
    </row>
    <row r="7" spans="2:5" ht="39" customHeight="1" x14ac:dyDescent="0.25">
      <c r="B7" s="129" t="s">
        <v>208</v>
      </c>
      <c r="C7" s="130" t="str">
        <f>+'EVALUACION INDICES'!D8</f>
        <v>&gt; =   al  50 % DEL P.O</v>
      </c>
      <c r="D7" s="147">
        <f>+'EVALUACION INDICES'!E19</f>
        <v>21293257615</v>
      </c>
      <c r="E7" s="197">
        <f>+'EVALUACION INDICES'!E42</f>
        <v>3196911153</v>
      </c>
    </row>
    <row r="8" spans="2:5" ht="39" customHeight="1" x14ac:dyDescent="0.25">
      <c r="B8" s="146" t="s">
        <v>205</v>
      </c>
      <c r="C8" s="145" t="str">
        <f>+'EVALUACION INDICES'!D9</f>
        <v>&lt;= 75 %</v>
      </c>
      <c r="D8" s="144">
        <f>+'EVALUACION INDICES'!E21</f>
        <v>0.36451807781582052</v>
      </c>
      <c r="E8" s="196">
        <f>+'EVALUACION INDICES'!E44</f>
        <v>0.70861245936797779</v>
      </c>
    </row>
    <row r="9" spans="2:5" ht="24.75" customHeight="1" x14ac:dyDescent="0.25">
      <c r="B9" s="143" t="s">
        <v>203</v>
      </c>
      <c r="C9" s="142" t="str">
        <f>+'EVALUACION INDICES'!D10</f>
        <v>&gt; = 5</v>
      </c>
      <c r="D9" s="141">
        <f>+'EVALUACION INDICES'!E24</f>
        <v>139.92857688029295</v>
      </c>
      <c r="E9" s="195" t="str">
        <f>+'EVALUACION INDICES'!E47</f>
        <v>INDETERMINADO</v>
      </c>
    </row>
    <row r="10" spans="2:5" ht="31.5" x14ac:dyDescent="0.25">
      <c r="B10" s="125" t="s">
        <v>218</v>
      </c>
      <c r="C10" s="124" t="str">
        <f>+'EVALUACION INDICES'!D11</f>
        <v>MAYOR O IGUAL A 0.20</v>
      </c>
      <c r="D10" s="140">
        <f>+'EVALUACION INDICES'!E27</f>
        <v>0.58958947566760478</v>
      </c>
      <c r="E10" s="194">
        <f>+'EVALUACION INDICES'!E50</f>
        <v>0.44339497819032681</v>
      </c>
    </row>
    <row r="11" spans="2:5" ht="31.5" x14ac:dyDescent="0.25">
      <c r="B11" s="125" t="s">
        <v>215</v>
      </c>
      <c r="C11" s="124" t="str">
        <f>+'EVALUACION INDICES'!D12</f>
        <v>MAYOR O IGUAL A 0.05</v>
      </c>
      <c r="D11" s="140">
        <f>+'EVALUACION INDICES'!E30</f>
        <v>0.37467345329681201</v>
      </c>
      <c r="E11" s="194">
        <f>+'EVALUACION INDICES'!E53</f>
        <v>0.12919977222346846</v>
      </c>
    </row>
    <row r="12" spans="2:5" x14ac:dyDescent="0.25">
      <c r="D12" s="139" t="s">
        <v>4</v>
      </c>
      <c r="E12" s="193" t="s">
        <v>4</v>
      </c>
    </row>
  </sheetData>
  <mergeCells count="3">
    <mergeCell ref="B5:C5"/>
    <mergeCell ref="B2:D2"/>
    <mergeCell ref="B3:D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5C530-8F57-418B-BEB3-AE2CBDF979EC}">
  <sheetPr>
    <pageSetUpPr fitToPage="1"/>
  </sheetPr>
  <dimension ref="A1:I27"/>
  <sheetViews>
    <sheetView showWhiteSpace="0" view="pageLayout" zoomScaleNormal="100" workbookViewId="0">
      <selection activeCell="D24" sqref="D24"/>
    </sheetView>
  </sheetViews>
  <sheetFormatPr baseColWidth="10" defaultRowHeight="12.75" x14ac:dyDescent="0.2"/>
  <cols>
    <col min="1" max="1" width="4.140625" style="2" customWidth="1"/>
    <col min="2" max="2" width="7.5703125" style="2" customWidth="1"/>
    <col min="3" max="3" width="28.7109375" style="2" customWidth="1"/>
    <col min="4" max="5" width="20.140625" style="2" customWidth="1"/>
    <col min="6" max="6" width="25" style="2" customWidth="1"/>
    <col min="7" max="7" width="11.42578125" style="2"/>
    <col min="8" max="8" width="5" style="2" customWidth="1"/>
    <col min="9" max="9" width="3.42578125" style="2" customWidth="1"/>
    <col min="10" max="16384" width="11.42578125" style="2"/>
  </cols>
  <sheetData>
    <row r="1" spans="1:9" ht="15" x14ac:dyDescent="0.2">
      <c r="A1" s="352" t="s">
        <v>42</v>
      </c>
      <c r="B1" s="352"/>
      <c r="C1" s="352"/>
      <c r="D1" s="352"/>
      <c r="E1" s="352"/>
      <c r="F1" s="28"/>
      <c r="G1" s="28"/>
      <c r="H1" s="28"/>
      <c r="I1" s="28"/>
    </row>
    <row r="2" spans="1:9" ht="15" x14ac:dyDescent="0.2">
      <c r="A2" s="352"/>
      <c r="B2" s="352"/>
      <c r="C2" s="352"/>
      <c r="D2" s="352"/>
      <c r="E2" s="352"/>
      <c r="F2" s="28"/>
      <c r="G2" s="28"/>
      <c r="H2" s="28"/>
      <c r="I2" s="28"/>
    </row>
    <row r="3" spans="1:9" ht="14.25" x14ac:dyDescent="0.2">
      <c r="A3" s="29"/>
      <c r="B3" s="29"/>
    </row>
    <row r="4" spans="1:9" ht="66" customHeight="1" x14ac:dyDescent="0.2">
      <c r="A4" s="353" t="s">
        <v>50</v>
      </c>
      <c r="B4" s="353"/>
      <c r="C4" s="353"/>
      <c r="D4" s="353"/>
      <c r="E4" s="353"/>
      <c r="F4" s="30"/>
      <c r="G4" s="31"/>
      <c r="H4" s="31"/>
      <c r="I4" s="31"/>
    </row>
    <row r="5" spans="1:9" x14ac:dyDescent="0.2">
      <c r="A5" s="32" t="s">
        <v>43</v>
      </c>
      <c r="B5" s="32"/>
      <c r="C5" s="3"/>
      <c r="D5" s="3"/>
      <c r="E5" s="73">
        <v>4000000000</v>
      </c>
    </row>
    <row r="6" spans="1:9" x14ac:dyDescent="0.2">
      <c r="A6" s="32" t="s">
        <v>44</v>
      </c>
      <c r="B6" s="32"/>
      <c r="C6" s="3"/>
      <c r="D6" s="3"/>
      <c r="E6" s="3"/>
    </row>
    <row r="7" spans="1:9" x14ac:dyDescent="0.2">
      <c r="A7" s="32"/>
      <c r="B7" s="32"/>
      <c r="C7" s="3"/>
      <c r="D7" s="3"/>
      <c r="E7" s="3"/>
    </row>
    <row r="8" spans="1:9" x14ac:dyDescent="0.2">
      <c r="A8" s="32" t="s">
        <v>45</v>
      </c>
      <c r="B8" s="32"/>
      <c r="C8" s="3"/>
      <c r="D8" s="3"/>
      <c r="E8" s="3"/>
    </row>
    <row r="9" spans="1:9" x14ac:dyDescent="0.2">
      <c r="A9" s="32" t="s">
        <v>46</v>
      </c>
      <c r="B9" s="32"/>
      <c r="C9" s="3"/>
      <c r="D9" s="3"/>
      <c r="E9" s="3"/>
    </row>
    <row r="10" spans="1:9" x14ac:dyDescent="0.2">
      <c r="A10" s="32" t="s">
        <v>47</v>
      </c>
      <c r="B10" s="32"/>
      <c r="C10" s="3"/>
      <c r="D10" s="3"/>
      <c r="E10" s="3"/>
    </row>
    <row r="11" spans="1:9" ht="14.25" x14ac:dyDescent="0.2">
      <c r="A11" s="33"/>
      <c r="B11" s="33"/>
    </row>
    <row r="13" spans="1:9" ht="22.5" customHeight="1" x14ac:dyDescent="0.2">
      <c r="B13" s="69" t="s">
        <v>81</v>
      </c>
      <c r="C13" s="69" t="s">
        <v>48</v>
      </c>
      <c r="D13" s="70" t="s">
        <v>75</v>
      </c>
      <c r="E13" s="70" t="s">
        <v>76</v>
      </c>
      <c r="F13" s="34"/>
      <c r="G13" s="34"/>
    </row>
    <row r="14" spans="1:9" ht="25.5" x14ac:dyDescent="0.2">
      <c r="B14" s="35" t="s">
        <v>80</v>
      </c>
      <c r="C14" s="35" t="s">
        <v>82</v>
      </c>
      <c r="D14" s="81">
        <v>420</v>
      </c>
      <c r="E14" s="81">
        <v>403.85</v>
      </c>
      <c r="F14" s="36"/>
    </row>
    <row r="15" spans="1:9" x14ac:dyDescent="0.2">
      <c r="B15" s="80"/>
      <c r="C15" s="35" t="s">
        <v>83</v>
      </c>
      <c r="D15" s="81">
        <f>+D14*19%</f>
        <v>79.8</v>
      </c>
      <c r="E15" s="81">
        <f>+E14*19%</f>
        <v>76.731500000000011</v>
      </c>
      <c r="F15" s="36"/>
    </row>
    <row r="16" spans="1:9" ht="15.75" customHeight="1" x14ac:dyDescent="0.2">
      <c r="B16" s="80"/>
      <c r="C16" s="35" t="s">
        <v>84</v>
      </c>
      <c r="D16" s="81">
        <f>+D14+D15</f>
        <v>499.8</v>
      </c>
      <c r="E16" s="81">
        <f>+E14+E15</f>
        <v>480.58150000000001</v>
      </c>
      <c r="F16" s="36"/>
    </row>
    <row r="17" spans="1:6" x14ac:dyDescent="0.2">
      <c r="B17" s="80"/>
      <c r="C17" s="37" t="s">
        <v>6</v>
      </c>
      <c r="D17" s="205" t="s">
        <v>276</v>
      </c>
      <c r="E17" s="203" t="s">
        <v>274</v>
      </c>
      <c r="F17" s="38"/>
    </row>
    <row r="18" spans="1:6" x14ac:dyDescent="0.2">
      <c r="D18" s="71"/>
      <c r="E18" s="71"/>
    </row>
    <row r="19" spans="1:6" s="39" customFormat="1" ht="11.25" x14ac:dyDescent="0.2">
      <c r="C19" s="40"/>
      <c r="D19" s="72"/>
      <c r="E19" s="72"/>
    </row>
    <row r="20" spans="1:6" s="39" customFormat="1" ht="11.25" x14ac:dyDescent="0.2">
      <c r="C20" s="40"/>
      <c r="D20" s="74"/>
      <c r="E20" s="74"/>
    </row>
    <row r="21" spans="1:6" s="39" customFormat="1" ht="11.25" x14ac:dyDescent="0.2">
      <c r="C21" s="40"/>
      <c r="D21" s="40"/>
      <c r="E21" s="40"/>
    </row>
    <row r="22" spans="1:6" x14ac:dyDescent="0.2">
      <c r="A22" s="4" t="s">
        <v>34</v>
      </c>
      <c r="B22" s="4"/>
      <c r="C22" s="4"/>
      <c r="D22" s="4"/>
      <c r="E22" s="4"/>
    </row>
    <row r="23" spans="1:6" ht="12.75" customHeight="1" x14ac:dyDescent="0.2">
      <c r="A23" s="354" t="s">
        <v>49</v>
      </c>
      <c r="B23" s="354"/>
      <c r="C23" s="354"/>
      <c r="D23" s="12"/>
      <c r="E23" s="12"/>
    </row>
    <row r="24" spans="1:6" x14ac:dyDescent="0.2">
      <c r="A24" s="11"/>
      <c r="B24" s="11"/>
      <c r="C24" s="12"/>
      <c r="D24" s="12"/>
      <c r="E24" s="12"/>
    </row>
    <row r="25" spans="1:6" x14ac:dyDescent="0.2">
      <c r="A25" s="11"/>
      <c r="B25" s="11"/>
      <c r="C25" s="12"/>
      <c r="D25" s="12"/>
      <c r="E25" s="12"/>
    </row>
    <row r="26" spans="1:6" x14ac:dyDescent="0.2">
      <c r="A26" s="5" t="s">
        <v>85</v>
      </c>
      <c r="B26" s="5"/>
    </row>
    <row r="27" spans="1:6" x14ac:dyDescent="0.2">
      <c r="A27" s="3" t="s">
        <v>86</v>
      </c>
      <c r="B27" s="3"/>
    </row>
  </sheetData>
  <mergeCells count="4">
    <mergeCell ref="A1:E1"/>
    <mergeCell ref="A2:E2"/>
    <mergeCell ref="A4:E4"/>
    <mergeCell ref="A23:C23"/>
  </mergeCells>
  <pageMargins left="0.7" right="1.6875" top="0.75" bottom="0.75" header="0.3" footer="0.3"/>
  <pageSetup paperSize="132" orientation="landscape" r:id="rId1"/>
  <headerFooter>
    <oddHeader>&amp;C&amp;"Arial,Negrita"&amp;14PONDERACIÓN  INVITACIÓN ABIERTA No. 012 DE 2023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22F0-DAFC-4D98-996E-94EF940495D0}">
  <sheetPr>
    <pageSetUpPr fitToPage="1"/>
  </sheetPr>
  <dimension ref="A1:G29"/>
  <sheetViews>
    <sheetView workbookViewId="0">
      <selection activeCell="C9" sqref="C9"/>
    </sheetView>
  </sheetViews>
  <sheetFormatPr baseColWidth="10" defaultRowHeight="15" x14ac:dyDescent="0.25"/>
  <cols>
    <col min="1" max="1" width="27.42578125" customWidth="1"/>
    <col min="2" max="2" width="12.28515625" customWidth="1"/>
    <col min="3" max="4" width="20.7109375" customWidth="1"/>
    <col min="7" max="7" width="14.5703125" bestFit="1" customWidth="1"/>
  </cols>
  <sheetData>
    <row r="1" spans="1:4" x14ac:dyDescent="0.25">
      <c r="A1" s="1"/>
      <c r="B1" s="1"/>
      <c r="C1" s="1"/>
      <c r="D1" s="1"/>
    </row>
    <row r="2" spans="1:4" ht="23.25" x14ac:dyDescent="0.35">
      <c r="A2" s="358" t="s">
        <v>93</v>
      </c>
      <c r="B2" s="358"/>
      <c r="C2" s="358"/>
      <c r="D2" s="358"/>
    </row>
    <row r="3" spans="1:4" ht="46.5" customHeight="1" x14ac:dyDescent="0.25">
      <c r="A3" s="359" t="s">
        <v>10</v>
      </c>
      <c r="B3" s="360"/>
      <c r="C3" s="70" t="s">
        <v>75</v>
      </c>
      <c r="D3" s="70" t="s">
        <v>76</v>
      </c>
    </row>
    <row r="4" spans="1:4" x14ac:dyDescent="0.25">
      <c r="A4" s="361" t="s">
        <v>0</v>
      </c>
      <c r="B4" s="362"/>
      <c r="C4" s="43" t="s">
        <v>4</v>
      </c>
      <c r="D4" s="43" t="s">
        <v>4</v>
      </c>
    </row>
    <row r="5" spans="1:4" x14ac:dyDescent="0.25">
      <c r="A5" s="361" t="s">
        <v>11</v>
      </c>
      <c r="B5" s="362"/>
      <c r="C5" s="41" t="s">
        <v>64</v>
      </c>
      <c r="D5" s="41" t="s">
        <v>64</v>
      </c>
    </row>
    <row r="6" spans="1:4" x14ac:dyDescent="0.25">
      <c r="A6" s="363" t="s">
        <v>12</v>
      </c>
      <c r="B6" s="364"/>
      <c r="C6" s="43" t="s">
        <v>4</v>
      </c>
      <c r="D6" s="43" t="s">
        <v>4</v>
      </c>
    </row>
    <row r="7" spans="1:4" x14ac:dyDescent="0.25">
      <c r="A7" s="365" t="s">
        <v>36</v>
      </c>
      <c r="B7" s="366"/>
      <c r="C7" s="43" t="s">
        <v>4</v>
      </c>
      <c r="D7" s="43" t="s">
        <v>4</v>
      </c>
    </row>
    <row r="8" spans="1:4" ht="57.75" customHeight="1" x14ac:dyDescent="0.25">
      <c r="A8" s="361" t="s">
        <v>28</v>
      </c>
      <c r="B8" s="362"/>
      <c r="C8" s="204" t="s">
        <v>275</v>
      </c>
      <c r="D8" s="79" t="str">
        <f>+PONDERACIÓN!E17</f>
        <v>----------------------</v>
      </c>
    </row>
    <row r="9" spans="1:4" ht="43.5" customHeight="1" x14ac:dyDescent="0.25">
      <c r="A9" s="356" t="s">
        <v>6</v>
      </c>
      <c r="B9" s="357"/>
      <c r="C9" s="13" t="s">
        <v>64</v>
      </c>
      <c r="D9" s="13" t="s">
        <v>64</v>
      </c>
    </row>
    <row r="12" spans="1:4" x14ac:dyDescent="0.25">
      <c r="A12" s="4" t="s">
        <v>34</v>
      </c>
      <c r="B12" s="4"/>
      <c r="C12" s="4"/>
      <c r="D12" s="4"/>
    </row>
    <row r="13" spans="1:4" ht="13.5" customHeight="1" x14ac:dyDescent="0.25">
      <c r="A13" s="354" t="s">
        <v>35</v>
      </c>
      <c r="B13" s="355"/>
      <c r="C13" s="12"/>
      <c r="D13" s="12"/>
    </row>
    <row r="14" spans="1:4" x14ac:dyDescent="0.25">
      <c r="A14" s="11"/>
      <c r="B14" s="12"/>
      <c r="C14" s="12"/>
      <c r="D14" s="12"/>
    </row>
    <row r="15" spans="1:4" x14ac:dyDescent="0.25">
      <c r="A15" s="11"/>
      <c r="B15" s="12"/>
      <c r="C15" s="12"/>
      <c r="D15" s="12"/>
    </row>
    <row r="16" spans="1:4" x14ac:dyDescent="0.25">
      <c r="A16" s="5" t="s">
        <v>85</v>
      </c>
      <c r="B16" s="2"/>
      <c r="C16" s="2"/>
      <c r="D16" s="2"/>
    </row>
    <row r="17" spans="1:7" x14ac:dyDescent="0.25">
      <c r="A17" s="3" t="s">
        <v>86</v>
      </c>
      <c r="B17" s="2"/>
      <c r="C17" s="2"/>
      <c r="D17" s="2"/>
    </row>
    <row r="20" spans="1:7" x14ac:dyDescent="0.25">
      <c r="A20" s="6" t="s">
        <v>268</v>
      </c>
      <c r="B20" s="7"/>
      <c r="C20" s="7"/>
      <c r="D20" s="7"/>
    </row>
    <row r="21" spans="1:7" x14ac:dyDescent="0.25">
      <c r="A21" s="7" t="s">
        <v>37</v>
      </c>
      <c r="B21" s="7"/>
      <c r="C21" s="7"/>
      <c r="D21" s="7"/>
    </row>
    <row r="27" spans="1:7" x14ac:dyDescent="0.25">
      <c r="G27" s="9"/>
    </row>
    <row r="28" spans="1:7" x14ac:dyDescent="0.25">
      <c r="G28" s="9"/>
    </row>
    <row r="29" spans="1:7" x14ac:dyDescent="0.25">
      <c r="G29" s="9"/>
    </row>
  </sheetData>
  <mergeCells count="9">
    <mergeCell ref="A13:B13"/>
    <mergeCell ref="A9:B9"/>
    <mergeCell ref="A2:D2"/>
    <mergeCell ref="A3:B3"/>
    <mergeCell ref="A4:B4"/>
    <mergeCell ref="A5:B5"/>
    <mergeCell ref="A6:B6"/>
    <mergeCell ref="A7:B7"/>
    <mergeCell ref="A8:B8"/>
  </mergeCells>
  <pageMargins left="0.7" right="0.7" top="0.75" bottom="0.75" header="0.3" footer="0.3"/>
  <pageSetup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 JURIDICA</vt:lpstr>
      <vt:lpstr>E. TECNICA PREVIA</vt:lpstr>
      <vt:lpstr>E. TECNICA DEFINITIVA</vt:lpstr>
      <vt:lpstr>E. EXPERIENCIA</vt:lpstr>
      <vt:lpstr>DOCUMENTOS</vt:lpstr>
      <vt:lpstr>EVALUACION INDICES</vt:lpstr>
      <vt:lpstr>INDICADORES</vt:lpstr>
      <vt:lpstr>PONDERACIÓN</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2023-06-07T16:18:50Z</cp:lastPrinted>
  <dcterms:created xsi:type="dcterms:W3CDTF">2017-05-22T13:32:10Z</dcterms:created>
  <dcterms:modified xsi:type="dcterms:W3CDTF">2023-08-24T21:39:20Z</dcterms:modified>
</cp:coreProperties>
</file>