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marco.antolinez\Desktop\LICORERA\2023\INVITACIONES\INVI 019 DE 2023 - TAPAS DE SEGURIDAD\"/>
    </mc:Choice>
  </mc:AlternateContent>
  <xr:revisionPtr revIDLastSave="0" documentId="13_ncr:1_{72B1E85A-5807-469A-A373-03C26FC0313F}" xr6:coauthVersionLast="47" xr6:coauthVersionMax="47" xr10:uidLastSave="{00000000-0000-0000-0000-000000000000}"/>
  <bookViews>
    <workbookView xWindow="-120" yWindow="-120" windowWidth="29040" windowHeight="15840" activeTab="6" xr2:uid="{00000000-000D-0000-FFFF-FFFF00000000}"/>
  </bookViews>
  <sheets>
    <sheet name="E. JURIDICA" sheetId="1" r:id="rId1"/>
    <sheet name="E. TECNICA" sheetId="74" r:id="rId2"/>
    <sheet name="E. EXPERIENCIA" sheetId="54" r:id="rId3"/>
    <sheet name="DOCUMENTOS" sheetId="71" r:id="rId4"/>
    <sheet name="EVALUACION INDICES" sheetId="72" r:id="rId5"/>
    <sheet name="INDICADORES" sheetId="73" r:id="rId6"/>
    <sheet name="PONDERACIÓN" sheetId="65" r:id="rId7"/>
    <sheet name="RESULTADO" sheetId="42"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73" l="1"/>
  <c r="B3" i="73"/>
  <c r="D5" i="73"/>
  <c r="C6" i="73"/>
  <c r="D6" i="73"/>
  <c r="E6" i="73"/>
  <c r="C7" i="73"/>
  <c r="D7" i="73"/>
  <c r="E7" i="73"/>
  <c r="C8" i="73"/>
  <c r="D8" i="73"/>
  <c r="E8" i="73"/>
  <c r="C9" i="73"/>
  <c r="D9" i="73"/>
  <c r="E9" i="73"/>
  <c r="C10" i="73"/>
  <c r="D10" i="73"/>
  <c r="E10" i="73"/>
  <c r="C11" i="73"/>
  <c r="D11" i="73"/>
  <c r="E11" i="73"/>
  <c r="B2" i="72"/>
  <c r="B3" i="72"/>
  <c r="B14" i="72"/>
  <c r="E16" i="72"/>
  <c r="E19" i="72"/>
  <c r="E21" i="72"/>
  <c r="E24" i="72"/>
  <c r="D27" i="72"/>
  <c r="E27" i="72"/>
  <c r="D30" i="72"/>
  <c r="E30" i="72"/>
  <c r="D31" i="72"/>
  <c r="B37" i="72"/>
  <c r="E39" i="72"/>
  <c r="E42" i="72"/>
  <c r="E44" i="72"/>
  <c r="D50" i="72"/>
  <c r="E50" i="72"/>
  <c r="D53" i="72"/>
  <c r="E53" i="72"/>
  <c r="D54" i="72"/>
  <c r="I34" i="54" l="1"/>
  <c r="I33" i="54"/>
  <c r="I32" i="54"/>
  <c r="D16" i="65"/>
  <c r="D15" i="65"/>
  <c r="E16" i="65"/>
  <c r="E15" i="65"/>
  <c r="I24" i="54" l="1"/>
  <c r="I35" i="54"/>
</calcChain>
</file>

<file path=xl/sharedStrings.xml><?xml version="1.0" encoding="utf-8"?>
<sst xmlns="http://schemas.openxmlformats.org/spreadsheetml/2006/main" count="537" uniqueCount="275">
  <si>
    <t>EVALUACION JURIDICA</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</si>
  <si>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</si>
  <si>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Las personas naturales deberán presentar fotocopia de la cédula de ciudadanía. En el caso de ser comerciantes deberán presentar copia del Registro Mercantil. </t>
  </si>
  <si>
    <t xml:space="preserve">El OFERENTE deberá presentar con la OFERTA, fotocopia del Registro Único Tributario. </t>
  </si>
  <si>
    <t>CUMPLE</t>
  </si>
  <si>
    <t>N/A</t>
  </si>
  <si>
    <t>RESULTADO</t>
  </si>
  <si>
    <t>El OFERENTE deberá estar constituido como persona jurídica para lo cual deberá presentar el certificado de existencia y representación legal expedido por la Cámara de Comercio de su domicilio principal, con fecha no superior a treinta (30) días calendario de antelación a la fecha de cierre, donde conste que se encuentra legalmente constituida como tal y acreditar que su duración no será inferior al término de ejecución del Contrato y un (1) años más, y que su objeto social contenga las actividades que estén relacionadas con el objeto del presente proceso de selección. 
Cuando el OFERENTE obre por conducto de un representante o apoderado, allegará con su propuesta,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propuesta.
El representante legal de la persona jurídica, deberá anexar a la propuesta fotocopia de su cédula de ciudadanía o del documento legal que acredite su identidad.</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</si>
  <si>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</si>
  <si>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t>
  </si>
  <si>
    <t>RESULTADO/PROPONENTE</t>
  </si>
  <si>
    <t>EVALUACION TECNICA</t>
  </si>
  <si>
    <t>EVALUACION DE EXPERIENCIA</t>
  </si>
  <si>
    <t>INHABILIDADES E INCOMPATIBILIDADES</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</si>
  <si>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</si>
  <si>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 xml:space="preserve">CERTIFICACIÓN DE PARAFISCALES LEY 789 DE 2002 Y LEY 828 DE 2003 </t>
  </si>
  <si>
    <t>INSCRIPCIÓN EN EL REGISTRO INTERNO DE PROVEEDORES DE LA EMPRESA</t>
  </si>
  <si>
    <t>REGISTRO UNICO TRIBUTARIO (RUT)</t>
  </si>
  <si>
    <t>ANTECEDENTES DISCIPLINARIOS DE LA PROCURADURÍA GENERAL DE LA NACIÓN</t>
  </si>
  <si>
    <t>GARANTÍA DE SERIEDAD DE LA OFERTA</t>
  </si>
  <si>
    <t>CONSORCIO O UNIÓN TEMPORAL</t>
  </si>
  <si>
    <t xml:space="preserve">PERSONAS NATURALES </t>
  </si>
  <si>
    <t>PERSONAS JURÍDICAS NACIONALES O EXTRANJERAS CON DOMICILIO O SUCURSAL EN COLOMBIA</t>
  </si>
  <si>
    <t xml:space="preserve">CARTA DE PRESENTACIÓN DE LA OFERTA </t>
  </si>
  <si>
    <t>2.1 DOCUMENTOS DE CONTENIDO JURÍDICO.</t>
  </si>
  <si>
    <t>El OFERENTE podrá adjuntar copia del Certificado de Antecedentes Disciplinarios expedido por la Procuraduría General de la Nación.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La Empresa, verificará en cumplimiento de lo establecido por la Ley 1238 de 2008, los antecedentes disciplinarios de los oferentes</t>
  </si>
  <si>
    <t>ANTECEDENTES JUDICIALES</t>
  </si>
  <si>
    <t>El oferente podrá presentar certificación de antecedentes judiciales expedida por autoridad competente. En caso de que el oferente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oferentes no se encuentren reportados en los registros delictivos, de acuerdo con lo previsto en el artículo 94 del Decreto 0020 de 2012.</t>
  </si>
  <si>
    <t>EVALUACION ECONOMICA</t>
  </si>
  <si>
    <t xml:space="preserve">CERTIFICADO EXISTENCIA Y REPRESENTACIÓN LEGAL. 	</t>
  </si>
  <si>
    <t>CEDULA DE CIUDADANIA</t>
  </si>
  <si>
    <t>CERTIFICACIÓN EXPEDIDA POR LA CONTRALORÍA GENERAL DE LA REPÚBLICA</t>
  </si>
  <si>
    <t>El OFERENTE, podrá presentar certificación expedida por la Contraloría General de la República, en la cual conste que el oferente y el Representante Legal de la firma o firmas no se encuentran reportados en el Boletín de Responsables Fiscales.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en cumplimiento de lo establecido por la Contraloría General de la República mediante la Circular No. 05 del 25 de febrero de 2008, La Empresa, verificará que los oferentes no se encuentren reportados en el Boletín de Responsables Fiscales que expide la Contraloría General de la República</t>
  </si>
  <si>
    <r>
      <t xml:space="preserve">Si EL OFERENTE presenta propuesta en Consorcio o Unión Temporal, de conformidad con lo señalado en el artículo 7o. de la Ley 80 de 1993, deberá diligenciar debidamente los </t>
    </r>
    <r>
      <rPr>
        <b/>
        <sz val="8"/>
        <color theme="1"/>
        <rFont val="Calibri"/>
        <family val="2"/>
        <scheme val="minor"/>
      </rPr>
      <t>Formularios 2 o 3</t>
    </r>
    <r>
      <rPr>
        <sz val="8"/>
        <color theme="1"/>
        <rFont val="Calibri"/>
        <family val="2"/>
        <scheme val="minor"/>
      </rPr>
      <t xml:space="preserve"> de las presentes condiciones de contratación, especificando: </t>
    </r>
  </si>
  <si>
    <t>Vo.Bo. SANDRA MILENA CUBILLOS GONZALEZ</t>
  </si>
  <si>
    <t>Jefe Oficina  Asesora de Juridica y Contratacion</t>
  </si>
  <si>
    <t>EVALUACION FINANCIERA</t>
  </si>
  <si>
    <t>Subgerente Financiera</t>
  </si>
  <si>
    <t>El oferente debe presentar COPIA LEGIBLE DE LA CEDULA DE CIUDADANIA del represéntate Legal de la sociedad o de la persona natural que presenta oferta, la cual debe estar registrada y contar con las facultades para la presentación de la oferta mediante su firma.</t>
  </si>
  <si>
    <t>HOJA DE VIDA DE LA FUNCIÓN PUBLICA</t>
  </si>
  <si>
    <t>Los OFERENTES al momento de presentar su OFERTA deberán presentar la hoja de vida de la función publica de acuerdo a su naturaleza (persona jurídica o natural), la cual puede ser obtenida de la página www.funcionpublica.gov.co/descarga-de-formatos</t>
  </si>
  <si>
    <t>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t>
  </si>
  <si>
    <t xml:space="preserve">4.2 CRITERIO DE CALIFICACIÓN </t>
  </si>
  <si>
    <t>P = 1000 x (PM/VP)</t>
  </si>
  <si>
    <t>Donde:</t>
  </si>
  <si>
    <t>P = Puntaje para la propuesta en evaluación</t>
  </si>
  <si>
    <t>VP = Valor de la propuesta en evaluación</t>
  </si>
  <si>
    <t>PM = Valor de la propuesta más económica.</t>
  </si>
  <si>
    <t>DESCRPCIÓN</t>
  </si>
  <si>
    <t>Jefe  Oficina  Asesora de Juridica y Contratacion</t>
  </si>
  <si>
    <t>Las ofertas que obtengan como resultado CUMPLE en la verificación jurídica, técnica, financiera y económica, serán ponderadas por grupo en cuanto a la sumatoria de los ítems ofertados y se le otorgará el puntaje máximo de 1000 PUNTOS a la propuesta de menor valor. El puntaje de las ofertas restantes se calculará en forma inversamente proporcional al valor de la misma, como resultado de aplicar la siguiente fórmula:</t>
  </si>
  <si>
    <t>NO CUMPLE
DEBE SUBSANAR</t>
  </si>
  <si>
    <t>No.</t>
  </si>
  <si>
    <t>1. Nombre o razón social del contratante, dirección y teléfono.</t>
  </si>
  <si>
    <t>2. Nombre o razón social del contratista.</t>
  </si>
  <si>
    <t>3. Número del contrato.</t>
  </si>
  <si>
    <t>4. Objeto del contrato.</t>
  </si>
  <si>
    <t xml:space="preserve">5. Fecha de inicio y terminación (día, mes y año).
</t>
  </si>
  <si>
    <t xml:space="preserve">6. Indicación de cumplimiento y calidad a satisfacción. 
</t>
  </si>
  <si>
    <t>7. Valor del contrato (incluyendo adiciones en valor).</t>
  </si>
  <si>
    <t>8. Nombre, firma y cargo de quien expide la certificación.</t>
  </si>
  <si>
    <t>NO APORTA</t>
  </si>
  <si>
    <t>FOLIO 11</t>
  </si>
  <si>
    <t>FOLIO 32</t>
  </si>
  <si>
    <t>FOLIO 16</t>
  </si>
  <si>
    <t>NO CUMPLE</t>
  </si>
  <si>
    <t>FOLIO 18</t>
  </si>
  <si>
    <t>FOLIO 10</t>
  </si>
  <si>
    <t>FOLIO 14-15</t>
  </si>
  <si>
    <t>FOLIO 2-3</t>
  </si>
  <si>
    <t>FOLIO 19</t>
  </si>
  <si>
    <t>FOLIO 20</t>
  </si>
  <si>
    <t>La experiencia específica se acreditará con la presentación de mínimo 3 certificaciones de contratos que se relacionen directamente con el objeto de la presente invitación con entidades privadas o públicas, cuyo valor SUMADO sea igual o superior al presupuesto oficial.
En el caso de Ofertas presentadas por consorcios o uniones temporales, cada uno de sus integrantes deberá acreditar mínimo una experiencia específica en mínimo un contrato relacionado directamente con el objeto de la presente invitación, sin que la suma de las certificaciones sea inferior a tres (3) certificaciones de experiencia</t>
  </si>
  <si>
    <t>FOLIO 12-13</t>
  </si>
  <si>
    <t>FOLIO 17</t>
  </si>
  <si>
    <t>FOLIO 33</t>
  </si>
  <si>
    <t>GUALA CLOUSURES DE COLOMBIA LTDA</t>
  </si>
  <si>
    <t>TAPAS DE LAS AMERICAS SAS</t>
  </si>
  <si>
    <t>FOLIO 1</t>
  </si>
  <si>
    <t>FOLIO 5-9</t>
  </si>
  <si>
    <r>
      <t xml:space="preserve">NO CUMPLE
</t>
    </r>
    <r>
      <rPr>
        <sz val="8"/>
        <color rgb="FFFF0000"/>
        <rFont val="Calibri"/>
        <family val="2"/>
        <scheme val="minor"/>
      </rPr>
      <t>(debe presentar copia de la CC, Copia de la tarjeta profesional y Cerficado de antecedentes de la junta central de contadores)</t>
    </r>
  </si>
  <si>
    <t>FOLIO 21</t>
  </si>
  <si>
    <t xml:space="preserve">
145076</t>
  </si>
  <si>
    <t>ITEM</t>
  </si>
  <si>
    <t>TAPA SEGURIDAD NECTAR CLUB N. P.</t>
  </si>
  <si>
    <t>IVA (19%)</t>
  </si>
  <si>
    <t>TOTAL</t>
  </si>
  <si>
    <t>Vo. Bo SERGIO ALBERTO AYALA SUAREZ</t>
  </si>
  <si>
    <t>Subgerente Tecnico</t>
  </si>
  <si>
    <t>FOLIO 4-11</t>
  </si>
  <si>
    <t>FOLIO 19-26</t>
  </si>
  <si>
    <t>FOLIO 28-29</t>
  </si>
  <si>
    <t>FOLIO 30-31</t>
  </si>
  <si>
    <t>FOLIO 35-36</t>
  </si>
  <si>
    <r>
      <t xml:space="preserve">NO CUMPLE
</t>
    </r>
    <r>
      <rPr>
        <sz val="8"/>
        <color rgb="FFFF0000"/>
        <rFont val="Calibri"/>
        <family val="2"/>
        <scheme val="minor"/>
      </rPr>
      <t>(debe presentar copia de la CC, Copia de la tarjeta profesional)</t>
    </r>
  </si>
  <si>
    <t>FOLIO 37</t>
  </si>
  <si>
    <t>INVITACION ABIERTA No. 019 DE 2023</t>
  </si>
  <si>
    <t>INVITACION ABIERTA No. 019 de 2023</t>
  </si>
  <si>
    <t>CODIGO/NUMERO/REF.</t>
  </si>
  <si>
    <t>FECHA</t>
  </si>
  <si>
    <t>CONCEPTO</t>
  </si>
  <si>
    <t>Resolución 683 de 2012</t>
  </si>
  <si>
    <t>28 de marzo de 2012</t>
  </si>
  <si>
    <t>Por medio de la cual se expide el Reglamento Técnico sobre los requisitos sanitarios que deben cumplir los materiales, objetos, envases y equipamientos destinados a entrar en contacto con alimentos y bebidas para consumo humano.</t>
  </si>
  <si>
    <t>Resolución 4143 de 2012</t>
  </si>
  <si>
    <t>7 de diciembre de 2012</t>
  </si>
  <si>
    <t xml:space="preserve">Por la cual se establece el reglamento técnico sobre los requisitos que deben cumplir los materiales, objetos, envases y equipamientos plásticos y elastoméricos y sus aditivos, destinados a entrar en contacto con alimentos y bebidas para consumo humano en el territorio nacional.  </t>
  </si>
  <si>
    <t>Parámetro</t>
  </si>
  <si>
    <t>Unidad</t>
  </si>
  <si>
    <t>Valor</t>
  </si>
  <si>
    <t>Altura total desde la parte superior del cuello de la botella hasta la parte superior de la tapa</t>
  </si>
  <si>
    <t>mm</t>
  </si>
  <si>
    <t>23 ± 1,0</t>
  </si>
  <si>
    <t>Resistencia a la fuerza estática vertical</t>
  </si>
  <si>
    <t>kgf</t>
  </si>
  <si>
    <t>80 ± 15%</t>
  </si>
  <si>
    <t>Fuerza de tapado</t>
  </si>
  <si>
    <t>85 ± 10%</t>
  </si>
  <si>
    <t>Tipo de acabado</t>
  </si>
  <si>
    <t>-</t>
  </si>
  <si>
    <t>385E</t>
  </si>
  <si>
    <t>Rata de vertido</t>
  </si>
  <si>
    <t>s/l</t>
  </si>
  <si>
    <t>Máx. 90</t>
  </si>
  <si>
    <t>Altura de la tapa</t>
  </si>
  <si>
    <t>47,8 ± 0,4</t>
  </si>
  <si>
    <t>Hermeticidad</t>
  </si>
  <si>
    <t>Completa</t>
  </si>
  <si>
    <t>Diámetro externo de la tapa en la base</t>
  </si>
  <si>
    <t>32,7 ± 0,3</t>
  </si>
  <si>
    <t>Torque de apertura</t>
  </si>
  <si>
    <t>kgf*cm</t>
  </si>
  <si>
    <t>12 – 28</t>
  </si>
  <si>
    <t xml:space="preserve">Peso Total </t>
  </si>
  <si>
    <t>g</t>
  </si>
  <si>
    <t>13,7 ± 1</t>
  </si>
  <si>
    <t>Precinto de seguridad</t>
  </si>
  <si>
    <t>Sistema de seguridad que evidencie cuando el producto ha sido abierto.</t>
  </si>
  <si>
    <t>Este precinto de seguridad debe ser lo suficientemente fuerte que no se desprenda durante la aplicación de la tapa, en el transporte, en el almacenamiento en las bodegas de la empresa ni en la de los  distribuidores, pero que no genere dificultad durante la apertura manual por parte del consumidor final.</t>
  </si>
  <si>
    <t>Seguridad</t>
  </si>
  <si>
    <t>Componente</t>
  </si>
  <si>
    <t>Material</t>
  </si>
  <si>
    <t>Color</t>
  </si>
  <si>
    <t>Sobretapa</t>
  </si>
  <si>
    <t>Sintético grado alimenticio</t>
  </si>
  <si>
    <t>Según patrones de cada producto</t>
  </si>
  <si>
    <t>Tapatubo</t>
  </si>
  <si>
    <t>Cuerpo</t>
  </si>
  <si>
    <t>Natural</t>
  </si>
  <si>
    <t>Arandela</t>
  </si>
  <si>
    <t>Válvula</t>
  </si>
  <si>
    <t>Otros</t>
  </si>
  <si>
    <t xml:space="preserve">- </t>
  </si>
  <si>
    <t>En cumplimiento de la resolución 4143 de 2012 específicamente no se permite el uso del policarbonato como componente particular.</t>
  </si>
  <si>
    <t>Referencia</t>
  </si>
  <si>
    <t xml:space="preserve">Colores </t>
  </si>
  <si>
    <t>Pantone</t>
  </si>
  <si>
    <t xml:space="preserve">Néctar </t>
  </si>
  <si>
    <t>Rojo</t>
  </si>
  <si>
    <t>7628C</t>
  </si>
  <si>
    <t>Blanco</t>
  </si>
  <si>
    <t>Negro</t>
  </si>
  <si>
    <t>Rojo Tunjo</t>
  </si>
  <si>
    <t>STD No. 3</t>
  </si>
  <si>
    <t>Black C</t>
  </si>
  <si>
    <t>7624C</t>
  </si>
  <si>
    <t>7406C</t>
  </si>
  <si>
    <t>Néctar sin Azúcar</t>
  </si>
  <si>
    <t>INDUSTRIA LICORERA DEL CAUCA</t>
  </si>
  <si>
    <t>Suministro de tapa para aguardiente caucano</t>
  </si>
  <si>
    <t>074 de 2022</t>
  </si>
  <si>
    <t>JAIME HUMBERTO MENDOZA - Jefe Division Produccion</t>
  </si>
  <si>
    <t>INDUSTRIA LICORERA DE CALDAS</t>
  </si>
  <si>
    <t>hasta el 31/12/2023</t>
  </si>
  <si>
    <t>JAVIER MAURICIO PARRA VALENCIA</t>
  </si>
  <si>
    <t>FABRICA DE LICORES DEL TOLIMA</t>
  </si>
  <si>
    <t>FLT - 079</t>
  </si>
  <si>
    <t>Suministro de tapas tipo guala irrellenables y tapa de lujo para la presentacion premium</t>
  </si>
  <si>
    <t>01/02/2022 - 15/12/2022</t>
  </si>
  <si>
    <t>EXCELENTE</t>
  </si>
  <si>
    <t>HECTOR YESI RAMIREZ HERNANDEZ - Secretario General</t>
  </si>
  <si>
    <t>EMPRESA DE LICORES DE CUNDINAMARCA</t>
  </si>
  <si>
    <t>Suministro de tapas de seguridad para los productos de la empresa de licores de cundinamarca</t>
  </si>
  <si>
    <t>25/01/2022 - 31/12/2022</t>
  </si>
  <si>
    <t>ACTA DE LIQUIDACION</t>
  </si>
  <si>
    <t>Suministro de tapas de seguridad y copa para los productos de la empresa de licores de cundinamarca</t>
  </si>
  <si>
    <t>23/04/2021 - 31/12/2021</t>
  </si>
  <si>
    <t>Diseño, desarrollo y suministro de las tapas de seguridad para la nueva imagen de los productos de la empresa de licores de cundinamarca</t>
  </si>
  <si>
    <t>31/05/2019 - 31/07/2020</t>
  </si>
  <si>
    <t>Presenta la información financiera a 31 de diciembre de 2022, según certificación de la Cámara de Comercio de Bogotá  , con Código de verificación No.B23545264FD839 del 11 de Agosto de  2023- CUMPLE</t>
  </si>
  <si>
    <t>La capacidad financiera se verificará teniendo en cuenta la información relacionada en el certificado de inscripción del proponente en el Registro Único de Proponentes de la Cámara de Comercio, la cual deberá estar actualizada con corte no anterior al 31 de diciembre de 2022.</t>
  </si>
  <si>
    <t xml:space="preserve">CUMPLE </t>
  </si>
  <si>
    <t>DOCUMENTO SOLICITADO</t>
  </si>
  <si>
    <t>800251038-8</t>
  </si>
  <si>
    <t>NIT</t>
  </si>
  <si>
    <t>GUALA CLOSURES DE COLOMBIA LTDA</t>
  </si>
  <si>
    <t>NOMBRE</t>
  </si>
  <si>
    <t>EVALUACION DOCUMENTOS</t>
  </si>
  <si>
    <t>CONTRATAR EL SUMINISTRO DE TAPAS DE SEGURIDAD, PARA LOS PRODUCTOS DE LA EMPRESA DE LICORES DE CUNDINAMARCA.</t>
  </si>
  <si>
    <t>INVITACIÓN ABIERTA No 019 DE 2023</t>
  </si>
  <si>
    <t>Activo Total</t>
  </si>
  <si>
    <t>Utilidad Operacional</t>
  </si>
  <si>
    <t xml:space="preserve">RENTABILIDAD DEL ACTIVO </t>
  </si>
  <si>
    <t>Patrimonio</t>
  </si>
  <si>
    <t xml:space="preserve">RENTABILIDAD DEL PATRIMONIO </t>
  </si>
  <si>
    <t xml:space="preserve">Gastos de Interes </t>
  </si>
  <si>
    <t xml:space="preserve">RAZON DE COBERTURA </t>
  </si>
  <si>
    <t>Pasivo Total</t>
  </si>
  <si>
    <t>NIVEL DE ENDEUDAMIENTO</t>
  </si>
  <si>
    <t>39.208.288.901  - 17.915.031.286</t>
  </si>
  <si>
    <t xml:space="preserve">Activo corriente - Pasivo Corriente </t>
  </si>
  <si>
    <t xml:space="preserve">CAPITAL DE TRABAJO </t>
  </si>
  <si>
    <t>Pasivo corriente</t>
  </si>
  <si>
    <t>LIQUIDEZ</t>
  </si>
  <si>
    <t>Activo corriente</t>
  </si>
  <si>
    <t>En Col $</t>
  </si>
  <si>
    <t>MAYOR O IGUAL A 0.05</t>
  </si>
  <si>
    <t>Uop / AT</t>
  </si>
  <si>
    <t>RENTABILIDAD DEL ACTIVO (ROA)</t>
  </si>
  <si>
    <t>MAYOR O IGUAL A 0.20</t>
  </si>
  <si>
    <t>U op / P</t>
  </si>
  <si>
    <t>RENTABILIDAD DEL PATRIMONIO (ROE)</t>
  </si>
  <si>
    <t>&gt; = 5</t>
  </si>
  <si>
    <t>Uop/GI</t>
  </si>
  <si>
    <t>&lt;= 75 %</t>
  </si>
  <si>
    <t>(PT/AT) * 100</t>
  </si>
  <si>
    <t>&gt; =   al  50 % DEL P.O</t>
  </si>
  <si>
    <t>AC-PC</t>
  </si>
  <si>
    <t>&gt; = 1.0</t>
  </si>
  <si>
    <t>AC/PC</t>
  </si>
  <si>
    <t>PRESUPUESTO OFICIAL:  
$4.000.000.000.</t>
  </si>
  <si>
    <t>SOLICITADOS</t>
  </si>
  <si>
    <t>INDICADORES FINANCIEROS</t>
  </si>
  <si>
    <t xml:space="preserve"> </t>
  </si>
  <si>
    <t>PRESUPUESTO OFICIAL:  
$4.000.000.000</t>
  </si>
  <si>
    <t>cumple</t>
  </si>
  <si>
    <t>296C</t>
  </si>
  <si>
    <t>Azul Tunjo</t>
  </si>
  <si>
    <t>540C</t>
  </si>
  <si>
    <t>Azul</t>
  </si>
  <si>
    <t>Néctar Azul sin Azúcar</t>
  </si>
  <si>
    <t>Cumple</t>
  </si>
  <si>
    <t>7484C</t>
  </si>
  <si>
    <t>Verde Tunjo</t>
  </si>
  <si>
    <t>No Cumple</t>
  </si>
  <si>
    <t>10125C</t>
  </si>
  <si>
    <t>Dorado</t>
  </si>
  <si>
    <t>349C</t>
  </si>
  <si>
    <t>Verde</t>
  </si>
  <si>
    <t>No cumple</t>
  </si>
  <si>
    <t>Néctar Club</t>
  </si>
  <si>
    <t>RESULTADO DE LA EVALUACIÓN</t>
  </si>
  <si>
    <t>ESPECIFICACIONES DE DECORACIÓN SEGÚN FICHA TÉCNICA</t>
  </si>
  <si>
    <t>Resultado en especificaciones de decoración</t>
  </si>
  <si>
    <t>COMPONENTES PARTICULARES SEGÚN FICHA TÉCNICA</t>
  </si>
  <si>
    <t>Con cada entrega realizada en la ELC, el proveedor debe anexar un certificado de calidad, donde se evidencien los resultados de las pruebas realizadas durante su fabricación.</t>
  </si>
  <si>
    <t xml:space="preserve">El proveedor debe entregar un documento donde certifique el cumplimiento de la resolución 683 de 2012 expedida por el Ministerio de Salud y Protección Social y soporte de los resultados de los análisis de migración total y específica realizada por laboratorios C30:C31 acreditados según los requerimientos de la resolución 4143 de 2012 expedida también por el Ministerio de Salud y Protección Social. </t>
  </si>
  <si>
    <t xml:space="preserve">El tunjo grabado en la parte superior de la sobretapa debe ser en alto relieve y en 3D. </t>
  </si>
  <si>
    <t>Micromarcación (mes-año) en láser de cuatro dígitos y número de años de la E.L.C. ubicado en la parte superior del tunjo, que coincida con micromarcación del año de fabricación del insumo.</t>
  </si>
  <si>
    <t>Tunjo grabado en laser en forma continua.</t>
  </si>
  <si>
    <t>Todos aquellos sistemas que eviten al máximo la irrellenabilidad y falsificación y permitan la identificación del producto original versus el falsificado y/o adulterado.</t>
  </si>
  <si>
    <t>En el momento de la apertura la banda de seguridad se debe dividir en dos partes iguales y se debe desprender de la sobretapa, con una tolerancia de +/- 1.</t>
  </si>
  <si>
    <r>
      <t xml:space="preserve">Estos parámetros estan relaciondas con las condiciones que debe tener el equipo de llenado para el óptimo comportamiento de la tapa; por lo tanto, para hacer una prueba piloto y evaluar estas condiciones se requiere de una muestra representativa de tapas de almenos 20 a 30 unidades.
</t>
    </r>
    <r>
      <rPr>
        <b/>
        <sz val="10"/>
        <color theme="1"/>
        <rFont val="Arial"/>
        <family val="2"/>
      </rPr>
      <t>El proveedor hace entrega de 3 muestras.</t>
    </r>
  </si>
  <si>
    <r>
      <t xml:space="preserve">Estos parámetros estan relaciondas con las condiciones que debe tener el equipo de llenado para el óptimo comportamiento de la tapa; por lo tanto, para hacer una prueba piloto y evaluar estas condiciones se requiere de una muestra representativa de tapas de almenos 20 a 30 unidades.
</t>
    </r>
    <r>
      <rPr>
        <b/>
        <sz val="10"/>
        <color theme="1"/>
        <rFont val="Arial"/>
        <family val="2"/>
      </rPr>
      <t>El proveedor hace entrega de 11 muestras.</t>
    </r>
  </si>
  <si>
    <t>ESPECIFICACIONES GENERALES Y CARACTERISTICAS CONTROLADAS SEGÚN FICHA TÉCNICA</t>
  </si>
  <si>
    <t>EVALUACIÓN TECNICA 019 DE 2023</t>
  </si>
  <si>
    <t>Presenta la información financiera a 31 de diciembre de 2022, según certificación de la Cámara de Comercio de Bogotá  , con Código de verificación No.B234047149F6FF del 12 de Julio de  2023- CUMPLE</t>
  </si>
  <si>
    <t>900366367 -3</t>
  </si>
  <si>
    <t xml:space="preserve">TAPAS DE LAS AMERICAS </t>
  </si>
  <si>
    <t>INDETERMINADO</t>
  </si>
  <si>
    <t>10.264.416.352 - 7.067.505.199</t>
  </si>
  <si>
    <t>Vo. Bo NUBIA ANGELICA LUGO</t>
  </si>
  <si>
    <t>N/A. Ya que es un parámetro de seguridad que varia de acuerdo a la tecnologia con la cual cuente cada uno de los proveedores.</t>
  </si>
  <si>
    <t xml:space="preserve">N/A. Ya que es un parámetro de seguridad que varia de acuerdo a la tecnologia con la cual cuente cada uno de los proveedores. </t>
  </si>
  <si>
    <t>SE ASIGANARA PUNTAJE UNA VEZ SE CUMPLAN CON LOS REQUISITOS HABILITANTES PARA LA PONDERACION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</si>
</sst>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4" formatCode="_-&quot;$&quot;\ * #,##0.00_-;\-&quot;$&quot;\ * #,##0.00_-;_-&quot;$&quot;\ * &quot;-&quot;??_-;_-@_-"/>
    <numFmt numFmtId="164" formatCode="_(* #,##0.00_);_(* \(#,##0.00\);_(* &quot;-&quot;??_);_(@_)"/>
    <numFmt numFmtId="165" formatCode="_-&quot;$&quot;* #,##0_-;\-&quot;$&quot;* #,##0_-;_-&quot;$&quot;* &quot;-&quot;_-;_-@_-"/>
    <numFmt numFmtId="166" formatCode="_(&quot;$&quot;\ * #,##0.00_);_(&quot;$&quot;\ * \(#,##0.00\);_(&quot;$&quot;\ * &quot;-&quot;??_);_(@_)"/>
    <numFmt numFmtId="167" formatCode="_-&quot;$&quot;\ * #,##0_-;\-&quot;$&quot;\ * #,##0_-;_-&quot;$&quot;\ * &quot;-&quot;??_-;_-@_-"/>
    <numFmt numFmtId="168" formatCode="_(&quot;$&quot;\ * #,##0_);_(&quot;$&quot;\ * \(#,##0\);_(&quot;$&quot;\ * &quot;-&quot;??_);_(@_)"/>
    <numFmt numFmtId="169" formatCode="&quot;$&quot;\ #,##0"/>
    <numFmt numFmtId="170" formatCode="&quot;$&quot;\ #,##0.00"/>
    <numFmt numFmtId="171" formatCode="_(* #,##0_);_(* \(#,##0\);_(* &quot;-&quot;??_);_(@_)"/>
    <numFmt numFmtId="172" formatCode="#,##0.00;[Red]#,##0.00"/>
  </numFmts>
  <fonts count="46" x14ac:knownFonts="1">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8"/>
      <color theme="1"/>
      <name val="Calibri"/>
      <family val="2"/>
      <scheme val="minor"/>
    </font>
    <font>
      <b/>
      <sz val="18"/>
      <color theme="1"/>
      <name val="Calibri"/>
      <family val="2"/>
      <scheme val="minor"/>
    </font>
    <font>
      <sz val="11"/>
      <color theme="1"/>
      <name val="Calibri"/>
      <family val="2"/>
      <scheme val="minor"/>
    </font>
    <font>
      <sz val="10"/>
      <name val="Arial"/>
      <family val="2"/>
    </font>
    <font>
      <b/>
      <sz val="9"/>
      <color theme="1"/>
      <name val="Arial"/>
      <family val="2"/>
    </font>
    <font>
      <sz val="9"/>
      <name val="Arial"/>
      <family val="2"/>
    </font>
    <font>
      <b/>
      <sz val="9"/>
      <name val="Arial"/>
      <family val="2"/>
    </font>
    <font>
      <sz val="9"/>
      <color theme="1"/>
      <name val="Arial"/>
      <family val="2"/>
    </font>
    <font>
      <b/>
      <sz val="10"/>
      <color theme="1"/>
      <name val="Arial"/>
      <family val="2"/>
    </font>
    <font>
      <sz val="12"/>
      <color theme="1"/>
      <name val="Calibri"/>
      <family val="2"/>
      <scheme val="minor"/>
    </font>
    <font>
      <b/>
      <sz val="8"/>
      <name val="Calibri"/>
      <family val="2"/>
      <scheme val="minor"/>
    </font>
    <font>
      <sz val="8"/>
      <name val="Calibri"/>
      <family val="2"/>
      <scheme val="minor"/>
    </font>
    <font>
      <b/>
      <sz val="10"/>
      <color rgb="FFFF0000"/>
      <name val="Arial"/>
      <family val="2"/>
    </font>
    <font>
      <b/>
      <sz val="11"/>
      <color theme="1"/>
      <name val="Calibri"/>
      <family val="2"/>
      <scheme val="minor"/>
    </font>
    <font>
      <sz val="11"/>
      <name val="Arial"/>
      <family val="2"/>
    </font>
    <font>
      <b/>
      <sz val="11"/>
      <name val="Arial"/>
      <family val="2"/>
    </font>
    <font>
      <b/>
      <sz val="8"/>
      <color rgb="FF000000"/>
      <name val="Arial"/>
      <family val="2"/>
    </font>
    <font>
      <sz val="8"/>
      <color rgb="FFFF0000"/>
      <name val="Arial"/>
      <family val="2"/>
    </font>
    <font>
      <b/>
      <sz val="10"/>
      <name val="Arial"/>
      <family val="2"/>
    </font>
    <font>
      <sz val="8"/>
      <color rgb="FFFF0000"/>
      <name val="Calibri"/>
      <family val="2"/>
      <scheme val="minor"/>
    </font>
    <font>
      <b/>
      <sz val="12"/>
      <color rgb="FFFF0000"/>
      <name val="Calibri"/>
      <family val="2"/>
      <scheme val="minor"/>
    </font>
    <font>
      <b/>
      <sz val="36"/>
      <color theme="1"/>
      <name val="Calibri"/>
      <family val="2"/>
      <scheme val="minor"/>
    </font>
    <font>
      <sz val="11"/>
      <color rgb="FF000000"/>
      <name val="Arial"/>
      <family val="2"/>
    </font>
    <font>
      <b/>
      <sz val="14"/>
      <color theme="1"/>
      <name val="Calibri"/>
      <family val="2"/>
      <scheme val="minor"/>
    </font>
    <font>
      <b/>
      <sz val="9"/>
      <name val="Calibri"/>
      <family val="2"/>
      <scheme val="minor"/>
    </font>
    <font>
      <b/>
      <sz val="8"/>
      <color rgb="FFFF0000"/>
      <name val="Calibri"/>
      <family val="2"/>
      <scheme val="minor"/>
    </font>
    <font>
      <sz val="10"/>
      <color rgb="FF000000"/>
      <name val="Arial"/>
      <family val="2"/>
    </font>
    <font>
      <b/>
      <sz val="11"/>
      <name val="Calibri"/>
      <family val="2"/>
      <scheme val="minor"/>
    </font>
    <font>
      <b/>
      <sz val="14"/>
      <name val="Calibri"/>
      <family val="2"/>
      <scheme val="minor"/>
    </font>
    <font>
      <sz val="10"/>
      <color theme="1"/>
      <name val="Arial"/>
      <family val="2"/>
    </font>
    <font>
      <sz val="9"/>
      <color theme="1"/>
      <name val="Calibri"/>
      <family val="2"/>
      <scheme val="minor"/>
    </font>
    <font>
      <b/>
      <sz val="9"/>
      <color theme="1"/>
      <name val="Calibri"/>
      <family val="2"/>
      <scheme val="minor"/>
    </font>
    <font>
      <b/>
      <sz val="10"/>
      <color theme="1"/>
      <name val="Calibri"/>
      <family val="2"/>
      <scheme val="minor"/>
    </font>
    <font>
      <sz val="12"/>
      <name val="Calibri"/>
      <family val="2"/>
      <scheme val="minor"/>
    </font>
    <font>
      <b/>
      <sz val="12"/>
      <name val="Calibri"/>
      <family val="2"/>
      <scheme val="minor"/>
    </font>
    <font>
      <b/>
      <sz val="12"/>
      <color theme="1"/>
      <name val="Calibri"/>
      <family val="2"/>
      <scheme val="minor"/>
    </font>
    <font>
      <sz val="10"/>
      <color theme="1"/>
      <name val="Calibri"/>
      <family val="2"/>
      <scheme val="minor"/>
    </font>
    <font>
      <b/>
      <sz val="12"/>
      <color theme="1"/>
      <name val="Arial"/>
      <family val="2"/>
    </font>
    <font>
      <b/>
      <sz val="16"/>
      <color theme="1"/>
      <name val="Arial"/>
      <family val="2"/>
    </font>
    <font>
      <sz val="10"/>
      <color rgb="FFFF0000"/>
      <name val="Arial"/>
      <family val="2"/>
    </font>
  </fonts>
  <fills count="11">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rgb="FF00B050"/>
        <bgColor indexed="64"/>
      </patternFill>
    </fill>
    <fill>
      <patternFill patternType="solid">
        <fgColor theme="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8" tint="0.7999816888943144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medium">
        <color auto="1"/>
      </right>
      <top style="thin">
        <color indexed="64"/>
      </top>
      <bottom style="thin">
        <color indexed="64"/>
      </bottom>
      <diagonal/>
    </border>
    <border>
      <left/>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s>
  <cellStyleXfs count="12">
    <xf numFmtId="0" fontId="0" fillId="0" borderId="0"/>
    <xf numFmtId="164" fontId="8" fillId="0" borderId="0" applyFont="0" applyFill="0" applyBorder="0" applyAlignment="0" applyProtection="0"/>
    <xf numFmtId="0" fontId="9" fillId="0" borderId="0"/>
    <xf numFmtId="0" fontId="9" fillId="0" borderId="0"/>
    <xf numFmtId="0" fontId="8" fillId="0" borderId="0"/>
    <xf numFmtId="165" fontId="8" fillId="0" borderId="0" applyFont="0" applyFill="0" applyBorder="0" applyAlignment="0" applyProtection="0"/>
    <xf numFmtId="41" fontId="8" fillId="0" borderId="0" applyFont="0" applyFill="0" applyBorder="0" applyAlignment="0" applyProtection="0"/>
    <xf numFmtId="166" fontId="8" fillId="0" borderId="0" applyFont="0" applyFill="0" applyBorder="0" applyAlignment="0" applyProtection="0"/>
    <xf numFmtId="44" fontId="8" fillId="0" borderId="0" applyFont="0" applyFill="0" applyBorder="0" applyAlignment="0" applyProtection="0"/>
    <xf numFmtId="0" fontId="15" fillId="0" borderId="0"/>
    <xf numFmtId="41" fontId="8" fillId="0" borderId="0" applyFont="0" applyFill="0" applyBorder="0" applyAlignment="0" applyProtection="0"/>
    <xf numFmtId="9" fontId="8" fillId="0" borderId="0" applyFont="0" applyFill="0" applyBorder="0" applyAlignment="0" applyProtection="0"/>
  </cellStyleXfs>
  <cellXfs count="350">
    <xf numFmtId="0" fontId="0" fillId="0" borderId="0" xfId="0"/>
    <xf numFmtId="0" fontId="4" fillId="0" borderId="0" xfId="0" applyFont="1"/>
    <xf numFmtId="0" fontId="9" fillId="0" borderId="0" xfId="2"/>
    <xf numFmtId="0" fontId="11" fillId="0" borderId="0" xfId="2" applyFont="1"/>
    <xf numFmtId="0" fontId="12" fillId="0" borderId="0" xfId="2" applyFont="1" applyAlignment="1">
      <alignment vertical="top"/>
    </xf>
    <xf numFmtId="0" fontId="12" fillId="0" borderId="0" xfId="2" applyFont="1"/>
    <xf numFmtId="0" fontId="10" fillId="0" borderId="0" xfId="0" applyFont="1"/>
    <xf numFmtId="0" fontId="13" fillId="0" borderId="0" xfId="0" applyFont="1"/>
    <xf numFmtId="0" fontId="4" fillId="0" borderId="0" xfId="0" applyFont="1" applyAlignment="1">
      <alignment horizontal="center" vertical="center"/>
    </xf>
    <xf numFmtId="167" fontId="0" fillId="0" borderId="0" xfId="8" applyNumberFormat="1" applyFont="1"/>
    <xf numFmtId="0" fontId="15" fillId="0" borderId="0" xfId="0" applyFont="1"/>
    <xf numFmtId="0" fontId="11" fillId="0" borderId="0" xfId="2" applyFont="1" applyAlignment="1">
      <alignment horizontal="left" vertical="top" wrapText="1"/>
    </xf>
    <xf numFmtId="0" fontId="12" fillId="0" borderId="0" xfId="2" applyFont="1" applyAlignment="1">
      <alignment horizontal="left" vertical="top" wrapText="1"/>
    </xf>
    <xf numFmtId="0" fontId="18" fillId="2" borderId="3" xfId="0" applyFont="1" applyFill="1" applyBorder="1" applyAlignment="1">
      <alignment horizontal="center" vertical="center" wrapText="1"/>
    </xf>
    <xf numFmtId="0" fontId="4" fillId="0" borderId="1" xfId="0" applyFont="1" applyBorder="1" applyAlignment="1">
      <alignment wrapText="1"/>
    </xf>
    <xf numFmtId="0" fontId="16" fillId="0" borderId="1" xfId="0" applyFont="1" applyBorder="1" applyAlignment="1">
      <alignment horizontal="center" vertical="center"/>
    </xf>
    <xf numFmtId="0" fontId="16" fillId="0" borderId="1" xfId="0" applyFont="1" applyBorder="1" applyAlignment="1">
      <alignment vertical="center"/>
    </xf>
    <xf numFmtId="0" fontId="17" fillId="0" borderId="1" xfId="0" applyFont="1" applyBorder="1" applyAlignment="1">
      <alignment horizontal="justify" vertical="top"/>
    </xf>
    <xf numFmtId="0" fontId="17" fillId="0" borderId="1" xfId="0" applyFont="1" applyBorder="1" applyAlignment="1">
      <alignment horizontal="center" vertical="center"/>
    </xf>
    <xf numFmtId="0" fontId="6" fillId="0" borderId="1" xfId="0" applyFont="1" applyBorder="1" applyAlignment="1">
      <alignment horizontal="justify" vertical="center"/>
    </xf>
    <xf numFmtId="0" fontId="6" fillId="0" borderId="1" xfId="0" applyFont="1" applyBorder="1" applyAlignment="1">
      <alignment horizontal="center" vertical="center"/>
    </xf>
    <xf numFmtId="0" fontId="6" fillId="0" borderId="1" xfId="0" applyFont="1" applyBorder="1" applyAlignment="1">
      <alignment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xf numFmtId="0" fontId="6" fillId="0" borderId="1" xfId="0" applyFont="1" applyBorder="1" applyAlignment="1">
      <alignment vertical="center" wrapText="1"/>
    </xf>
    <xf numFmtId="0" fontId="4"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21" fillId="0" borderId="0" xfId="2" applyFont="1" applyAlignment="1">
      <alignment vertical="center"/>
    </xf>
    <xf numFmtId="0" fontId="20" fillId="0" borderId="0" xfId="2" applyFont="1" applyAlignment="1">
      <alignment horizontal="justify" vertical="center"/>
    </xf>
    <xf numFmtId="0" fontId="2" fillId="0" borderId="0" xfId="2" applyFont="1" applyAlignment="1">
      <alignment vertical="top" wrapText="1"/>
    </xf>
    <xf numFmtId="0" fontId="20" fillId="0" borderId="0" xfId="2" applyFont="1" applyAlignment="1">
      <alignment vertical="top"/>
    </xf>
    <xf numFmtId="0" fontId="11" fillId="0" borderId="0" xfId="2" applyFont="1" applyAlignment="1">
      <alignment vertical="center"/>
    </xf>
    <xf numFmtId="0" fontId="20" fillId="0" borderId="0" xfId="2" applyFont="1" applyAlignment="1">
      <alignment vertical="center"/>
    </xf>
    <xf numFmtId="0" fontId="22" fillId="0" borderId="0" xfId="2" applyFont="1" applyAlignment="1">
      <alignment vertical="center" wrapText="1"/>
    </xf>
    <xf numFmtId="0" fontId="9" fillId="0" borderId="1" xfId="2" applyBorder="1" applyAlignment="1">
      <alignment wrapText="1"/>
    </xf>
    <xf numFmtId="3" fontId="9" fillId="0" borderId="0" xfId="2" applyNumberFormat="1"/>
    <xf numFmtId="0" fontId="24" fillId="0" borderId="1" xfId="2" applyFont="1" applyBorder="1"/>
    <xf numFmtId="1" fontId="9" fillId="0" borderId="0" xfId="2" applyNumberFormat="1"/>
    <xf numFmtId="0" fontId="5" fillId="0" borderId="0" xfId="0" applyFont="1"/>
    <xf numFmtId="0" fontId="5" fillId="0" borderId="0" xfId="0" applyFont="1" applyAlignment="1">
      <alignment horizontal="justify" vertical="top" wrapText="1"/>
    </xf>
    <xf numFmtId="1" fontId="24" fillId="0" borderId="1" xfId="2" applyNumberFormat="1" applyFont="1" applyBorder="1" applyAlignment="1">
      <alignment horizontal="center" vertical="center"/>
    </xf>
    <xf numFmtId="0" fontId="23" fillId="0" borderId="3" xfId="0" applyFont="1" applyBorder="1" applyAlignment="1">
      <alignment horizontal="center" vertical="center" wrapText="1"/>
    </xf>
    <xf numFmtId="0" fontId="7" fillId="0" borderId="1" xfId="0" applyFont="1" applyBorder="1" applyAlignment="1">
      <alignment horizontal="center" vertical="center"/>
    </xf>
    <xf numFmtId="0" fontId="1" fillId="0" borderId="3" xfId="0" applyFont="1" applyBorder="1" applyAlignment="1">
      <alignment horizontal="center" vertical="center"/>
    </xf>
    <xf numFmtId="0" fontId="28" fillId="0" borderId="0" xfId="0" applyFont="1"/>
    <xf numFmtId="0" fontId="24" fillId="0" borderId="0" xfId="0" applyFont="1" applyAlignment="1">
      <alignment horizontal="center" vertical="center"/>
    </xf>
    <xf numFmtId="0" fontId="2" fillId="0" borderId="0" xfId="0" applyFont="1" applyAlignment="1">
      <alignment horizontal="center"/>
    </xf>
    <xf numFmtId="0" fontId="2" fillId="0" borderId="5" xfId="0" applyFont="1" applyBorder="1"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17" fontId="5" fillId="0" borderId="1"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17" fontId="2" fillId="0" borderId="0" xfId="0" applyNumberFormat="1" applyFont="1" applyAlignment="1">
      <alignment horizontal="center" vertical="center" wrapText="1"/>
    </xf>
    <xf numFmtId="168" fontId="14" fillId="4" borderId="16" xfId="7" applyNumberFormat="1" applyFont="1" applyFill="1" applyBorder="1" applyAlignment="1">
      <alignment horizontal="center" vertical="center" wrapText="1"/>
    </xf>
    <xf numFmtId="166" fontId="5" fillId="0" borderId="0" xfId="7" applyFont="1" applyBorder="1" applyAlignment="1">
      <alignment horizontal="center" vertical="center" wrapText="1"/>
    </xf>
    <xf numFmtId="0" fontId="9" fillId="0" borderId="0" xfId="0" applyFont="1"/>
    <xf numFmtId="0" fontId="23" fillId="0" borderId="0" xfId="0" applyFont="1" applyAlignment="1">
      <alignment horizontal="center" vertical="center" wrapText="1"/>
    </xf>
    <xf numFmtId="166" fontId="23" fillId="0" borderId="0" xfId="0" applyNumberFormat="1" applyFont="1" applyAlignment="1">
      <alignment horizontal="center" vertical="center" wrapText="1"/>
    </xf>
    <xf numFmtId="0" fontId="1" fillId="0" borderId="0" xfId="3" applyFont="1" applyAlignment="1">
      <alignment wrapText="1"/>
    </xf>
    <xf numFmtId="0" fontId="5" fillId="0" borderId="2" xfId="0" applyFont="1" applyBorder="1" applyAlignment="1">
      <alignment horizontal="center" vertical="center" wrapText="1"/>
    </xf>
    <xf numFmtId="0" fontId="19" fillId="0" borderId="15" xfId="0" applyFont="1" applyBorder="1" applyAlignment="1">
      <alignment horizontal="center" vertical="center" wrapText="1"/>
    </xf>
    <xf numFmtId="0" fontId="0" fillId="0" borderId="7" xfId="0" applyBorder="1" applyAlignment="1">
      <alignment horizontal="center" vertical="center" wrapText="1"/>
    </xf>
    <xf numFmtId="170" fontId="5" fillId="0" borderId="1" xfId="7" applyNumberFormat="1" applyFont="1" applyBorder="1" applyAlignment="1">
      <alignment horizontal="center" vertical="center" wrapText="1"/>
    </xf>
    <xf numFmtId="169" fontId="5" fillId="0" borderId="1" xfId="7" applyNumberFormat="1" applyFont="1" applyBorder="1" applyAlignment="1">
      <alignment horizontal="center" vertical="center" wrapText="1"/>
    </xf>
    <xf numFmtId="170" fontId="5" fillId="0" borderId="8" xfId="7" applyNumberFormat="1" applyFont="1" applyBorder="1" applyAlignment="1">
      <alignment horizontal="center" vertical="center" wrapText="1"/>
    </xf>
    <xf numFmtId="0" fontId="19" fillId="0" borderId="18" xfId="0" applyFont="1" applyBorder="1" applyAlignment="1">
      <alignment horizontal="center" vertical="center"/>
    </xf>
    <xf numFmtId="9" fontId="5" fillId="0" borderId="1" xfId="0" applyNumberFormat="1" applyFont="1" applyBorder="1" applyAlignment="1">
      <alignment horizontal="center" vertical="center" wrapText="1"/>
    </xf>
    <xf numFmtId="0" fontId="22" fillId="5" borderId="1" xfId="2" applyFont="1" applyFill="1" applyBorder="1" applyAlignment="1">
      <alignment vertical="center" wrapText="1"/>
    </xf>
    <xf numFmtId="0" fontId="16" fillId="5" borderId="1" xfId="0" applyFont="1" applyFill="1" applyBorder="1" applyAlignment="1">
      <alignment horizontal="center" vertical="center" wrapText="1"/>
    </xf>
    <xf numFmtId="0" fontId="9" fillId="0" borderId="0" xfId="2" applyAlignment="1">
      <alignment horizontal="center" vertical="center"/>
    </xf>
    <xf numFmtId="0" fontId="5" fillId="0" borderId="0" xfId="0" applyFont="1" applyAlignment="1">
      <alignment horizontal="center" vertical="center" wrapText="1"/>
    </xf>
    <xf numFmtId="167" fontId="11" fillId="0" borderId="0" xfId="8" applyNumberFormat="1" applyFont="1"/>
    <xf numFmtId="1" fontId="5" fillId="0" borderId="0" xfId="0" applyNumberFormat="1" applyFont="1" applyAlignment="1">
      <alignment horizontal="center" vertical="center" wrapText="1"/>
    </xf>
    <xf numFmtId="0" fontId="26" fillId="0" borderId="1" xfId="0" applyFont="1" applyBorder="1" applyAlignment="1">
      <alignment horizontal="center" vertical="center" wrapText="1"/>
    </xf>
    <xf numFmtId="0" fontId="30" fillId="0" borderId="1" xfId="0" applyFont="1" applyBorder="1" applyAlignment="1">
      <alignment horizontal="center" vertical="center"/>
    </xf>
    <xf numFmtId="1" fontId="5"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0" fontId="29" fillId="4" borderId="6" xfId="0" applyFont="1" applyFill="1" applyBorder="1" applyAlignment="1">
      <alignment horizontal="center" vertical="center"/>
    </xf>
    <xf numFmtId="0" fontId="31" fillId="0" borderId="1" xfId="0" applyFont="1" applyBorder="1" applyAlignment="1">
      <alignment horizontal="center" vertical="center" wrapText="1"/>
    </xf>
    <xf numFmtId="0" fontId="9" fillId="0" borderId="1" xfId="2" applyBorder="1"/>
    <xf numFmtId="170" fontId="9" fillId="0" borderId="1" xfId="8" applyNumberFormat="1" applyFont="1" applyBorder="1" applyAlignment="1">
      <alignment horizontal="center" vertical="center" wrapText="1"/>
    </xf>
    <xf numFmtId="1" fontId="14" fillId="0" borderId="1" xfId="2" applyNumberFormat="1" applyFont="1" applyBorder="1" applyAlignment="1">
      <alignment horizontal="center" vertical="center"/>
    </xf>
    <xf numFmtId="0" fontId="33" fillId="0" borderId="15" xfId="0" applyFont="1" applyBorder="1" applyAlignment="1">
      <alignment horizontal="center" vertical="center" wrapText="1"/>
    </xf>
    <xf numFmtId="0" fontId="34" fillId="4" borderId="6" xfId="0" applyFont="1" applyFill="1" applyBorder="1" applyAlignment="1">
      <alignment horizontal="center" vertical="center"/>
    </xf>
    <xf numFmtId="1" fontId="5" fillId="0" borderId="3" xfId="0" applyNumberFormat="1" applyFont="1" applyBorder="1" applyAlignment="1">
      <alignment horizontal="center" vertical="center" wrapText="1"/>
    </xf>
    <xf numFmtId="0" fontId="0" fillId="7" borderId="0" xfId="0" applyFill="1"/>
    <xf numFmtId="0" fontId="35" fillId="7" borderId="1" xfId="0" applyFont="1" applyFill="1" applyBorder="1" applyAlignment="1">
      <alignment vertical="top" wrapText="1"/>
    </xf>
    <xf numFmtId="0" fontId="14" fillId="7" borderId="1" xfId="0" applyFont="1" applyFill="1" applyBorder="1" applyAlignment="1">
      <alignment horizontal="center"/>
    </xf>
    <xf numFmtId="0" fontId="14" fillId="7" borderId="1" xfId="0" applyFont="1" applyFill="1" applyBorder="1"/>
    <xf numFmtId="0" fontId="35" fillId="7" borderId="1" xfId="0" applyFont="1" applyFill="1" applyBorder="1" applyAlignment="1">
      <alignment horizontal="center"/>
    </xf>
    <xf numFmtId="0" fontId="14" fillId="7" borderId="6" xfId="0" applyFont="1" applyFill="1" applyBorder="1" applyAlignment="1">
      <alignment horizontal="center" vertical="center" wrapText="1"/>
    </xf>
    <xf numFmtId="0" fontId="14" fillId="7" borderId="6" xfId="0" applyFont="1" applyFill="1" applyBorder="1" applyAlignment="1">
      <alignment horizontal="center" vertical="center"/>
    </xf>
    <xf numFmtId="0" fontId="14" fillId="7" borderId="0" xfId="0" applyFont="1" applyFill="1" applyAlignment="1">
      <alignment horizontal="center" vertical="center" wrapText="1"/>
    </xf>
    <xf numFmtId="0" fontId="14" fillId="7" borderId="0" xfId="0" applyFont="1" applyFill="1"/>
    <xf numFmtId="0" fontId="0" fillId="7" borderId="0" xfId="0" applyFill="1" applyAlignment="1">
      <alignment vertical="top"/>
    </xf>
    <xf numFmtId="164" fontId="36" fillId="7" borderId="7" xfId="1" applyFont="1" applyFill="1" applyBorder="1" applyAlignment="1">
      <alignment horizontal="center"/>
    </xf>
    <xf numFmtId="0" fontId="0" fillId="7" borderId="26" xfId="0" applyFill="1" applyBorder="1"/>
    <xf numFmtId="0" fontId="0" fillId="7" borderId="4" xfId="0" applyFill="1" applyBorder="1"/>
    <xf numFmtId="0" fontId="0" fillId="7" borderId="27" xfId="0" applyFill="1" applyBorder="1"/>
    <xf numFmtId="164" fontId="37" fillId="7" borderId="25" xfId="1" applyFont="1" applyFill="1" applyBorder="1" applyAlignment="1">
      <alignment horizontal="center"/>
    </xf>
    <xf numFmtId="171" fontId="36" fillId="7" borderId="28" xfId="1" applyNumberFormat="1" applyFont="1" applyFill="1" applyBorder="1"/>
    <xf numFmtId="171" fontId="36" fillId="7" borderId="0" xfId="1" applyNumberFormat="1" applyFont="1" applyFill="1" applyBorder="1"/>
    <xf numFmtId="0" fontId="36" fillId="7" borderId="0" xfId="0" applyFont="1" applyFill="1" applyAlignment="1">
      <alignment horizontal="center"/>
    </xf>
    <xf numFmtId="0" fontId="36" fillId="7" borderId="29" xfId="0" applyFont="1" applyFill="1" applyBorder="1"/>
    <xf numFmtId="164" fontId="36" fillId="7" borderId="25" xfId="1" applyFont="1" applyFill="1" applyBorder="1" applyAlignment="1">
      <alignment horizontal="center"/>
    </xf>
    <xf numFmtId="2" fontId="36" fillId="7" borderId="28" xfId="11" applyNumberFormat="1" applyFont="1" applyFill="1" applyBorder="1"/>
    <xf numFmtId="171" fontId="36" fillId="7" borderId="22" xfId="0" applyNumberFormat="1" applyFont="1" applyFill="1" applyBorder="1" applyAlignment="1">
      <alignment horizontal="center" vertical="center" wrapText="1"/>
    </xf>
    <xf numFmtId="0" fontId="36" fillId="7" borderId="22" xfId="0" applyFont="1" applyFill="1" applyBorder="1" applyAlignment="1">
      <alignment horizontal="center" vertical="center" wrapText="1"/>
    </xf>
    <xf numFmtId="0" fontId="36" fillId="7" borderId="25" xfId="0" applyFont="1" applyFill="1" applyBorder="1" applyAlignment="1">
      <alignment horizontal="center" vertical="center" wrapText="1"/>
    </xf>
    <xf numFmtId="2" fontId="36" fillId="7" borderId="28" xfId="1" applyNumberFormat="1" applyFont="1" applyFill="1" applyBorder="1" applyAlignment="1">
      <alignment horizontal="right"/>
    </xf>
    <xf numFmtId="171" fontId="36" fillId="7" borderId="22" xfId="1" applyNumberFormat="1" applyFont="1" applyFill="1" applyBorder="1"/>
    <xf numFmtId="0" fontId="37" fillId="7" borderId="25" xfId="0" applyFont="1" applyFill="1" applyBorder="1" applyAlignment="1">
      <alignment horizontal="center" vertical="justify" wrapText="1"/>
    </xf>
    <xf numFmtId="0" fontId="36" fillId="7" borderId="25" xfId="0" applyFont="1" applyFill="1" applyBorder="1" applyAlignment="1">
      <alignment horizontal="center" vertical="justify" wrapText="1"/>
    </xf>
    <xf numFmtId="164" fontId="36" fillId="7" borderId="28" xfId="1" applyFont="1" applyFill="1" applyBorder="1"/>
    <xf numFmtId="9" fontId="36" fillId="7" borderId="28" xfId="11" applyFont="1" applyFill="1" applyBorder="1"/>
    <xf numFmtId="3" fontId="36" fillId="7" borderId="22" xfId="0" applyNumberFormat="1" applyFont="1" applyFill="1" applyBorder="1"/>
    <xf numFmtId="0" fontId="36" fillId="7" borderId="22" xfId="0" applyFont="1" applyFill="1" applyBorder="1" applyAlignment="1">
      <alignment horizontal="center"/>
    </xf>
    <xf numFmtId="171" fontId="36" fillId="7" borderId="22" xfId="1" applyNumberFormat="1" applyFont="1" applyFill="1" applyBorder="1" applyAlignment="1">
      <alignment horizontal="right"/>
    </xf>
    <xf numFmtId="39" fontId="36" fillId="7" borderId="28" xfId="1" applyNumberFormat="1" applyFont="1" applyFill="1" applyBorder="1"/>
    <xf numFmtId="0" fontId="37" fillId="7" borderId="8" xfId="0" applyFont="1" applyFill="1" applyBorder="1" applyAlignment="1">
      <alignment horizontal="center" vertical="justify" wrapText="1"/>
    </xf>
    <xf numFmtId="0" fontId="36" fillId="7" borderId="9" xfId="0" applyFont="1" applyFill="1" applyBorder="1"/>
    <xf numFmtId="0" fontId="36" fillId="7" borderId="10" xfId="0" applyFont="1" applyFill="1" applyBorder="1"/>
    <xf numFmtId="0" fontId="37" fillId="7" borderId="11" xfId="0" applyFont="1" applyFill="1" applyBorder="1" applyAlignment="1">
      <alignment horizontal="center"/>
    </xf>
    <xf numFmtId="0" fontId="38" fillId="7" borderId="5" xfId="0" applyFont="1" applyFill="1" applyBorder="1" applyAlignment="1">
      <alignment horizontal="center" vertical="center" wrapText="1"/>
    </xf>
    <xf numFmtId="9" fontId="0" fillId="7" borderId="0" xfId="10" applyNumberFormat="1" applyFont="1" applyFill="1" applyAlignment="1">
      <alignment vertical="center"/>
    </xf>
    <xf numFmtId="0" fontId="39" fillId="0" borderId="1" xfId="0" applyFont="1" applyBorder="1" applyAlignment="1">
      <alignment horizontal="center" vertical="center" wrapText="1"/>
    </xf>
    <xf numFmtId="0" fontId="40" fillId="0" borderId="1" xfId="0" applyFont="1" applyBorder="1" applyAlignment="1">
      <alignment horizontal="justify" vertical="center" wrapText="1"/>
    </xf>
    <xf numFmtId="41" fontId="0" fillId="7" borderId="0" xfId="10" applyFont="1" applyFill="1" applyAlignment="1">
      <alignment vertical="center"/>
    </xf>
    <xf numFmtId="0" fontId="15" fillId="7" borderId="1" xfId="0" applyFont="1" applyFill="1" applyBorder="1" applyAlignment="1">
      <alignment horizontal="center" vertical="center"/>
    </xf>
    <xf numFmtId="0" fontId="41" fillId="7" borderId="1" xfId="0" applyFont="1" applyFill="1" applyBorder="1"/>
    <xf numFmtId="0" fontId="41" fillId="7" borderId="1" xfId="0" applyFont="1" applyFill="1" applyBorder="1" applyAlignment="1">
      <alignment horizontal="justify" vertical="center" wrapText="1"/>
    </xf>
    <xf numFmtId="0" fontId="15" fillId="7" borderId="1" xfId="0" applyFont="1" applyFill="1" applyBorder="1" applyAlignment="1">
      <alignment horizontal="center" vertical="center" wrapText="1"/>
    </xf>
    <xf numFmtId="0" fontId="41" fillId="7" borderId="1" xfId="0" applyFont="1" applyFill="1" applyBorder="1" applyAlignment="1">
      <alignment vertical="center"/>
    </xf>
    <xf numFmtId="3" fontId="0" fillId="7" borderId="0" xfId="0" applyNumberFormat="1" applyFill="1"/>
    <xf numFmtId="168" fontId="0" fillId="7" borderId="0" xfId="7" applyNumberFormat="1" applyFont="1" applyFill="1"/>
    <xf numFmtId="0" fontId="41" fillId="7" borderId="1" xfId="0" applyFont="1" applyFill="1" applyBorder="1" applyAlignment="1">
      <alignment horizontal="center" vertical="center"/>
    </xf>
    <xf numFmtId="0" fontId="19" fillId="7" borderId="0" xfId="0" applyFont="1" applyFill="1"/>
    <xf numFmtId="0" fontId="0" fillId="7" borderId="0" xfId="0" applyFill="1" applyAlignment="1">
      <alignment horizontal="justify" vertical="justify"/>
    </xf>
    <xf numFmtId="0" fontId="0" fillId="7" borderId="0" xfId="0" applyFill="1" applyAlignment="1">
      <alignment vertical="center"/>
    </xf>
    <xf numFmtId="0" fontId="0" fillId="7" borderId="0" xfId="0" applyFill="1" applyAlignment="1">
      <alignment horizontal="center"/>
    </xf>
    <xf numFmtId="0" fontId="19" fillId="7" borderId="1" xfId="0" applyFont="1" applyFill="1" applyBorder="1" applyAlignment="1">
      <alignment horizontal="center"/>
    </xf>
    <xf numFmtId="2" fontId="36" fillId="7" borderId="1" xfId="11" applyNumberFormat="1" applyFont="1" applyFill="1" applyBorder="1" applyAlignment="1">
      <alignment horizontal="right"/>
    </xf>
    <xf numFmtId="2" fontId="36" fillId="7" borderId="1" xfId="0" applyNumberFormat="1" applyFont="1" applyFill="1" applyBorder="1" applyAlignment="1">
      <alignment horizontal="right"/>
    </xf>
    <xf numFmtId="0" fontId="0" fillId="7" borderId="1" xfId="0" applyFill="1" applyBorder="1" applyAlignment="1">
      <alignment horizontal="center"/>
    </xf>
    <xf numFmtId="0" fontId="41" fillId="7" borderId="1" xfId="0" applyFont="1" applyFill="1" applyBorder="1" applyAlignment="1">
      <alignment wrapText="1"/>
    </xf>
    <xf numFmtId="9" fontId="36" fillId="7" borderId="1" xfId="11" applyFont="1" applyFill="1" applyBorder="1" applyAlignment="1">
      <alignment horizontal="right" vertical="center"/>
    </xf>
    <xf numFmtId="0" fontId="15" fillId="7" borderId="11" xfId="0" applyFont="1" applyFill="1" applyBorder="1" applyAlignment="1">
      <alignment horizontal="center" vertical="center"/>
    </xf>
    <xf numFmtId="0" fontId="41" fillId="7" borderId="8" xfId="0" applyFont="1" applyFill="1" applyBorder="1" applyAlignment="1">
      <alignment horizontal="left" vertical="center" wrapText="1"/>
    </xf>
    <xf numFmtId="168" fontId="36" fillId="7" borderId="1" xfId="7" applyNumberFormat="1" applyFont="1" applyFill="1" applyBorder="1" applyAlignment="1">
      <alignment horizontal="right" vertical="center"/>
    </xf>
    <xf numFmtId="172" fontId="36" fillId="7" borderId="7" xfId="0" applyNumberFormat="1" applyFont="1" applyFill="1" applyBorder="1" applyAlignment="1">
      <alignment horizontal="right" vertical="center"/>
    </xf>
    <xf numFmtId="0" fontId="15" fillId="7" borderId="26" xfId="0" applyFont="1" applyFill="1" applyBorder="1" applyAlignment="1">
      <alignment horizontal="center" vertical="center"/>
    </xf>
    <xf numFmtId="0" fontId="41" fillId="7" borderId="7" xfId="0" applyFont="1" applyFill="1" applyBorder="1" applyAlignment="1">
      <alignment vertical="center"/>
    </xf>
    <xf numFmtId="0" fontId="37" fillId="7" borderId="1" xfId="0" applyFont="1" applyFill="1" applyBorder="1" applyAlignment="1">
      <alignment vertical="center" wrapText="1"/>
    </xf>
    <xf numFmtId="0" fontId="42" fillId="7" borderId="0" xfId="0" applyFont="1" applyFill="1"/>
    <xf numFmtId="0" fontId="38" fillId="7" borderId="0" xfId="0" applyFont="1" applyFill="1"/>
    <xf numFmtId="0" fontId="43" fillId="7" borderId="0" xfId="0" applyFont="1" applyFill="1" applyAlignment="1">
      <alignment horizontal="left"/>
    </xf>
    <xf numFmtId="0" fontId="35" fillId="0" borderId="0" xfId="0" applyFont="1"/>
    <xf numFmtId="0" fontId="35" fillId="0" borderId="0" xfId="0" applyFont="1" applyAlignment="1">
      <alignment horizontal="center" vertical="center"/>
    </xf>
    <xf numFmtId="0" fontId="35" fillId="0" borderId="0" xfId="0" applyFont="1" applyAlignment="1">
      <alignment horizontal="center"/>
    </xf>
    <xf numFmtId="0" fontId="9" fillId="0" borderId="37" xfId="0" applyFont="1" applyBorder="1" applyAlignment="1">
      <alignment horizontal="left" vertical="center" wrapText="1"/>
    </xf>
    <xf numFmtId="0" fontId="9" fillId="0" borderId="35" xfId="0" applyFont="1" applyBorder="1" applyAlignment="1">
      <alignment horizontal="left" vertical="center" wrapText="1"/>
    </xf>
    <xf numFmtId="0" fontId="9" fillId="0" borderId="35" xfId="0" applyFont="1" applyBorder="1" applyAlignment="1">
      <alignment horizontal="center" vertical="center" wrapText="1"/>
    </xf>
    <xf numFmtId="0" fontId="9" fillId="0" borderId="36" xfId="0" applyFont="1" applyBorder="1" applyAlignment="1">
      <alignment horizontal="center" vertical="center" wrapText="1"/>
    </xf>
    <xf numFmtId="0" fontId="35" fillId="0" borderId="15" xfId="0" applyFont="1" applyBorder="1" applyAlignment="1">
      <alignment horizontal="center" vertical="center"/>
    </xf>
    <xf numFmtId="0" fontId="35" fillId="0" borderId="1" xfId="0" applyFont="1" applyBorder="1" applyAlignment="1">
      <alignment horizontal="center" vertical="center"/>
    </xf>
    <xf numFmtId="0" fontId="9" fillId="0" borderId="2" xfId="0" applyFont="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7" xfId="0" applyFont="1" applyBorder="1" applyAlignment="1">
      <alignment horizontal="left" vertical="center" wrapText="1"/>
    </xf>
    <xf numFmtId="0" fontId="9" fillId="0" borderId="13" xfId="0" applyFont="1" applyBorder="1" applyAlignment="1">
      <alignment horizontal="left"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39" xfId="0" applyFont="1" applyBorder="1" applyAlignment="1">
      <alignment horizontal="center" vertical="center" wrapText="1"/>
    </xf>
    <xf numFmtId="0" fontId="35" fillId="0" borderId="37" xfId="0" applyFont="1" applyBorder="1"/>
    <xf numFmtId="0" fontId="35" fillId="0" borderId="35" xfId="0" applyFont="1" applyBorder="1"/>
    <xf numFmtId="0" fontId="35" fillId="0" borderId="2" xfId="0" applyFont="1" applyBorder="1"/>
    <xf numFmtId="0" fontId="35" fillId="0" borderId="1" xfId="0" applyFont="1" applyBorder="1"/>
    <xf numFmtId="0" fontId="35" fillId="0" borderId="17" xfId="0" applyFont="1" applyBorder="1"/>
    <xf numFmtId="0" fontId="35" fillId="0" borderId="13" xfId="0" applyFont="1" applyBorder="1"/>
    <xf numFmtId="0" fontId="24" fillId="8" borderId="36" xfId="0" applyFont="1" applyFill="1" applyBorder="1" applyAlignment="1">
      <alignment horizontal="center" vertical="center" wrapText="1"/>
    </xf>
    <xf numFmtId="0" fontId="32" fillId="0" borderId="0" xfId="0" applyFont="1" applyAlignment="1">
      <alignment horizontal="left" vertical="center" wrapText="1"/>
    </xf>
    <xf numFmtId="0" fontId="9" fillId="0" borderId="15" xfId="0" applyFont="1" applyBorder="1" applyAlignment="1">
      <alignment horizontal="center" vertical="center" wrapText="1"/>
    </xf>
    <xf numFmtId="0" fontId="24" fillId="8" borderId="34" xfId="0" applyFont="1" applyFill="1" applyBorder="1" applyAlignment="1">
      <alignment horizontal="center" vertical="center" wrapText="1"/>
    </xf>
    <xf numFmtId="0" fontId="24" fillId="8" borderId="46" xfId="0" applyFont="1" applyFill="1" applyBorder="1" applyAlignment="1">
      <alignment horizontal="center" vertical="center" wrapText="1"/>
    </xf>
    <xf numFmtId="0" fontId="24" fillId="8" borderId="47" xfId="0" applyFont="1" applyFill="1" applyBorder="1" applyAlignment="1">
      <alignment horizontal="center" vertical="center" wrapText="1"/>
    </xf>
    <xf numFmtId="0" fontId="24" fillId="8" borderId="48" xfId="0" applyFont="1" applyFill="1" applyBorder="1" applyAlignment="1">
      <alignment horizontal="center" vertical="center" wrapText="1"/>
    </xf>
    <xf numFmtId="0" fontId="35" fillId="0" borderId="0" xfId="0" applyFont="1" applyAlignment="1">
      <alignment horizontal="center" vertical="center" wrapText="1"/>
    </xf>
    <xf numFmtId="0" fontId="35" fillId="0" borderId="0" xfId="0" applyFont="1" applyAlignment="1">
      <alignment horizontal="left" vertical="center" wrapText="1"/>
    </xf>
    <xf numFmtId="0" fontId="24" fillId="8" borderId="43" xfId="0" applyFont="1" applyFill="1" applyBorder="1" applyAlignment="1">
      <alignment horizontal="center" vertical="center" wrapText="1"/>
    </xf>
    <xf numFmtId="0" fontId="24" fillId="8" borderId="50" xfId="0" applyFont="1" applyFill="1" applyBorder="1" applyAlignment="1">
      <alignment horizontal="center" vertical="center" wrapText="1"/>
    </xf>
    <xf numFmtId="0" fontId="32" fillId="0" borderId="1" xfId="0" applyFont="1" applyBorder="1" applyAlignment="1">
      <alignment horizontal="center" vertical="center" wrapText="1"/>
    </xf>
    <xf numFmtId="0" fontId="24" fillId="9" borderId="1" xfId="0" applyFont="1" applyFill="1" applyBorder="1" applyAlignment="1">
      <alignment horizontal="center" vertical="center" wrapText="1"/>
    </xf>
    <xf numFmtId="0" fontId="44" fillId="0" borderId="0" xfId="0" applyFont="1"/>
    <xf numFmtId="0" fontId="19" fillId="7" borderId="1" xfId="0" applyFont="1" applyFill="1" applyBorder="1" applyAlignment="1">
      <alignment horizontal="center" vertical="center"/>
    </xf>
    <xf numFmtId="2" fontId="36" fillId="7" borderId="1" xfId="0" applyNumberFormat="1" applyFont="1" applyFill="1" applyBorder="1"/>
    <xf numFmtId="2" fontId="36" fillId="7" borderId="1" xfId="0" applyNumberFormat="1" applyFont="1" applyFill="1" applyBorder="1" applyAlignment="1">
      <alignment horizontal="center"/>
    </xf>
    <xf numFmtId="9" fontId="36" fillId="7" borderId="1" xfId="0" applyNumberFormat="1" applyFont="1" applyFill="1" applyBorder="1" applyAlignment="1">
      <alignment vertical="center"/>
    </xf>
    <xf numFmtId="166" fontId="36" fillId="7" borderId="1" xfId="7" applyFont="1" applyFill="1" applyBorder="1" applyAlignment="1">
      <alignment vertical="center"/>
    </xf>
    <xf numFmtId="39" fontId="36" fillId="7" borderId="1" xfId="0" applyNumberFormat="1" applyFont="1" applyFill="1" applyBorder="1" applyAlignment="1">
      <alignment vertical="center"/>
    </xf>
    <xf numFmtId="0" fontId="37" fillId="7" borderId="1" xfId="0" applyFont="1" applyFill="1" applyBorder="1" applyAlignment="1">
      <alignment horizontal="center" vertical="center" wrapText="1"/>
    </xf>
    <xf numFmtId="0" fontId="4" fillId="0" borderId="4" xfId="0" applyFont="1" applyBorder="1" applyAlignment="1">
      <alignment horizontal="center"/>
    </xf>
    <xf numFmtId="0" fontId="7" fillId="0" borderId="1" xfId="0" applyFont="1" applyBorder="1" applyAlignment="1">
      <alignment horizontal="center" vertical="center"/>
    </xf>
    <xf numFmtId="0" fontId="35" fillId="0" borderId="1" xfId="0" applyFont="1" applyBorder="1" applyAlignment="1">
      <alignment horizontal="center" vertical="center"/>
    </xf>
    <xf numFmtId="0" fontId="35" fillId="0" borderId="15" xfId="0" applyFont="1" applyBorder="1" applyAlignment="1">
      <alignment horizontal="center" vertical="center"/>
    </xf>
    <xf numFmtId="0" fontId="9" fillId="0" borderId="1"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6"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34" xfId="0" applyFont="1" applyBorder="1" applyAlignment="1">
      <alignment horizontal="center" vertical="center" wrapText="1"/>
    </xf>
    <xf numFmtId="0" fontId="9" fillId="0" borderId="2" xfId="0" applyFont="1" applyBorder="1" applyAlignment="1">
      <alignment horizontal="center" vertical="center" wrapText="1"/>
    </xf>
    <xf numFmtId="0" fontId="44" fillId="10" borderId="0" xfId="0" applyFont="1" applyFill="1" applyAlignment="1">
      <alignment horizontal="center"/>
    </xf>
    <xf numFmtId="0" fontId="24" fillId="9" borderId="1" xfId="0" applyFont="1" applyFill="1" applyBorder="1" applyAlignment="1">
      <alignment horizontal="center" vertical="center" wrapText="1"/>
    </xf>
    <xf numFmtId="0" fontId="32" fillId="0" borderId="1" xfId="0" applyFont="1" applyBorder="1" applyAlignment="1">
      <alignment horizontal="center" vertical="center" wrapText="1"/>
    </xf>
    <xf numFmtId="0" fontId="14" fillId="8" borderId="55" xfId="0" applyFont="1" applyFill="1" applyBorder="1" applyAlignment="1">
      <alignment horizontal="center" vertical="center" wrapText="1"/>
    </xf>
    <xf numFmtId="0" fontId="14" fillId="8" borderId="54" xfId="0" applyFont="1" applyFill="1" applyBorder="1" applyAlignment="1">
      <alignment horizontal="center" vertical="center" wrapText="1"/>
    </xf>
    <xf numFmtId="0" fontId="35" fillId="0" borderId="53" xfId="0" applyFont="1" applyBorder="1" applyAlignment="1">
      <alignment horizontal="left" vertical="center" wrapText="1"/>
    </xf>
    <xf numFmtId="0" fontId="35" fillId="0" borderId="52" xfId="0" applyFont="1" applyBorder="1" applyAlignment="1">
      <alignment horizontal="left" vertical="center" wrapText="1"/>
    </xf>
    <xf numFmtId="0" fontId="35" fillId="0" borderId="51" xfId="0" applyFont="1" applyBorder="1" applyAlignment="1">
      <alignment horizontal="left" vertical="center" wrapText="1"/>
    </xf>
    <xf numFmtId="0" fontId="35" fillId="0" borderId="28" xfId="0" applyFont="1" applyBorder="1" applyAlignment="1">
      <alignment horizontal="left" vertical="center" wrapText="1"/>
    </xf>
    <xf numFmtId="0" fontId="35" fillId="0" borderId="45" xfId="0" applyFont="1" applyBorder="1" applyAlignment="1">
      <alignment horizontal="left" vertical="center" wrapText="1"/>
    </xf>
    <xf numFmtId="0" fontId="35" fillId="0" borderId="44" xfId="0" applyFont="1" applyBorder="1" applyAlignment="1">
      <alignment horizontal="left" vertical="center" wrapText="1"/>
    </xf>
    <xf numFmtId="0" fontId="35" fillId="0" borderId="29" xfId="0" applyFont="1" applyBorder="1" applyAlignment="1">
      <alignment horizontal="left" vertical="center" wrapText="1"/>
    </xf>
    <xf numFmtId="0" fontId="35" fillId="0" borderId="21" xfId="0" applyFont="1" applyBorder="1" applyAlignment="1">
      <alignment horizontal="left" vertical="center" wrapText="1"/>
    </xf>
    <xf numFmtId="0" fontId="14" fillId="9" borderId="50" xfId="0" applyFont="1" applyFill="1" applyBorder="1" applyAlignment="1">
      <alignment horizontal="center" vertical="center" wrapText="1"/>
    </xf>
    <xf numFmtId="0" fontId="14" fillId="9" borderId="43" xfId="0" applyFont="1" applyFill="1" applyBorder="1" applyAlignment="1">
      <alignment horizontal="center" vertical="center" wrapText="1"/>
    </xf>
    <xf numFmtId="0" fontId="14" fillId="9" borderId="42" xfId="0" applyFont="1" applyFill="1" applyBorder="1" applyAlignment="1">
      <alignment horizontal="center" vertical="center" wrapText="1"/>
    </xf>
    <xf numFmtId="0" fontId="14" fillId="9" borderId="50" xfId="0" applyFont="1" applyFill="1" applyBorder="1" applyAlignment="1">
      <alignment horizontal="center"/>
    </xf>
    <xf numFmtId="0" fontId="14" fillId="9" borderId="43" xfId="0" applyFont="1" applyFill="1" applyBorder="1" applyAlignment="1">
      <alignment horizontal="center"/>
    </xf>
    <xf numFmtId="0" fontId="14" fillId="9" borderId="45" xfId="0" applyFont="1" applyFill="1" applyBorder="1" applyAlignment="1">
      <alignment horizontal="center"/>
    </xf>
    <xf numFmtId="0" fontId="24" fillId="8" borderId="43" xfId="0" applyFont="1" applyFill="1" applyBorder="1" applyAlignment="1">
      <alignment horizontal="center" vertical="center" wrapText="1"/>
    </xf>
    <xf numFmtId="0" fontId="24" fillId="8" borderId="45" xfId="0" applyFont="1" applyFill="1" applyBorder="1" applyAlignment="1">
      <alignment horizontal="center" vertical="center" wrapText="1"/>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7" xfId="0" applyFont="1" applyBorder="1" applyAlignment="1">
      <alignment horizontal="center" vertical="center" wrapText="1"/>
    </xf>
    <xf numFmtId="0" fontId="45" fillId="0" borderId="13" xfId="0" applyFont="1" applyBorder="1" applyAlignment="1">
      <alignment horizontal="center" vertical="center"/>
    </xf>
    <xf numFmtId="0" fontId="45" fillId="0" borderId="12" xfId="0" applyFont="1" applyBorder="1" applyAlignment="1">
      <alignment horizontal="center" vertical="center"/>
    </xf>
    <xf numFmtId="0" fontId="45" fillId="0" borderId="14" xfId="0" applyFont="1" applyBorder="1" applyAlignment="1">
      <alignment horizontal="center" vertical="center"/>
    </xf>
    <xf numFmtId="0" fontId="35" fillId="0" borderId="5" xfId="0" applyFont="1" applyBorder="1" applyAlignment="1">
      <alignment horizontal="center" vertical="center"/>
    </xf>
    <xf numFmtId="0" fontId="45" fillId="0" borderId="1" xfId="0" applyFont="1" applyBorder="1" applyAlignment="1">
      <alignment horizontal="center" vertical="center"/>
    </xf>
    <xf numFmtId="0" fontId="45" fillId="0" borderId="15" xfId="0" applyFont="1" applyBorder="1" applyAlignment="1">
      <alignment horizontal="center" vertical="center"/>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35" fillId="0" borderId="5" xfId="0" applyFont="1" applyBorder="1" applyAlignment="1">
      <alignment horizontal="left" vertical="center" wrapText="1"/>
    </xf>
    <xf numFmtId="0" fontId="35" fillId="0" borderId="1" xfId="0" applyFont="1" applyBorder="1" applyAlignment="1">
      <alignment horizontal="left" vertical="center" wrapText="1"/>
    </xf>
    <xf numFmtId="0" fontId="35" fillId="0" borderId="2" xfId="0" applyFont="1" applyBorder="1" applyAlignment="1">
      <alignment horizontal="left" vertical="center" wrapText="1"/>
    </xf>
    <xf numFmtId="0" fontId="24" fillId="8" borderId="40" xfId="0" applyFont="1" applyFill="1" applyBorder="1" applyAlignment="1">
      <alignment horizontal="center" vertical="center" wrapText="1"/>
    </xf>
    <xf numFmtId="0" fontId="24" fillId="8" borderId="48" xfId="0" applyFont="1" applyFill="1" applyBorder="1" applyAlignment="1">
      <alignment horizontal="center" vertical="center" wrapText="1"/>
    </xf>
    <xf numFmtId="0" fontId="24" fillId="8" borderId="8" xfId="0" applyFont="1" applyFill="1" applyBorder="1" applyAlignment="1">
      <alignment horizontal="center" vertical="center" wrapText="1"/>
    </xf>
    <xf numFmtId="0" fontId="24" fillId="8" borderId="47" xfId="0" applyFont="1" applyFill="1" applyBorder="1" applyAlignment="1">
      <alignment horizontal="center" vertical="center" wrapText="1"/>
    </xf>
    <xf numFmtId="0" fontId="24" fillId="8" borderId="11" xfId="0" applyFont="1" applyFill="1" applyBorder="1" applyAlignment="1">
      <alignment horizontal="center" vertical="center" wrapText="1"/>
    </xf>
    <xf numFmtId="0" fontId="24" fillId="8" borderId="49" xfId="0" applyFont="1" applyFill="1" applyBorder="1" applyAlignment="1">
      <alignment horizontal="center" vertical="center" wrapText="1"/>
    </xf>
    <xf numFmtId="0" fontId="24" fillId="8" borderId="46" xfId="0" applyFont="1" applyFill="1" applyBorder="1" applyAlignment="1">
      <alignment horizontal="center" vertical="center" wrapText="1"/>
    </xf>
    <xf numFmtId="0" fontId="24" fillId="8" borderId="20" xfId="0" applyFont="1" applyFill="1" applyBorder="1" applyAlignment="1">
      <alignment horizontal="center" vertical="center" wrapText="1"/>
    </xf>
    <xf numFmtId="0" fontId="9" fillId="0" borderId="45"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41" xfId="0" applyFont="1" applyBorder="1" applyAlignment="1">
      <alignment horizontal="center" vertical="center" wrapText="1"/>
    </xf>
    <xf numFmtId="0" fontId="35" fillId="0" borderId="36" xfId="0" applyFont="1" applyBorder="1" applyAlignment="1">
      <alignment horizontal="left" vertical="center" wrapText="1"/>
    </xf>
    <xf numFmtId="0" fontId="35" fillId="0" borderId="35" xfId="0" applyFont="1" applyBorder="1" applyAlignment="1">
      <alignment horizontal="left" vertical="center" wrapText="1"/>
    </xf>
    <xf numFmtId="0" fontId="35" fillId="0" borderId="37" xfId="0" applyFont="1" applyBorder="1" applyAlignment="1">
      <alignment horizontal="left" vertical="center" wrapText="1"/>
    </xf>
    <xf numFmtId="0" fontId="14" fillId="9" borderId="14" xfId="0" applyFont="1" applyFill="1" applyBorder="1" applyAlignment="1">
      <alignment horizontal="center" vertical="center"/>
    </xf>
    <xf numFmtId="0" fontId="14" fillId="9" borderId="13" xfId="0" applyFont="1" applyFill="1" applyBorder="1" applyAlignment="1">
      <alignment horizontal="center" vertical="center"/>
    </xf>
    <xf numFmtId="0" fontId="14" fillId="9" borderId="12" xfId="0" applyFont="1" applyFill="1" applyBorder="1" applyAlignment="1">
      <alignment horizontal="center" vertical="center"/>
    </xf>
    <xf numFmtId="0" fontId="35" fillId="0" borderId="5"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15" xfId="0" applyFont="1" applyBorder="1" applyAlignment="1">
      <alignment horizontal="center" vertical="center" wrapText="1"/>
    </xf>
    <xf numFmtId="0" fontId="35" fillId="0" borderId="36" xfId="0" applyFont="1" applyBorder="1" applyAlignment="1">
      <alignment horizontal="center" vertical="center"/>
    </xf>
    <xf numFmtId="0" fontId="35" fillId="0" borderId="35" xfId="0" applyFont="1" applyBorder="1" applyAlignment="1">
      <alignment horizontal="center" vertical="center"/>
    </xf>
    <xf numFmtId="0" fontId="35" fillId="0" borderId="34" xfId="0" applyFont="1" applyBorder="1" applyAlignment="1">
      <alignment horizontal="center" vertical="center"/>
    </xf>
    <xf numFmtId="0" fontId="14" fillId="8" borderId="14" xfId="0" applyFont="1" applyFill="1" applyBorder="1" applyAlignment="1">
      <alignment horizontal="center" vertical="center" wrapText="1"/>
    </xf>
    <xf numFmtId="0" fontId="14" fillId="8" borderId="12" xfId="0" applyFont="1" applyFill="1" applyBorder="1" applyAlignment="1">
      <alignment horizontal="center" vertical="center" wrapText="1"/>
    </xf>
    <xf numFmtId="0" fontId="32" fillId="0" borderId="36" xfId="0" applyFont="1" applyBorder="1" applyAlignment="1">
      <alignment horizontal="left" vertical="center" wrapText="1"/>
    </xf>
    <xf numFmtId="0" fontId="32" fillId="0" borderId="35" xfId="0" applyFont="1" applyBorder="1" applyAlignment="1">
      <alignment horizontal="left" vertical="center" wrapText="1"/>
    </xf>
    <xf numFmtId="0" fontId="32" fillId="0" borderId="37" xfId="0" applyFont="1" applyBorder="1" applyAlignment="1">
      <alignment horizontal="left" vertical="center" wrapText="1"/>
    </xf>
    <xf numFmtId="0" fontId="9" fillId="0" borderId="7" xfId="0" applyFont="1" applyBorder="1" applyAlignment="1">
      <alignment horizontal="center" vertical="center" wrapText="1"/>
    </xf>
    <xf numFmtId="0" fontId="35" fillId="0" borderId="39"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43" xfId="0" applyFont="1" applyBorder="1" applyAlignment="1">
      <alignment horizontal="left" vertical="center" wrapText="1"/>
    </xf>
    <xf numFmtId="0" fontId="35" fillId="0" borderId="7" xfId="0" applyFont="1" applyBorder="1" applyAlignment="1">
      <alignment horizontal="left" vertical="center" wrapText="1"/>
    </xf>
    <xf numFmtId="0" fontId="35" fillId="0" borderId="14" xfId="0" applyFont="1" applyBorder="1" applyAlignment="1">
      <alignment horizontal="center" vertical="center"/>
    </xf>
    <xf numFmtId="0" fontId="35" fillId="0" borderId="13" xfId="0" applyFont="1" applyBorder="1" applyAlignment="1">
      <alignment horizontal="center" vertical="center"/>
    </xf>
    <xf numFmtId="0" fontId="35" fillId="0" borderId="12" xfId="0" applyFont="1" applyBorder="1" applyAlignment="1">
      <alignment horizontal="center" vertical="center"/>
    </xf>
    <xf numFmtId="0" fontId="14" fillId="9" borderId="55" xfId="0" applyFont="1" applyFill="1" applyBorder="1" applyAlignment="1">
      <alignment horizontal="center" vertical="center" wrapText="1"/>
    </xf>
    <xf numFmtId="0" fontId="14" fillId="9" borderId="58" xfId="0" applyFont="1" applyFill="1" applyBorder="1" applyAlignment="1">
      <alignment horizontal="center" vertical="center" wrapText="1"/>
    </xf>
    <xf numFmtId="0" fontId="14" fillId="9" borderId="54" xfId="0" applyFont="1" applyFill="1" applyBorder="1" applyAlignment="1">
      <alignment horizontal="center" vertical="center" wrapText="1"/>
    </xf>
    <xf numFmtId="0" fontId="14" fillId="8" borderId="57" xfId="0" applyFont="1" applyFill="1" applyBorder="1" applyAlignment="1">
      <alignment horizontal="center" vertical="center" wrapText="1"/>
    </xf>
    <xf numFmtId="0" fontId="14" fillId="8" borderId="25" xfId="0" applyFont="1" applyFill="1" applyBorder="1" applyAlignment="1">
      <alignment horizontal="center" vertical="center" wrapText="1"/>
    </xf>
    <xf numFmtId="0" fontId="14" fillId="8" borderId="56" xfId="0" applyFont="1" applyFill="1" applyBorder="1" applyAlignment="1">
      <alignment horizontal="center" vertical="center" wrapText="1"/>
    </xf>
    <xf numFmtId="0" fontId="14" fillId="9" borderId="55" xfId="0" applyFont="1" applyFill="1" applyBorder="1" applyAlignment="1">
      <alignment horizontal="center" vertical="center"/>
    </xf>
    <xf numFmtId="0" fontId="14" fillId="9" borderId="58" xfId="0" applyFont="1" applyFill="1" applyBorder="1" applyAlignment="1">
      <alignment horizontal="center" vertical="center"/>
    </xf>
    <xf numFmtId="0" fontId="14" fillId="9" borderId="54" xfId="0" applyFont="1" applyFill="1" applyBorder="1" applyAlignment="1">
      <alignment horizontal="center" vertical="center"/>
    </xf>
    <xf numFmtId="0" fontId="35" fillId="0" borderId="42" xfId="0" applyFont="1" applyBorder="1" applyAlignment="1">
      <alignment horizontal="left" vertical="center" wrapText="1"/>
    </xf>
    <xf numFmtId="0" fontId="35" fillId="0" borderId="38" xfId="0" applyFont="1" applyBorder="1" applyAlignment="1">
      <alignment horizontal="left" vertical="center" wrapText="1"/>
    </xf>
    <xf numFmtId="0" fontId="27" fillId="0" borderId="0" xfId="0" applyFont="1" applyAlignment="1">
      <alignment horizontal="center"/>
    </xf>
    <xf numFmtId="0" fontId="0" fillId="0" borderId="0" xfId="0" applyAlignment="1">
      <alignment horizontal="center" vertical="center" wrapText="1"/>
    </xf>
    <xf numFmtId="0" fontId="14" fillId="3" borderId="11" xfId="0" applyFont="1" applyFill="1" applyBorder="1" applyAlignment="1">
      <alignment horizontal="center" vertical="top" wrapText="1"/>
    </xf>
    <xf numFmtId="0" fontId="14" fillId="3" borderId="10" xfId="0" applyFont="1" applyFill="1" applyBorder="1" applyAlignment="1">
      <alignment horizontal="center" vertical="top" wrapText="1"/>
    </xf>
    <xf numFmtId="0" fontId="14" fillId="3" borderId="9" xfId="0" applyFont="1" applyFill="1" applyBorder="1" applyAlignment="1">
      <alignment horizontal="center" vertical="top" wrapText="1"/>
    </xf>
    <xf numFmtId="0" fontId="1" fillId="0" borderId="1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3" xfId="0" applyFont="1" applyBorder="1" applyAlignment="1">
      <alignment vertical="center" wrapText="1"/>
    </xf>
    <xf numFmtId="0" fontId="1" fillId="0" borderId="1" xfId="0" applyFont="1" applyBorder="1" applyAlignment="1">
      <alignment vertical="center" wrapText="1"/>
    </xf>
    <xf numFmtId="0" fontId="1" fillId="0" borderId="17" xfId="0" applyFont="1" applyBorder="1" applyAlignment="1">
      <alignment horizontal="center" vertical="center" wrapText="1"/>
    </xf>
    <xf numFmtId="0" fontId="1" fillId="0" borderId="2" xfId="0" applyFont="1" applyBorder="1" applyAlignment="1">
      <alignment horizontal="center" vertical="center" wrapText="1"/>
    </xf>
    <xf numFmtId="0" fontId="19" fillId="0" borderId="12" xfId="0" applyFont="1" applyBorder="1" applyAlignment="1">
      <alignment horizontal="center"/>
    </xf>
    <xf numFmtId="0" fontId="19" fillId="0" borderId="15" xfId="0" applyFont="1" applyBorder="1" applyAlignment="1">
      <alignment horizontal="center"/>
    </xf>
    <xf numFmtId="0" fontId="14" fillId="7" borderId="0" xfId="0" applyFont="1" applyFill="1" applyAlignment="1">
      <alignment horizontal="center" vertical="center"/>
    </xf>
    <xf numFmtId="0" fontId="14" fillId="7" borderId="23" xfId="0" applyFont="1" applyFill="1" applyBorder="1" applyAlignment="1">
      <alignment horizontal="left" vertical="center" wrapText="1"/>
    </xf>
    <xf numFmtId="0" fontId="14" fillId="7" borderId="19" xfId="0" applyFont="1" applyFill="1" applyBorder="1" applyAlignment="1">
      <alignment horizontal="left" vertical="center" wrapText="1"/>
    </xf>
    <xf numFmtId="0" fontId="14" fillId="7" borderId="2" xfId="0" applyFont="1" applyFill="1" applyBorder="1" applyAlignment="1">
      <alignment horizontal="center" vertical="center" wrapText="1"/>
    </xf>
    <xf numFmtId="0" fontId="14" fillId="7" borderId="31" xfId="0" applyFont="1" applyFill="1" applyBorder="1" applyAlignment="1">
      <alignment horizontal="center" vertical="center" wrapText="1"/>
    </xf>
    <xf numFmtId="0" fontId="14" fillId="7" borderId="30" xfId="0" applyFont="1" applyFill="1" applyBorder="1" applyAlignment="1">
      <alignment horizontal="center" vertical="center" wrapText="1"/>
    </xf>
    <xf numFmtId="9" fontId="14" fillId="7" borderId="29" xfId="0" applyNumberFormat="1" applyFont="1" applyFill="1" applyBorder="1" applyAlignment="1">
      <alignment horizontal="center" vertical="justify" wrapText="1"/>
    </xf>
    <xf numFmtId="0" fontId="14" fillId="7" borderId="0" xfId="0" applyFont="1" applyFill="1" applyAlignment="1">
      <alignment horizontal="center" vertical="justify" wrapText="1"/>
    </xf>
    <xf numFmtId="0" fontId="14" fillId="7" borderId="28" xfId="0" applyFont="1" applyFill="1" applyBorder="1" applyAlignment="1">
      <alignment horizontal="center" vertical="justify" wrapText="1"/>
    </xf>
    <xf numFmtId="0" fontId="19" fillId="7" borderId="0" xfId="0" applyFont="1" applyFill="1" applyAlignment="1">
      <alignment horizontal="center"/>
    </xf>
    <xf numFmtId="0" fontId="41" fillId="7" borderId="1" xfId="0" applyFont="1" applyFill="1" applyBorder="1" applyAlignment="1">
      <alignment horizontal="center" vertical="center" wrapText="1"/>
    </xf>
    <xf numFmtId="0" fontId="0" fillId="7" borderId="23" xfId="0" applyFill="1" applyBorder="1" applyAlignment="1">
      <alignment horizontal="center" vertical="center" wrapText="1"/>
    </xf>
    <xf numFmtId="0" fontId="0" fillId="7" borderId="24" xfId="0" applyFill="1" applyBorder="1" applyAlignment="1">
      <alignment horizontal="center" vertical="center" wrapText="1"/>
    </xf>
    <xf numFmtId="0" fontId="0" fillId="7" borderId="19" xfId="0" applyFill="1" applyBorder="1" applyAlignment="1">
      <alignment horizontal="center" vertical="center" wrapText="1"/>
    </xf>
    <xf numFmtId="0" fontId="37" fillId="7" borderId="33" xfId="0" applyFont="1" applyFill="1" applyBorder="1" applyAlignment="1">
      <alignment horizontal="center" vertical="center" wrapText="1"/>
    </xf>
    <xf numFmtId="0" fontId="37" fillId="7" borderId="32" xfId="0" applyFont="1" applyFill="1" applyBorder="1" applyAlignment="1">
      <alignment horizontal="center" vertical="center"/>
    </xf>
    <xf numFmtId="0" fontId="14" fillId="7" borderId="0" xfId="0" applyFont="1" applyFill="1" applyAlignment="1">
      <alignment horizontal="center" vertical="justify"/>
    </xf>
    <xf numFmtId="0" fontId="14" fillId="7" borderId="0" xfId="0" applyFont="1" applyFill="1" applyAlignment="1">
      <alignment horizontal="center" vertical="center" wrapText="1"/>
    </xf>
    <xf numFmtId="0" fontId="21" fillId="0" borderId="0" xfId="2" applyFont="1" applyAlignment="1">
      <alignment horizontal="center" vertical="center"/>
    </xf>
    <xf numFmtId="0" fontId="2" fillId="0" borderId="0" xfId="2" applyFont="1" applyAlignment="1">
      <alignment horizontal="justify" vertical="top" wrapText="1"/>
    </xf>
    <xf numFmtId="0" fontId="11" fillId="0" borderId="0" xfId="2" applyFont="1" applyAlignment="1">
      <alignment horizontal="left" vertical="top" wrapText="1"/>
    </xf>
    <xf numFmtId="0" fontId="12" fillId="0" borderId="0" xfId="2" applyFont="1" applyAlignment="1">
      <alignment horizontal="left" vertical="top"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7" fillId="0" borderId="1" xfId="0" applyFont="1" applyBorder="1" applyAlignment="1">
      <alignment horizontal="center"/>
    </xf>
    <xf numFmtId="0" fontId="12" fillId="6" borderId="2" xfId="0" applyFont="1" applyFill="1" applyBorder="1" applyAlignment="1">
      <alignment horizontal="center" vertical="center"/>
    </xf>
    <xf numFmtId="0" fontId="12" fillId="6" borderId="3" xfId="0" applyFont="1"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cellXfs>
  <cellStyles count="12">
    <cellStyle name="Millares [0]" xfId="10" builtinId="6"/>
    <cellStyle name="Millares [0] 2" xfId="6" xr:uid="{00000000-0005-0000-0000-000001000000}"/>
    <cellStyle name="Millares 2" xfId="1" xr:uid="{00000000-0005-0000-0000-000002000000}"/>
    <cellStyle name="Moneda" xfId="8" builtinId="4"/>
    <cellStyle name="Moneda [0] 2" xfId="5" xr:uid="{00000000-0005-0000-0000-000003000000}"/>
    <cellStyle name="Moneda 2" xfId="7" xr:uid="{00000000-0005-0000-0000-000004000000}"/>
    <cellStyle name="Normal" xfId="0" builtinId="0"/>
    <cellStyle name="Normal 2" xfId="2" xr:uid="{00000000-0005-0000-0000-000006000000}"/>
    <cellStyle name="Normal 3" xfId="3" xr:uid="{00000000-0005-0000-0000-000007000000}"/>
    <cellStyle name="Normal 4" xfId="4" xr:uid="{00000000-0005-0000-0000-000008000000}"/>
    <cellStyle name="Normal 5" xfId="9" xr:uid="{53F3107B-D2A6-48FD-947B-3D2323E625BB}"/>
    <cellStyle name="Porcentaje" xfId="1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35"/>
  <sheetViews>
    <sheetView topLeftCell="A22" zoomScaleNormal="100" workbookViewId="0">
      <pane xSplit="1" topLeftCell="B1" activePane="topRight" state="frozen"/>
      <selection pane="topRight" activeCell="C32" sqref="C32"/>
    </sheetView>
  </sheetViews>
  <sheetFormatPr baseColWidth="10" defaultRowHeight="11.25" x14ac:dyDescent="0.2"/>
  <cols>
    <col min="1" max="1" width="84.85546875" style="1" customWidth="1"/>
    <col min="2" max="3" width="40.7109375" style="8" customWidth="1"/>
    <col min="4" max="5" width="11.42578125" style="1"/>
    <col min="6" max="6" width="15" style="1" bestFit="1" customWidth="1"/>
    <col min="7" max="16384" width="11.42578125" style="1"/>
  </cols>
  <sheetData>
    <row r="1" spans="1:3" ht="16.5" customHeight="1" x14ac:dyDescent="0.2">
      <c r="A1" s="204"/>
      <c r="B1" s="204"/>
      <c r="C1" s="204"/>
    </row>
    <row r="2" spans="1:3" ht="23.25" x14ac:dyDescent="0.2">
      <c r="A2" s="205" t="s">
        <v>96</v>
      </c>
      <c r="B2" s="205"/>
      <c r="C2" s="205"/>
    </row>
    <row r="3" spans="1:3" ht="38.25" customHeight="1" x14ac:dyDescent="0.2">
      <c r="A3" s="15" t="s">
        <v>0</v>
      </c>
      <c r="B3" s="15"/>
      <c r="C3" s="15"/>
    </row>
    <row r="4" spans="1:3" ht="39" customHeight="1" x14ac:dyDescent="0.2">
      <c r="A4" s="15" t="s">
        <v>24</v>
      </c>
      <c r="B4" s="15"/>
      <c r="C4" s="15"/>
    </row>
    <row r="5" spans="1:3" ht="39" customHeight="1" x14ac:dyDescent="0.2">
      <c r="A5" s="15"/>
      <c r="B5" s="77" t="s">
        <v>76</v>
      </c>
      <c r="C5" s="77" t="s">
        <v>77</v>
      </c>
    </row>
    <row r="6" spans="1:3" ht="15" customHeight="1" x14ac:dyDescent="0.2">
      <c r="A6" s="16" t="s">
        <v>23</v>
      </c>
      <c r="B6" s="15" t="s">
        <v>78</v>
      </c>
      <c r="C6" s="15" t="s">
        <v>69</v>
      </c>
    </row>
    <row r="7" spans="1:3" ht="33.75" x14ac:dyDescent="0.2">
      <c r="A7" s="17" t="s">
        <v>1</v>
      </c>
      <c r="B7" s="15" t="s">
        <v>4</v>
      </c>
      <c r="C7" s="18" t="s">
        <v>4</v>
      </c>
    </row>
    <row r="8" spans="1:3" x14ac:dyDescent="0.2">
      <c r="A8" s="19" t="s">
        <v>29</v>
      </c>
      <c r="B8" s="15" t="s">
        <v>79</v>
      </c>
      <c r="C8" s="20" t="s">
        <v>89</v>
      </c>
    </row>
    <row r="9" spans="1:3" x14ac:dyDescent="0.2">
      <c r="A9" s="21" t="s">
        <v>22</v>
      </c>
      <c r="B9" s="15" t="s">
        <v>5</v>
      </c>
      <c r="C9" s="22" t="s">
        <v>5</v>
      </c>
    </row>
    <row r="10" spans="1:3" ht="171.75" customHeight="1" x14ac:dyDescent="0.2">
      <c r="A10" s="14" t="s">
        <v>7</v>
      </c>
      <c r="B10" s="15" t="s">
        <v>4</v>
      </c>
      <c r="C10" s="22" t="s">
        <v>4</v>
      </c>
    </row>
    <row r="11" spans="1:3" ht="14.25" customHeight="1" x14ac:dyDescent="0.2">
      <c r="A11" s="21" t="s">
        <v>30</v>
      </c>
      <c r="B11" s="15" t="s">
        <v>67</v>
      </c>
      <c r="C11" s="22" t="s">
        <v>66</v>
      </c>
    </row>
    <row r="12" spans="1:3" ht="38.25" customHeight="1" x14ac:dyDescent="0.2">
      <c r="A12" s="14" t="s">
        <v>38</v>
      </c>
      <c r="B12" s="15" t="s">
        <v>4</v>
      </c>
      <c r="C12" s="23" t="s">
        <v>4</v>
      </c>
    </row>
    <row r="13" spans="1:3" x14ac:dyDescent="0.2">
      <c r="A13" s="19" t="s">
        <v>21</v>
      </c>
      <c r="B13" s="15" t="s">
        <v>5</v>
      </c>
      <c r="C13" s="20" t="s">
        <v>5</v>
      </c>
    </row>
    <row r="14" spans="1:3" ht="22.5" x14ac:dyDescent="0.2">
      <c r="A14" s="14" t="s">
        <v>2</v>
      </c>
      <c r="B14" s="15" t="s">
        <v>5</v>
      </c>
      <c r="C14" s="23" t="s">
        <v>5</v>
      </c>
    </row>
    <row r="15" spans="1:3" ht="15" customHeight="1" x14ac:dyDescent="0.2">
      <c r="A15" s="19" t="s">
        <v>20</v>
      </c>
      <c r="B15" s="15" t="s">
        <v>5</v>
      </c>
      <c r="C15" s="20" t="s">
        <v>5</v>
      </c>
    </row>
    <row r="16" spans="1:3" ht="45.75" customHeight="1" x14ac:dyDescent="0.2">
      <c r="A16" s="14" t="s">
        <v>33</v>
      </c>
      <c r="B16" s="15" t="s">
        <v>5</v>
      </c>
      <c r="C16" s="23" t="s">
        <v>5</v>
      </c>
    </row>
    <row r="17" spans="1:3" ht="15" customHeight="1" x14ac:dyDescent="0.2">
      <c r="A17" s="21" t="s">
        <v>19</v>
      </c>
      <c r="B17" s="15" t="s">
        <v>62</v>
      </c>
      <c r="C17" s="22" t="s">
        <v>90</v>
      </c>
    </row>
    <row r="18" spans="1:3" ht="277.5" customHeight="1" x14ac:dyDescent="0.2">
      <c r="A18" s="14" t="s">
        <v>41</v>
      </c>
      <c r="B18" s="15" t="s">
        <v>4</v>
      </c>
      <c r="C18" s="22" t="s">
        <v>4</v>
      </c>
    </row>
    <row r="19" spans="1:3" ht="21.75" customHeight="1" x14ac:dyDescent="0.2">
      <c r="A19" s="19" t="s">
        <v>31</v>
      </c>
      <c r="B19" s="15" t="s">
        <v>73</v>
      </c>
      <c r="C19" s="20" t="s">
        <v>91</v>
      </c>
    </row>
    <row r="20" spans="1:3" ht="117.75" customHeight="1" x14ac:dyDescent="0.2">
      <c r="A20" s="14" t="s">
        <v>32</v>
      </c>
      <c r="B20" s="15" t="s">
        <v>4</v>
      </c>
      <c r="C20" s="23" t="s">
        <v>4</v>
      </c>
    </row>
    <row r="21" spans="1:3" ht="23.25" customHeight="1" x14ac:dyDescent="0.2">
      <c r="A21" s="21" t="s">
        <v>18</v>
      </c>
      <c r="B21" s="15" t="s">
        <v>68</v>
      </c>
      <c r="C21" s="22" t="s">
        <v>92</v>
      </c>
    </row>
    <row r="22" spans="1:3" ht="93.75" customHeight="1" x14ac:dyDescent="0.2">
      <c r="A22" s="14" t="s">
        <v>25</v>
      </c>
      <c r="B22" s="15" t="s">
        <v>4</v>
      </c>
      <c r="C22" s="23" t="s">
        <v>4</v>
      </c>
    </row>
    <row r="23" spans="1:3" ht="12" customHeight="1" x14ac:dyDescent="0.2">
      <c r="A23" s="24" t="s">
        <v>26</v>
      </c>
      <c r="B23" s="15" t="s">
        <v>64</v>
      </c>
      <c r="C23" s="20" t="s">
        <v>63</v>
      </c>
    </row>
    <row r="24" spans="1:3" ht="93.75" customHeight="1" x14ac:dyDescent="0.2">
      <c r="A24" s="14" t="s">
        <v>27</v>
      </c>
      <c r="B24" s="15" t="s">
        <v>4</v>
      </c>
      <c r="C24" s="23" t="s">
        <v>4</v>
      </c>
    </row>
    <row r="25" spans="1:3" ht="15" customHeight="1" x14ac:dyDescent="0.2">
      <c r="A25" s="24" t="s">
        <v>17</v>
      </c>
      <c r="B25" s="15" t="s">
        <v>74</v>
      </c>
      <c r="C25" s="20" t="s">
        <v>75</v>
      </c>
    </row>
    <row r="26" spans="1:3" ht="29.25" customHeight="1" x14ac:dyDescent="0.2">
      <c r="A26" s="14" t="s">
        <v>3</v>
      </c>
      <c r="B26" s="15" t="s">
        <v>4</v>
      </c>
      <c r="C26" s="23" t="s">
        <v>4</v>
      </c>
    </row>
    <row r="27" spans="1:3" ht="14.25" customHeight="1" x14ac:dyDescent="0.2">
      <c r="A27" s="21" t="s">
        <v>13</v>
      </c>
      <c r="B27" s="15" t="s">
        <v>66</v>
      </c>
      <c r="C27" s="22" t="s">
        <v>69</v>
      </c>
    </row>
    <row r="28" spans="1:3" ht="96.75" customHeight="1" x14ac:dyDescent="0.2">
      <c r="A28" s="14" t="s">
        <v>14</v>
      </c>
      <c r="B28" s="15" t="s">
        <v>4</v>
      </c>
      <c r="C28" s="23" t="s">
        <v>4</v>
      </c>
    </row>
    <row r="29" spans="1:3" ht="15" customHeight="1" x14ac:dyDescent="0.2">
      <c r="A29" s="25" t="s">
        <v>16</v>
      </c>
      <c r="B29" s="15" t="s">
        <v>70</v>
      </c>
      <c r="C29" s="22" t="s">
        <v>61</v>
      </c>
    </row>
    <row r="30" spans="1:3" ht="68.25" customHeight="1" x14ac:dyDescent="0.2">
      <c r="A30" s="26" t="s">
        <v>8</v>
      </c>
      <c r="B30" s="15" t="s">
        <v>4</v>
      </c>
      <c r="C30" s="23" t="s">
        <v>4</v>
      </c>
    </row>
    <row r="31" spans="1:3" ht="16.5" customHeight="1" x14ac:dyDescent="0.2">
      <c r="A31" s="21" t="s">
        <v>15</v>
      </c>
      <c r="B31" s="15" t="s">
        <v>71</v>
      </c>
      <c r="C31" s="22" t="s">
        <v>93</v>
      </c>
    </row>
    <row r="32" spans="1:3" ht="132" customHeight="1" x14ac:dyDescent="0.2">
      <c r="A32" s="26" t="s">
        <v>9</v>
      </c>
      <c r="B32" s="81" t="s">
        <v>80</v>
      </c>
      <c r="C32" s="81" t="s">
        <v>94</v>
      </c>
    </row>
    <row r="33" spans="1:3" ht="23.25" customHeight="1" x14ac:dyDescent="0.2">
      <c r="A33" s="27" t="s">
        <v>39</v>
      </c>
      <c r="B33" s="15" t="s">
        <v>81</v>
      </c>
      <c r="C33" s="22" t="s">
        <v>95</v>
      </c>
    </row>
    <row r="34" spans="1:3" ht="36" customHeight="1" x14ac:dyDescent="0.2">
      <c r="A34" s="26" t="s">
        <v>40</v>
      </c>
      <c r="B34" s="15" t="s">
        <v>4</v>
      </c>
      <c r="C34" s="15" t="s">
        <v>4</v>
      </c>
    </row>
    <row r="35" spans="1:3" s="10" customFormat="1" ht="51" customHeight="1" x14ac:dyDescent="0.25">
      <c r="A35" s="43" t="s">
        <v>6</v>
      </c>
      <c r="B35" s="76" t="s">
        <v>51</v>
      </c>
      <c r="C35" s="76" t="s">
        <v>51</v>
      </c>
    </row>
  </sheetData>
  <mergeCells count="2">
    <mergeCell ref="A1:C1"/>
    <mergeCell ref="A2:C2"/>
  </mergeCells>
  <pageMargins left="0.7" right="0.7" top="0.75" bottom="0.75" header="0.3" footer="0.3"/>
  <pageSetup paperSize="132" scale="3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CF3FC-C1BF-4B09-BDD5-A26860AB4F5F}">
  <dimension ref="B1:K60"/>
  <sheetViews>
    <sheetView showGridLines="0" topLeftCell="A34" zoomScale="80" zoomScaleNormal="80" workbookViewId="0">
      <selection activeCell="D36" sqref="D36:E36"/>
    </sheetView>
  </sheetViews>
  <sheetFormatPr baseColWidth="10" defaultRowHeight="12.75" x14ac:dyDescent="0.2"/>
  <cols>
    <col min="1" max="1" width="3.85546875" style="159" customWidth="1"/>
    <col min="2" max="2" width="22.85546875" style="161" customWidth="1"/>
    <col min="3" max="3" width="18.140625" style="161" customWidth="1"/>
    <col min="4" max="4" width="37.140625" style="159" customWidth="1"/>
    <col min="5" max="5" width="23.5703125" style="159" customWidth="1"/>
    <col min="6" max="6" width="21" style="160" customWidth="1"/>
    <col min="7" max="7" width="20.85546875" style="160" customWidth="1"/>
    <col min="8" max="8" width="23" style="160" customWidth="1"/>
    <col min="9" max="9" width="20.42578125" style="159" customWidth="1"/>
    <col min="10" max="16384" width="11.42578125" style="159"/>
  </cols>
  <sheetData>
    <row r="1" spans="2:11" ht="20.25" x14ac:dyDescent="0.3">
      <c r="B1" s="218" t="s">
        <v>265</v>
      </c>
      <c r="C1" s="218"/>
      <c r="D1" s="218"/>
      <c r="E1" s="218"/>
      <c r="F1" s="218"/>
      <c r="G1" s="218"/>
      <c r="H1" s="218"/>
      <c r="I1" s="218"/>
      <c r="J1" s="196"/>
      <c r="K1" s="196"/>
    </row>
    <row r="3" spans="2:11" x14ac:dyDescent="0.2">
      <c r="B3" s="195" t="s">
        <v>98</v>
      </c>
      <c r="C3" s="195" t="s">
        <v>99</v>
      </c>
      <c r="D3" s="219" t="s">
        <v>100</v>
      </c>
      <c r="E3" s="219"/>
      <c r="F3" s="219"/>
      <c r="G3" s="219"/>
      <c r="H3" s="219"/>
      <c r="I3" s="219"/>
    </row>
    <row r="4" spans="2:11" ht="65.25" customHeight="1" x14ac:dyDescent="0.2">
      <c r="B4" s="170" t="s">
        <v>101</v>
      </c>
      <c r="C4" s="170" t="s">
        <v>102</v>
      </c>
      <c r="D4" s="220" t="s">
        <v>103</v>
      </c>
      <c r="E4" s="220"/>
      <c r="F4" s="220"/>
      <c r="G4" s="220"/>
      <c r="H4" s="220"/>
      <c r="I4" s="220"/>
    </row>
    <row r="5" spans="2:11" ht="78.75" customHeight="1" x14ac:dyDescent="0.2">
      <c r="B5" s="194" t="s">
        <v>104</v>
      </c>
      <c r="C5" s="194" t="s">
        <v>105</v>
      </c>
      <c r="D5" s="220" t="s">
        <v>106</v>
      </c>
      <c r="E5" s="220"/>
      <c r="F5" s="220"/>
      <c r="G5" s="220"/>
      <c r="H5" s="220"/>
      <c r="I5" s="220"/>
    </row>
    <row r="6" spans="2:11" ht="15" customHeight="1" thickBot="1" x14ac:dyDescent="0.25"/>
    <row r="7" spans="2:11" ht="15" customHeight="1" thickBot="1" x14ac:dyDescent="0.25">
      <c r="B7" s="234" t="s">
        <v>264</v>
      </c>
      <c r="C7" s="235"/>
      <c r="D7" s="235"/>
      <c r="E7" s="236"/>
      <c r="F7" s="231" t="s">
        <v>251</v>
      </c>
      <c r="G7" s="232"/>
      <c r="H7" s="232"/>
      <c r="I7" s="233"/>
    </row>
    <row r="8" spans="2:11" ht="26.25" customHeight="1" thickBot="1" x14ac:dyDescent="0.25">
      <c r="B8" s="193" t="s">
        <v>107</v>
      </c>
      <c r="C8" s="192" t="s">
        <v>108</v>
      </c>
      <c r="D8" s="237" t="s">
        <v>109</v>
      </c>
      <c r="E8" s="238"/>
      <c r="F8" s="221" t="s">
        <v>76</v>
      </c>
      <c r="G8" s="222"/>
      <c r="H8" s="221" t="s">
        <v>77</v>
      </c>
      <c r="I8" s="222"/>
    </row>
    <row r="9" spans="2:11" ht="66.75" customHeight="1" x14ac:dyDescent="0.2">
      <c r="B9" s="175" t="s">
        <v>110</v>
      </c>
      <c r="C9" s="174" t="s">
        <v>111</v>
      </c>
      <c r="D9" s="239" t="s">
        <v>112</v>
      </c>
      <c r="E9" s="240"/>
      <c r="F9" s="223" t="s">
        <v>263</v>
      </c>
      <c r="G9" s="224"/>
      <c r="H9" s="227" t="s">
        <v>262</v>
      </c>
      <c r="I9" s="228"/>
    </row>
    <row r="10" spans="2:11" ht="36.75" customHeight="1" x14ac:dyDescent="0.2">
      <c r="B10" s="171" t="s">
        <v>113</v>
      </c>
      <c r="C10" s="170" t="s">
        <v>114</v>
      </c>
      <c r="D10" s="208" t="s">
        <v>115</v>
      </c>
      <c r="E10" s="209"/>
      <c r="F10" s="225"/>
      <c r="G10" s="226"/>
      <c r="H10" s="229"/>
      <c r="I10" s="230"/>
    </row>
    <row r="11" spans="2:11" ht="28.5" customHeight="1" x14ac:dyDescent="0.2">
      <c r="B11" s="171" t="s">
        <v>116</v>
      </c>
      <c r="C11" s="170" t="s">
        <v>114</v>
      </c>
      <c r="D11" s="208" t="s">
        <v>117</v>
      </c>
      <c r="E11" s="209"/>
      <c r="F11" s="225"/>
      <c r="G11" s="226"/>
      <c r="H11" s="229"/>
      <c r="I11" s="230"/>
    </row>
    <row r="12" spans="2:11" ht="21.75" customHeight="1" x14ac:dyDescent="0.2">
      <c r="B12" s="171" t="s">
        <v>118</v>
      </c>
      <c r="C12" s="170" t="s">
        <v>119</v>
      </c>
      <c r="D12" s="208" t="s">
        <v>120</v>
      </c>
      <c r="E12" s="209"/>
      <c r="F12" s="225"/>
      <c r="G12" s="226"/>
      <c r="H12" s="229"/>
      <c r="I12" s="230"/>
    </row>
    <row r="13" spans="2:11" ht="35.25" customHeight="1" thickBot="1" x14ac:dyDescent="0.25">
      <c r="B13" s="165" t="s">
        <v>121</v>
      </c>
      <c r="C13" s="164" t="s">
        <v>122</v>
      </c>
      <c r="D13" s="210" t="s">
        <v>123</v>
      </c>
      <c r="E13" s="211"/>
      <c r="F13" s="225"/>
      <c r="G13" s="226"/>
      <c r="H13" s="229"/>
      <c r="I13" s="230"/>
    </row>
    <row r="14" spans="2:11" x14ac:dyDescent="0.2">
      <c r="B14" s="175" t="s">
        <v>124</v>
      </c>
      <c r="C14" s="174" t="s">
        <v>111</v>
      </c>
      <c r="D14" s="239" t="s">
        <v>125</v>
      </c>
      <c r="E14" s="241"/>
      <c r="F14" s="244" t="s">
        <v>249</v>
      </c>
      <c r="G14" s="242"/>
      <c r="H14" s="242" t="s">
        <v>249</v>
      </c>
      <c r="I14" s="243"/>
    </row>
    <row r="15" spans="2:11" x14ac:dyDescent="0.2">
      <c r="B15" s="171" t="s">
        <v>126</v>
      </c>
      <c r="C15" s="170" t="s">
        <v>119</v>
      </c>
      <c r="D15" s="208" t="s">
        <v>127</v>
      </c>
      <c r="E15" s="217"/>
      <c r="F15" s="245" t="s">
        <v>241</v>
      </c>
      <c r="G15" s="206"/>
      <c r="H15" s="206" t="s">
        <v>241</v>
      </c>
      <c r="I15" s="207"/>
    </row>
    <row r="16" spans="2:11" ht="25.5" x14ac:dyDescent="0.2">
      <c r="B16" s="171" t="s">
        <v>128</v>
      </c>
      <c r="C16" s="170" t="s">
        <v>111</v>
      </c>
      <c r="D16" s="208" t="s">
        <v>129</v>
      </c>
      <c r="E16" s="217"/>
      <c r="F16" s="245" t="s">
        <v>241</v>
      </c>
      <c r="G16" s="206"/>
      <c r="H16" s="206" t="s">
        <v>241</v>
      </c>
      <c r="I16" s="207"/>
    </row>
    <row r="17" spans="2:9" x14ac:dyDescent="0.2">
      <c r="B17" s="171" t="s">
        <v>130</v>
      </c>
      <c r="C17" s="170" t="s">
        <v>131</v>
      </c>
      <c r="D17" s="208" t="s">
        <v>132</v>
      </c>
      <c r="E17" s="217"/>
      <c r="F17" s="245" t="s">
        <v>241</v>
      </c>
      <c r="G17" s="206"/>
      <c r="H17" s="206" t="s">
        <v>241</v>
      </c>
      <c r="I17" s="207"/>
    </row>
    <row r="18" spans="2:9" x14ac:dyDescent="0.2">
      <c r="B18" s="171" t="s">
        <v>133</v>
      </c>
      <c r="C18" s="170" t="s">
        <v>134</v>
      </c>
      <c r="D18" s="208" t="s">
        <v>135</v>
      </c>
      <c r="E18" s="217"/>
      <c r="F18" s="245" t="s">
        <v>241</v>
      </c>
      <c r="G18" s="206"/>
      <c r="H18" s="246" t="s">
        <v>249</v>
      </c>
      <c r="I18" s="247"/>
    </row>
    <row r="19" spans="2:9" ht="30.75" customHeight="1" x14ac:dyDescent="0.2">
      <c r="B19" s="213" t="s">
        <v>136</v>
      </c>
      <c r="C19" s="208" t="s">
        <v>119</v>
      </c>
      <c r="D19" s="248" t="s">
        <v>137</v>
      </c>
      <c r="E19" s="249"/>
      <c r="F19" s="245" t="s">
        <v>241</v>
      </c>
      <c r="G19" s="206"/>
      <c r="H19" s="206" t="s">
        <v>241</v>
      </c>
      <c r="I19" s="207"/>
    </row>
    <row r="20" spans="2:9" ht="68.25" customHeight="1" x14ac:dyDescent="0.2">
      <c r="B20" s="213"/>
      <c r="C20" s="208"/>
      <c r="D20" s="248" t="s">
        <v>138</v>
      </c>
      <c r="E20" s="249"/>
      <c r="F20" s="245" t="s">
        <v>241</v>
      </c>
      <c r="G20" s="206"/>
      <c r="H20" s="206" t="s">
        <v>241</v>
      </c>
      <c r="I20" s="207"/>
    </row>
    <row r="21" spans="2:9" ht="42" customHeight="1" x14ac:dyDescent="0.2">
      <c r="B21" s="213" t="s">
        <v>139</v>
      </c>
      <c r="C21" s="208" t="s">
        <v>119</v>
      </c>
      <c r="D21" s="248" t="s">
        <v>261</v>
      </c>
      <c r="E21" s="249"/>
      <c r="F21" s="245" t="s">
        <v>241</v>
      </c>
      <c r="G21" s="206"/>
      <c r="H21" s="246" t="s">
        <v>249</v>
      </c>
      <c r="I21" s="247"/>
    </row>
    <row r="22" spans="2:9" ht="42" customHeight="1" x14ac:dyDescent="0.2">
      <c r="B22" s="213"/>
      <c r="C22" s="208"/>
      <c r="D22" s="248" t="s">
        <v>260</v>
      </c>
      <c r="E22" s="249"/>
      <c r="F22" s="245" t="s">
        <v>241</v>
      </c>
      <c r="G22" s="206"/>
      <c r="H22" s="206" t="s">
        <v>241</v>
      </c>
      <c r="I22" s="207"/>
    </row>
    <row r="23" spans="2:9" ht="21" customHeight="1" x14ac:dyDescent="0.2">
      <c r="B23" s="213"/>
      <c r="C23" s="208"/>
      <c r="D23" s="248" t="s">
        <v>259</v>
      </c>
      <c r="E23" s="249"/>
      <c r="F23" s="213" t="s">
        <v>273</v>
      </c>
      <c r="G23" s="208"/>
      <c r="H23" s="208" t="s">
        <v>272</v>
      </c>
      <c r="I23" s="209"/>
    </row>
    <row r="24" spans="2:9" ht="39.75" customHeight="1" x14ac:dyDescent="0.2">
      <c r="B24" s="213"/>
      <c r="C24" s="208"/>
      <c r="D24" s="248" t="s">
        <v>258</v>
      </c>
      <c r="E24" s="249"/>
      <c r="F24" s="213"/>
      <c r="G24" s="208"/>
      <c r="H24" s="208"/>
      <c r="I24" s="209"/>
    </row>
    <row r="25" spans="2:9" ht="24.75" customHeight="1" x14ac:dyDescent="0.2">
      <c r="B25" s="213"/>
      <c r="C25" s="208"/>
      <c r="D25" s="248" t="s">
        <v>257</v>
      </c>
      <c r="E25" s="249"/>
      <c r="F25" s="245" t="s">
        <v>241</v>
      </c>
      <c r="G25" s="206"/>
      <c r="H25" s="206" t="s">
        <v>241</v>
      </c>
      <c r="I25" s="207"/>
    </row>
    <row r="26" spans="2:9" ht="74.25" customHeight="1" x14ac:dyDescent="0.2">
      <c r="B26" s="250" t="s">
        <v>256</v>
      </c>
      <c r="C26" s="251"/>
      <c r="D26" s="251"/>
      <c r="E26" s="252"/>
      <c r="F26" s="271" t="s">
        <v>241</v>
      </c>
      <c r="G26" s="272"/>
      <c r="H26" s="272" t="s">
        <v>241</v>
      </c>
      <c r="I26" s="273"/>
    </row>
    <row r="27" spans="2:9" ht="40.5" customHeight="1" thickBot="1" x14ac:dyDescent="0.25">
      <c r="B27" s="265" t="s">
        <v>255</v>
      </c>
      <c r="C27" s="266"/>
      <c r="D27" s="266"/>
      <c r="E27" s="267"/>
      <c r="F27" s="274" t="s">
        <v>241</v>
      </c>
      <c r="G27" s="275"/>
      <c r="H27" s="275" t="s">
        <v>241</v>
      </c>
      <c r="I27" s="276"/>
    </row>
    <row r="28" spans="2:9" ht="21" customHeight="1" thickBot="1" x14ac:dyDescent="0.25">
      <c r="B28" s="191"/>
      <c r="C28" s="191"/>
      <c r="D28" s="191"/>
      <c r="E28" s="191"/>
      <c r="F28" s="190"/>
      <c r="G28" s="190"/>
      <c r="H28" s="190"/>
    </row>
    <row r="29" spans="2:9" ht="22.5" customHeight="1" thickBot="1" x14ac:dyDescent="0.25">
      <c r="B29" s="268" t="s">
        <v>254</v>
      </c>
      <c r="C29" s="269"/>
      <c r="D29" s="269"/>
      <c r="E29" s="270"/>
      <c r="F29" s="231" t="s">
        <v>251</v>
      </c>
      <c r="G29" s="232"/>
      <c r="H29" s="232"/>
      <c r="I29" s="233"/>
    </row>
    <row r="30" spans="2:9" ht="26.25" customHeight="1" x14ac:dyDescent="0.2">
      <c r="B30" s="253" t="s">
        <v>140</v>
      </c>
      <c r="C30" s="255" t="s">
        <v>141</v>
      </c>
      <c r="D30" s="257" t="s">
        <v>142</v>
      </c>
      <c r="E30" s="258"/>
      <c r="F30" s="277" t="s">
        <v>76</v>
      </c>
      <c r="G30" s="278"/>
      <c r="H30" s="277" t="s">
        <v>77</v>
      </c>
      <c r="I30" s="278"/>
    </row>
    <row r="31" spans="2:9" ht="13.5" thickBot="1" x14ac:dyDescent="0.25">
      <c r="B31" s="254"/>
      <c r="C31" s="256"/>
      <c r="D31" s="259"/>
      <c r="E31" s="260"/>
      <c r="F31" s="183" t="s">
        <v>141</v>
      </c>
      <c r="G31" s="186" t="s">
        <v>142</v>
      </c>
      <c r="H31" s="183" t="s">
        <v>141</v>
      </c>
      <c r="I31" s="186" t="s">
        <v>142</v>
      </c>
    </row>
    <row r="32" spans="2:9" ht="51" customHeight="1" x14ac:dyDescent="0.2">
      <c r="B32" s="176" t="s">
        <v>143</v>
      </c>
      <c r="C32" s="282" t="s">
        <v>144</v>
      </c>
      <c r="D32" s="261" t="s">
        <v>145</v>
      </c>
      <c r="E32" s="262"/>
      <c r="F32" s="283" t="s">
        <v>241</v>
      </c>
      <c r="G32" s="286" t="s">
        <v>253</v>
      </c>
      <c r="H32" s="284" t="s">
        <v>241</v>
      </c>
      <c r="I32" s="300" t="s">
        <v>253</v>
      </c>
    </row>
    <row r="33" spans="2:9" x14ac:dyDescent="0.2">
      <c r="B33" s="171" t="s">
        <v>146</v>
      </c>
      <c r="C33" s="208"/>
      <c r="D33" s="263"/>
      <c r="E33" s="264"/>
      <c r="F33" s="271"/>
      <c r="G33" s="287"/>
      <c r="H33" s="272"/>
      <c r="I33" s="301"/>
    </row>
    <row r="34" spans="2:9" x14ac:dyDescent="0.2">
      <c r="B34" s="171" t="s">
        <v>147</v>
      </c>
      <c r="C34" s="208"/>
      <c r="D34" s="208" t="s">
        <v>148</v>
      </c>
      <c r="E34" s="217"/>
      <c r="F34" s="271"/>
      <c r="G34" s="167" t="s">
        <v>241</v>
      </c>
      <c r="H34" s="272"/>
      <c r="I34" s="166" t="s">
        <v>241</v>
      </c>
    </row>
    <row r="35" spans="2:9" x14ac:dyDescent="0.2">
      <c r="B35" s="171" t="s">
        <v>149</v>
      </c>
      <c r="C35" s="208"/>
      <c r="D35" s="208" t="s">
        <v>148</v>
      </c>
      <c r="E35" s="217"/>
      <c r="F35" s="271"/>
      <c r="G35" s="167" t="s">
        <v>241</v>
      </c>
      <c r="H35" s="272"/>
      <c r="I35" s="166" t="s">
        <v>241</v>
      </c>
    </row>
    <row r="36" spans="2:9" ht="26.25" customHeight="1" x14ac:dyDescent="0.2">
      <c r="B36" s="171" t="s">
        <v>150</v>
      </c>
      <c r="C36" s="208"/>
      <c r="D36" s="208" t="s">
        <v>148</v>
      </c>
      <c r="E36" s="217"/>
      <c r="F36" s="271"/>
      <c r="G36" s="167" t="s">
        <v>241</v>
      </c>
      <c r="H36" s="272"/>
      <c r="I36" s="166" t="s">
        <v>241</v>
      </c>
    </row>
    <row r="37" spans="2:9" x14ac:dyDescent="0.2">
      <c r="B37" s="171" t="s">
        <v>151</v>
      </c>
      <c r="C37" s="170" t="s">
        <v>5</v>
      </c>
      <c r="D37" s="208" t="s">
        <v>152</v>
      </c>
      <c r="E37" s="217"/>
      <c r="F37" s="171" t="s">
        <v>5</v>
      </c>
      <c r="G37" s="170" t="s">
        <v>119</v>
      </c>
      <c r="H37" s="170" t="s">
        <v>5</v>
      </c>
      <c r="I37" s="185" t="s">
        <v>119</v>
      </c>
    </row>
    <row r="38" spans="2:9" ht="69.75" customHeight="1" thickBot="1" x14ac:dyDescent="0.25">
      <c r="B38" s="279" t="s">
        <v>153</v>
      </c>
      <c r="C38" s="280"/>
      <c r="D38" s="280"/>
      <c r="E38" s="281"/>
      <c r="F38" s="285" t="s">
        <v>241</v>
      </c>
      <c r="G38" s="215"/>
      <c r="H38" s="215" t="s">
        <v>241</v>
      </c>
      <c r="I38" s="216"/>
    </row>
    <row r="39" spans="2:9" ht="25.5" customHeight="1" thickBot="1" x14ac:dyDescent="0.25">
      <c r="B39" s="184"/>
      <c r="C39" s="184"/>
      <c r="D39" s="184"/>
      <c r="E39" s="184"/>
    </row>
    <row r="40" spans="2:9" ht="25.5" customHeight="1" thickBot="1" x14ac:dyDescent="0.25">
      <c r="B40" s="297" t="s">
        <v>252</v>
      </c>
      <c r="C40" s="298"/>
      <c r="D40" s="298"/>
      <c r="E40" s="299"/>
      <c r="F40" s="291" t="s">
        <v>251</v>
      </c>
      <c r="G40" s="292"/>
      <c r="H40" s="292"/>
      <c r="I40" s="293"/>
    </row>
    <row r="41" spans="2:9" ht="26.25" customHeight="1" thickBot="1" x14ac:dyDescent="0.25">
      <c r="B41" s="189" t="s">
        <v>154</v>
      </c>
      <c r="C41" s="188" t="s">
        <v>140</v>
      </c>
      <c r="D41" s="188" t="s">
        <v>155</v>
      </c>
      <c r="E41" s="187" t="s">
        <v>156</v>
      </c>
      <c r="F41" s="294" t="s">
        <v>76</v>
      </c>
      <c r="G41" s="295"/>
      <c r="H41" s="295" t="s">
        <v>77</v>
      </c>
      <c r="I41" s="296"/>
    </row>
    <row r="42" spans="2:9" x14ac:dyDescent="0.2">
      <c r="B42" s="212" t="s">
        <v>157</v>
      </c>
      <c r="C42" s="174" t="s">
        <v>143</v>
      </c>
      <c r="D42" s="173" t="s">
        <v>158</v>
      </c>
      <c r="E42" s="172" t="s">
        <v>159</v>
      </c>
      <c r="F42" s="288" t="s">
        <v>5</v>
      </c>
      <c r="G42" s="289"/>
      <c r="H42" s="289" t="s">
        <v>5</v>
      </c>
      <c r="I42" s="290"/>
    </row>
    <row r="43" spans="2:9" x14ac:dyDescent="0.2">
      <c r="B43" s="213"/>
      <c r="C43" s="208" t="s">
        <v>146</v>
      </c>
      <c r="D43" s="169" t="s">
        <v>160</v>
      </c>
      <c r="E43" s="168" t="s">
        <v>163</v>
      </c>
      <c r="F43" s="245" t="s">
        <v>5</v>
      </c>
      <c r="G43" s="206"/>
      <c r="H43" s="206" t="s">
        <v>5</v>
      </c>
      <c r="I43" s="207"/>
    </row>
    <row r="44" spans="2:9" x14ac:dyDescent="0.2">
      <c r="B44" s="213"/>
      <c r="C44" s="208"/>
      <c r="D44" s="169" t="s">
        <v>161</v>
      </c>
      <c r="E44" s="168" t="s">
        <v>164</v>
      </c>
      <c r="F44" s="245" t="s">
        <v>5</v>
      </c>
      <c r="G44" s="206"/>
      <c r="H44" s="206" t="s">
        <v>5</v>
      </c>
      <c r="I44" s="207"/>
    </row>
    <row r="45" spans="2:9" x14ac:dyDescent="0.2">
      <c r="B45" s="213"/>
      <c r="C45" s="208"/>
      <c r="D45" s="169" t="s">
        <v>158</v>
      </c>
      <c r="E45" s="168" t="s">
        <v>159</v>
      </c>
      <c r="F45" s="245" t="s">
        <v>5</v>
      </c>
      <c r="G45" s="206"/>
      <c r="H45" s="206" t="s">
        <v>5</v>
      </c>
      <c r="I45" s="207"/>
    </row>
    <row r="46" spans="2:9" x14ac:dyDescent="0.2">
      <c r="B46" s="213"/>
      <c r="C46" s="208"/>
      <c r="D46" s="169" t="s">
        <v>162</v>
      </c>
      <c r="E46" s="168" t="s">
        <v>165</v>
      </c>
      <c r="F46" s="245" t="s">
        <v>5</v>
      </c>
      <c r="G46" s="206"/>
      <c r="H46" s="206" t="s">
        <v>5</v>
      </c>
      <c r="I46" s="207"/>
    </row>
    <row r="47" spans="2:9" ht="13.5" thickBot="1" x14ac:dyDescent="0.25">
      <c r="B47" s="214"/>
      <c r="C47" s="210"/>
      <c r="D47" s="163" t="s">
        <v>246</v>
      </c>
      <c r="E47" s="162" t="s">
        <v>166</v>
      </c>
      <c r="F47" s="274" t="s">
        <v>5</v>
      </c>
      <c r="G47" s="275"/>
      <c r="H47" s="275" t="s">
        <v>5</v>
      </c>
      <c r="I47" s="276"/>
    </row>
    <row r="48" spans="2:9" x14ac:dyDescent="0.2">
      <c r="B48" s="212" t="s">
        <v>167</v>
      </c>
      <c r="C48" s="174" t="s">
        <v>143</v>
      </c>
      <c r="D48" s="182" t="s">
        <v>158</v>
      </c>
      <c r="E48" s="181" t="s">
        <v>159</v>
      </c>
      <c r="F48" s="288" t="s">
        <v>5</v>
      </c>
      <c r="G48" s="289"/>
      <c r="H48" s="289" t="s">
        <v>5</v>
      </c>
      <c r="I48" s="290"/>
    </row>
    <row r="49" spans="2:9" x14ac:dyDescent="0.2">
      <c r="B49" s="213"/>
      <c r="C49" s="208" t="s">
        <v>146</v>
      </c>
      <c r="D49" s="180" t="s">
        <v>158</v>
      </c>
      <c r="E49" s="179" t="s">
        <v>159</v>
      </c>
      <c r="F49" s="245" t="s">
        <v>5</v>
      </c>
      <c r="G49" s="206"/>
      <c r="H49" s="206" t="s">
        <v>5</v>
      </c>
      <c r="I49" s="207"/>
    </row>
    <row r="50" spans="2:9" x14ac:dyDescent="0.2">
      <c r="B50" s="213"/>
      <c r="C50" s="208"/>
      <c r="D50" s="180" t="s">
        <v>160</v>
      </c>
      <c r="E50" s="179" t="s">
        <v>163</v>
      </c>
      <c r="F50" s="245" t="s">
        <v>5</v>
      </c>
      <c r="G50" s="206"/>
      <c r="H50" s="206" t="s">
        <v>5</v>
      </c>
      <c r="I50" s="207"/>
    </row>
    <row r="51" spans="2:9" ht="13.5" thickBot="1" x14ac:dyDescent="0.25">
      <c r="B51" s="214"/>
      <c r="C51" s="210"/>
      <c r="D51" s="178" t="s">
        <v>162</v>
      </c>
      <c r="E51" s="177" t="s">
        <v>165</v>
      </c>
      <c r="F51" s="274" t="s">
        <v>5</v>
      </c>
      <c r="G51" s="275"/>
      <c r="H51" s="275" t="s">
        <v>5</v>
      </c>
      <c r="I51" s="276"/>
    </row>
    <row r="52" spans="2:9" x14ac:dyDescent="0.2">
      <c r="B52" s="212" t="s">
        <v>250</v>
      </c>
      <c r="C52" s="174" t="s">
        <v>143</v>
      </c>
      <c r="D52" s="173" t="s">
        <v>248</v>
      </c>
      <c r="E52" s="172" t="s">
        <v>247</v>
      </c>
      <c r="F52" s="244" t="s">
        <v>249</v>
      </c>
      <c r="G52" s="242"/>
      <c r="H52" s="289" t="s">
        <v>241</v>
      </c>
      <c r="I52" s="290"/>
    </row>
    <row r="53" spans="2:9" x14ac:dyDescent="0.2">
      <c r="B53" s="213"/>
      <c r="C53" s="208" t="s">
        <v>146</v>
      </c>
      <c r="D53" s="169" t="s">
        <v>160</v>
      </c>
      <c r="E53" s="168" t="s">
        <v>163</v>
      </c>
      <c r="F53" s="245" t="s">
        <v>235</v>
      </c>
      <c r="G53" s="206"/>
      <c r="H53" s="206" t="s">
        <v>241</v>
      </c>
      <c r="I53" s="207"/>
    </row>
    <row r="54" spans="2:9" x14ac:dyDescent="0.2">
      <c r="B54" s="213"/>
      <c r="C54" s="208"/>
      <c r="D54" s="169" t="s">
        <v>248</v>
      </c>
      <c r="E54" s="168" t="s">
        <v>247</v>
      </c>
      <c r="F54" s="245" t="s">
        <v>235</v>
      </c>
      <c r="G54" s="206"/>
      <c r="H54" s="206" t="s">
        <v>241</v>
      </c>
      <c r="I54" s="207"/>
    </row>
    <row r="55" spans="2:9" x14ac:dyDescent="0.2">
      <c r="B55" s="213"/>
      <c r="C55" s="208"/>
      <c r="D55" s="169" t="s">
        <v>246</v>
      </c>
      <c r="E55" s="168" t="s">
        <v>245</v>
      </c>
      <c r="F55" s="245" t="s">
        <v>235</v>
      </c>
      <c r="G55" s="206"/>
      <c r="H55" s="246" t="s">
        <v>244</v>
      </c>
      <c r="I55" s="247"/>
    </row>
    <row r="56" spans="2:9" ht="13.5" thickBot="1" x14ac:dyDescent="0.25">
      <c r="B56" s="214"/>
      <c r="C56" s="210"/>
      <c r="D56" s="163" t="s">
        <v>243</v>
      </c>
      <c r="E56" s="162" t="s">
        <v>242</v>
      </c>
      <c r="F56" s="274" t="s">
        <v>235</v>
      </c>
      <c r="G56" s="275"/>
      <c r="H56" s="275" t="s">
        <v>241</v>
      </c>
      <c r="I56" s="276"/>
    </row>
    <row r="57" spans="2:9" x14ac:dyDescent="0.2">
      <c r="B57" s="212" t="s">
        <v>240</v>
      </c>
      <c r="C57" s="174" t="s">
        <v>143</v>
      </c>
      <c r="D57" s="173" t="s">
        <v>239</v>
      </c>
      <c r="E57" s="172" t="s">
        <v>238</v>
      </c>
      <c r="F57" s="288" t="s">
        <v>5</v>
      </c>
      <c r="G57" s="289"/>
      <c r="H57" s="289" t="s">
        <v>5</v>
      </c>
      <c r="I57" s="290"/>
    </row>
    <row r="58" spans="2:9" x14ac:dyDescent="0.2">
      <c r="B58" s="213"/>
      <c r="C58" s="208" t="s">
        <v>146</v>
      </c>
      <c r="D58" s="169" t="s">
        <v>160</v>
      </c>
      <c r="E58" s="168" t="s">
        <v>163</v>
      </c>
      <c r="F58" s="245" t="s">
        <v>5</v>
      </c>
      <c r="G58" s="206"/>
      <c r="H58" s="206" t="s">
        <v>5</v>
      </c>
      <c r="I58" s="207"/>
    </row>
    <row r="59" spans="2:9" x14ac:dyDescent="0.2">
      <c r="B59" s="213"/>
      <c r="C59" s="208"/>
      <c r="D59" s="169" t="s">
        <v>239</v>
      </c>
      <c r="E59" s="168" t="s">
        <v>238</v>
      </c>
      <c r="F59" s="245" t="s">
        <v>5</v>
      </c>
      <c r="G59" s="206"/>
      <c r="H59" s="206" t="s">
        <v>5</v>
      </c>
      <c r="I59" s="207"/>
    </row>
    <row r="60" spans="2:9" ht="13.5" thickBot="1" x14ac:dyDescent="0.25">
      <c r="B60" s="214"/>
      <c r="C60" s="210"/>
      <c r="D60" s="163" t="s">
        <v>237</v>
      </c>
      <c r="E60" s="162" t="s">
        <v>236</v>
      </c>
      <c r="F60" s="274" t="s">
        <v>5</v>
      </c>
      <c r="G60" s="275"/>
      <c r="H60" s="275" t="s">
        <v>5</v>
      </c>
      <c r="I60" s="276"/>
    </row>
  </sheetData>
  <mergeCells count="130">
    <mergeCell ref="F46:G46"/>
    <mergeCell ref="H46:I46"/>
    <mergeCell ref="F47:G47"/>
    <mergeCell ref="H47:I47"/>
    <mergeCell ref="F53:G53"/>
    <mergeCell ref="H53:I53"/>
    <mergeCell ref="F54:G54"/>
    <mergeCell ref="H54:I54"/>
    <mergeCell ref="I32:I33"/>
    <mergeCell ref="F43:G43"/>
    <mergeCell ref="H43:I43"/>
    <mergeCell ref="F44:G44"/>
    <mergeCell ref="H44:I44"/>
    <mergeCell ref="F45:G45"/>
    <mergeCell ref="H45:I45"/>
    <mergeCell ref="H49:I49"/>
    <mergeCell ref="F52:G52"/>
    <mergeCell ref="H52:I52"/>
    <mergeCell ref="H50:I50"/>
    <mergeCell ref="F51:G51"/>
    <mergeCell ref="H51:I51"/>
    <mergeCell ref="F58:G58"/>
    <mergeCell ref="H58:I58"/>
    <mergeCell ref="F59:G59"/>
    <mergeCell ref="H59:I59"/>
    <mergeCell ref="B48:B51"/>
    <mergeCell ref="C49:C51"/>
    <mergeCell ref="F48:G48"/>
    <mergeCell ref="H48:I48"/>
    <mergeCell ref="F49:G49"/>
    <mergeCell ref="F55:G55"/>
    <mergeCell ref="H55:I55"/>
    <mergeCell ref="F56:G56"/>
    <mergeCell ref="H56:I56"/>
    <mergeCell ref="F30:G30"/>
    <mergeCell ref="H30:I30"/>
    <mergeCell ref="F23:G24"/>
    <mergeCell ref="H23:I24"/>
    <mergeCell ref="F60:G60"/>
    <mergeCell ref="H60:I60"/>
    <mergeCell ref="D37:E37"/>
    <mergeCell ref="B38:E38"/>
    <mergeCell ref="C32:C36"/>
    <mergeCell ref="F32:F36"/>
    <mergeCell ref="H32:H36"/>
    <mergeCell ref="F38:G38"/>
    <mergeCell ref="G32:G33"/>
    <mergeCell ref="F42:G42"/>
    <mergeCell ref="H42:I42"/>
    <mergeCell ref="F40:I40"/>
    <mergeCell ref="F41:G41"/>
    <mergeCell ref="H41:I41"/>
    <mergeCell ref="B40:E40"/>
    <mergeCell ref="B42:B47"/>
    <mergeCell ref="C43:C47"/>
    <mergeCell ref="F57:G57"/>
    <mergeCell ref="H57:I57"/>
    <mergeCell ref="F50:G50"/>
    <mergeCell ref="B30:B31"/>
    <mergeCell ref="C30:C31"/>
    <mergeCell ref="D30:E31"/>
    <mergeCell ref="D36:E36"/>
    <mergeCell ref="F19:G19"/>
    <mergeCell ref="H19:I19"/>
    <mergeCell ref="F20:G20"/>
    <mergeCell ref="H20:I20"/>
    <mergeCell ref="F21:G21"/>
    <mergeCell ref="H21:I21"/>
    <mergeCell ref="B21:B25"/>
    <mergeCell ref="C21:C25"/>
    <mergeCell ref="D35:E35"/>
    <mergeCell ref="D32:E33"/>
    <mergeCell ref="D25:E25"/>
    <mergeCell ref="B27:E27"/>
    <mergeCell ref="B29:E29"/>
    <mergeCell ref="B19:B20"/>
    <mergeCell ref="F25:G25"/>
    <mergeCell ref="H25:I25"/>
    <mergeCell ref="F26:G26"/>
    <mergeCell ref="H26:I26"/>
    <mergeCell ref="F27:G27"/>
    <mergeCell ref="H27:I27"/>
    <mergeCell ref="H18:I18"/>
    <mergeCell ref="F22:G22"/>
    <mergeCell ref="H22:I22"/>
    <mergeCell ref="D19:E19"/>
    <mergeCell ref="D20:E20"/>
    <mergeCell ref="D21:E21"/>
    <mergeCell ref="D22:E22"/>
    <mergeCell ref="B26:E26"/>
    <mergeCell ref="D23:E23"/>
    <mergeCell ref="D24:E24"/>
    <mergeCell ref="B1:I1"/>
    <mergeCell ref="D3:I3"/>
    <mergeCell ref="D4:I4"/>
    <mergeCell ref="D5:I5"/>
    <mergeCell ref="F8:G8"/>
    <mergeCell ref="H8:I8"/>
    <mergeCell ref="F9:G13"/>
    <mergeCell ref="H9:I13"/>
    <mergeCell ref="F7:I7"/>
    <mergeCell ref="B7:E7"/>
    <mergeCell ref="D8:E8"/>
    <mergeCell ref="D9:E9"/>
    <mergeCell ref="D10:E10"/>
    <mergeCell ref="D11:E11"/>
    <mergeCell ref="H15:I15"/>
    <mergeCell ref="D12:E12"/>
    <mergeCell ref="D13:E13"/>
    <mergeCell ref="B57:B60"/>
    <mergeCell ref="C58:C60"/>
    <mergeCell ref="B52:B56"/>
    <mergeCell ref="C53:C56"/>
    <mergeCell ref="C19:C20"/>
    <mergeCell ref="H38:I38"/>
    <mergeCell ref="D34:E34"/>
    <mergeCell ref="D14:E14"/>
    <mergeCell ref="D15:E15"/>
    <mergeCell ref="D16:E16"/>
    <mergeCell ref="D17:E17"/>
    <mergeCell ref="D18:E18"/>
    <mergeCell ref="H14:I14"/>
    <mergeCell ref="F14:G14"/>
    <mergeCell ref="F15:G15"/>
    <mergeCell ref="F29:I29"/>
    <mergeCell ref="F16:G16"/>
    <mergeCell ref="H16:I16"/>
    <mergeCell ref="F17:G17"/>
    <mergeCell ref="H17:I17"/>
    <mergeCell ref="F18:G1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1D7E5-5D47-4D8C-A105-B72DB268CBB3}">
  <sheetPr>
    <pageSetUpPr fitToPage="1"/>
  </sheetPr>
  <dimension ref="A2:K35"/>
  <sheetViews>
    <sheetView topLeftCell="A10" zoomScale="85" zoomScaleNormal="85" workbookViewId="0">
      <selection activeCell="K24" sqref="K24"/>
    </sheetView>
  </sheetViews>
  <sheetFormatPr baseColWidth="10" defaultRowHeight="15" x14ac:dyDescent="0.25"/>
  <cols>
    <col min="1" max="1" width="8.5703125" customWidth="1"/>
    <col min="2" max="2" width="5" customWidth="1"/>
    <col min="3" max="3" width="26.28515625" customWidth="1"/>
    <col min="4" max="4" width="17.28515625" customWidth="1"/>
    <col min="5" max="5" width="21.28515625" customWidth="1"/>
    <col min="6" max="6" width="41.42578125" customWidth="1"/>
    <col min="7" max="7" width="21.7109375" customWidth="1"/>
    <col min="8" max="8" width="18.42578125" customWidth="1"/>
    <col min="9" max="9" width="19.28515625" customWidth="1"/>
    <col min="10" max="10" width="23.7109375" customWidth="1"/>
    <col min="11" max="11" width="51.7109375" bestFit="1" customWidth="1"/>
    <col min="256" max="256" width="5.42578125" customWidth="1"/>
    <col min="257" max="257" width="5" customWidth="1"/>
    <col min="258" max="259" width="17.28515625" customWidth="1"/>
    <col min="260" max="260" width="15.7109375" customWidth="1"/>
    <col min="261" max="261" width="41.42578125" customWidth="1"/>
    <col min="262" max="262" width="21.7109375" customWidth="1"/>
    <col min="263" max="263" width="18.42578125" customWidth="1"/>
    <col min="264" max="264" width="19.28515625" customWidth="1"/>
    <col min="265" max="265" width="20.42578125" customWidth="1"/>
    <col min="512" max="512" width="5.42578125" customWidth="1"/>
    <col min="513" max="513" width="5" customWidth="1"/>
    <col min="514" max="515" width="17.28515625" customWidth="1"/>
    <col min="516" max="516" width="15.7109375" customWidth="1"/>
    <col min="517" max="517" width="41.42578125" customWidth="1"/>
    <col min="518" max="518" width="21.7109375" customWidth="1"/>
    <col min="519" max="519" width="18.42578125" customWidth="1"/>
    <col min="520" max="520" width="19.28515625" customWidth="1"/>
    <col min="521" max="521" width="20.42578125" customWidth="1"/>
    <col min="768" max="768" width="5.42578125" customWidth="1"/>
    <col min="769" max="769" width="5" customWidth="1"/>
    <col min="770" max="771" width="17.28515625" customWidth="1"/>
    <col min="772" max="772" width="15.7109375" customWidth="1"/>
    <col min="773" max="773" width="41.42578125" customWidth="1"/>
    <col min="774" max="774" width="21.7109375" customWidth="1"/>
    <col min="775" max="775" width="18.42578125" customWidth="1"/>
    <col min="776" max="776" width="19.28515625" customWidth="1"/>
    <col min="777" max="777" width="20.42578125" customWidth="1"/>
    <col min="1024" max="1024" width="5.42578125" customWidth="1"/>
    <col min="1025" max="1025" width="5" customWidth="1"/>
    <col min="1026" max="1027" width="17.28515625" customWidth="1"/>
    <col min="1028" max="1028" width="15.7109375" customWidth="1"/>
    <col min="1029" max="1029" width="41.42578125" customWidth="1"/>
    <col min="1030" max="1030" width="21.7109375" customWidth="1"/>
    <col min="1031" max="1031" width="18.42578125" customWidth="1"/>
    <col min="1032" max="1032" width="19.28515625" customWidth="1"/>
    <col min="1033" max="1033" width="20.42578125" customWidth="1"/>
    <col min="1280" max="1280" width="5.42578125" customWidth="1"/>
    <col min="1281" max="1281" width="5" customWidth="1"/>
    <col min="1282" max="1283" width="17.28515625" customWidth="1"/>
    <col min="1284" max="1284" width="15.7109375" customWidth="1"/>
    <col min="1285" max="1285" width="41.42578125" customWidth="1"/>
    <col min="1286" max="1286" width="21.7109375" customWidth="1"/>
    <col min="1287" max="1287" width="18.42578125" customWidth="1"/>
    <col min="1288" max="1288" width="19.28515625" customWidth="1"/>
    <col min="1289" max="1289" width="20.42578125" customWidth="1"/>
    <col min="1536" max="1536" width="5.42578125" customWidth="1"/>
    <col min="1537" max="1537" width="5" customWidth="1"/>
    <col min="1538" max="1539" width="17.28515625" customWidth="1"/>
    <col min="1540" max="1540" width="15.7109375" customWidth="1"/>
    <col min="1541" max="1541" width="41.42578125" customWidth="1"/>
    <col min="1542" max="1542" width="21.7109375" customWidth="1"/>
    <col min="1543" max="1543" width="18.42578125" customWidth="1"/>
    <col min="1544" max="1544" width="19.28515625" customWidth="1"/>
    <col min="1545" max="1545" width="20.42578125" customWidth="1"/>
    <col min="1792" max="1792" width="5.42578125" customWidth="1"/>
    <col min="1793" max="1793" width="5" customWidth="1"/>
    <col min="1794" max="1795" width="17.28515625" customWidth="1"/>
    <col min="1796" max="1796" width="15.7109375" customWidth="1"/>
    <col min="1797" max="1797" width="41.42578125" customWidth="1"/>
    <col min="1798" max="1798" width="21.7109375" customWidth="1"/>
    <col min="1799" max="1799" width="18.42578125" customWidth="1"/>
    <col min="1800" max="1800" width="19.28515625" customWidth="1"/>
    <col min="1801" max="1801" width="20.42578125" customWidth="1"/>
    <col min="2048" max="2048" width="5.42578125" customWidth="1"/>
    <col min="2049" max="2049" width="5" customWidth="1"/>
    <col min="2050" max="2051" width="17.28515625" customWidth="1"/>
    <col min="2052" max="2052" width="15.7109375" customWidth="1"/>
    <col min="2053" max="2053" width="41.42578125" customWidth="1"/>
    <col min="2054" max="2054" width="21.7109375" customWidth="1"/>
    <col min="2055" max="2055" width="18.42578125" customWidth="1"/>
    <col min="2056" max="2056" width="19.28515625" customWidth="1"/>
    <col min="2057" max="2057" width="20.42578125" customWidth="1"/>
    <col min="2304" max="2304" width="5.42578125" customWidth="1"/>
    <col min="2305" max="2305" width="5" customWidth="1"/>
    <col min="2306" max="2307" width="17.28515625" customWidth="1"/>
    <col min="2308" max="2308" width="15.7109375" customWidth="1"/>
    <col min="2309" max="2309" width="41.42578125" customWidth="1"/>
    <col min="2310" max="2310" width="21.7109375" customWidth="1"/>
    <col min="2311" max="2311" width="18.42578125" customWidth="1"/>
    <col min="2312" max="2312" width="19.28515625" customWidth="1"/>
    <col min="2313" max="2313" width="20.42578125" customWidth="1"/>
    <col min="2560" max="2560" width="5.42578125" customWidth="1"/>
    <col min="2561" max="2561" width="5" customWidth="1"/>
    <col min="2562" max="2563" width="17.28515625" customWidth="1"/>
    <col min="2564" max="2564" width="15.7109375" customWidth="1"/>
    <col min="2565" max="2565" width="41.42578125" customWidth="1"/>
    <col min="2566" max="2566" width="21.7109375" customWidth="1"/>
    <col min="2567" max="2567" width="18.42578125" customWidth="1"/>
    <col min="2568" max="2568" width="19.28515625" customWidth="1"/>
    <col min="2569" max="2569" width="20.42578125" customWidth="1"/>
    <col min="2816" max="2816" width="5.42578125" customWidth="1"/>
    <col min="2817" max="2817" width="5" customWidth="1"/>
    <col min="2818" max="2819" width="17.28515625" customWidth="1"/>
    <col min="2820" max="2820" width="15.7109375" customWidth="1"/>
    <col min="2821" max="2821" width="41.42578125" customWidth="1"/>
    <col min="2822" max="2822" width="21.7109375" customWidth="1"/>
    <col min="2823" max="2823" width="18.42578125" customWidth="1"/>
    <col min="2824" max="2824" width="19.28515625" customWidth="1"/>
    <col min="2825" max="2825" width="20.42578125" customWidth="1"/>
    <col min="3072" max="3072" width="5.42578125" customWidth="1"/>
    <col min="3073" max="3073" width="5" customWidth="1"/>
    <col min="3074" max="3075" width="17.28515625" customWidth="1"/>
    <col min="3076" max="3076" width="15.7109375" customWidth="1"/>
    <col min="3077" max="3077" width="41.42578125" customWidth="1"/>
    <col min="3078" max="3078" width="21.7109375" customWidth="1"/>
    <col min="3079" max="3079" width="18.42578125" customWidth="1"/>
    <col min="3080" max="3080" width="19.28515625" customWidth="1"/>
    <col min="3081" max="3081" width="20.42578125" customWidth="1"/>
    <col min="3328" max="3328" width="5.42578125" customWidth="1"/>
    <col min="3329" max="3329" width="5" customWidth="1"/>
    <col min="3330" max="3331" width="17.28515625" customWidth="1"/>
    <col min="3332" max="3332" width="15.7109375" customWidth="1"/>
    <col min="3333" max="3333" width="41.42578125" customWidth="1"/>
    <col min="3334" max="3334" width="21.7109375" customWidth="1"/>
    <col min="3335" max="3335" width="18.42578125" customWidth="1"/>
    <col min="3336" max="3336" width="19.28515625" customWidth="1"/>
    <col min="3337" max="3337" width="20.42578125" customWidth="1"/>
    <col min="3584" max="3584" width="5.42578125" customWidth="1"/>
    <col min="3585" max="3585" width="5" customWidth="1"/>
    <col min="3586" max="3587" width="17.28515625" customWidth="1"/>
    <col min="3588" max="3588" width="15.7109375" customWidth="1"/>
    <col min="3589" max="3589" width="41.42578125" customWidth="1"/>
    <col min="3590" max="3590" width="21.7109375" customWidth="1"/>
    <col min="3591" max="3591" width="18.42578125" customWidth="1"/>
    <col min="3592" max="3592" width="19.28515625" customWidth="1"/>
    <col min="3593" max="3593" width="20.42578125" customWidth="1"/>
    <col min="3840" max="3840" width="5.42578125" customWidth="1"/>
    <col min="3841" max="3841" width="5" customWidth="1"/>
    <col min="3842" max="3843" width="17.28515625" customWidth="1"/>
    <col min="3844" max="3844" width="15.7109375" customWidth="1"/>
    <col min="3845" max="3845" width="41.42578125" customWidth="1"/>
    <col min="3846" max="3846" width="21.7109375" customWidth="1"/>
    <col min="3847" max="3847" width="18.42578125" customWidth="1"/>
    <col min="3848" max="3848" width="19.28515625" customWidth="1"/>
    <col min="3849" max="3849" width="20.42578125" customWidth="1"/>
    <col min="4096" max="4096" width="5.42578125" customWidth="1"/>
    <col min="4097" max="4097" width="5" customWidth="1"/>
    <col min="4098" max="4099" width="17.28515625" customWidth="1"/>
    <col min="4100" max="4100" width="15.7109375" customWidth="1"/>
    <col min="4101" max="4101" width="41.42578125" customWidth="1"/>
    <col min="4102" max="4102" width="21.7109375" customWidth="1"/>
    <col min="4103" max="4103" width="18.42578125" customWidth="1"/>
    <col min="4104" max="4104" width="19.28515625" customWidth="1"/>
    <col min="4105" max="4105" width="20.42578125" customWidth="1"/>
    <col min="4352" max="4352" width="5.42578125" customWidth="1"/>
    <col min="4353" max="4353" width="5" customWidth="1"/>
    <col min="4354" max="4355" width="17.28515625" customWidth="1"/>
    <col min="4356" max="4356" width="15.7109375" customWidth="1"/>
    <col min="4357" max="4357" width="41.42578125" customWidth="1"/>
    <col min="4358" max="4358" width="21.7109375" customWidth="1"/>
    <col min="4359" max="4359" width="18.42578125" customWidth="1"/>
    <col min="4360" max="4360" width="19.28515625" customWidth="1"/>
    <col min="4361" max="4361" width="20.42578125" customWidth="1"/>
    <col min="4608" max="4608" width="5.42578125" customWidth="1"/>
    <col min="4609" max="4609" width="5" customWidth="1"/>
    <col min="4610" max="4611" width="17.28515625" customWidth="1"/>
    <col min="4612" max="4612" width="15.7109375" customWidth="1"/>
    <col min="4613" max="4613" width="41.42578125" customWidth="1"/>
    <col min="4614" max="4614" width="21.7109375" customWidth="1"/>
    <col min="4615" max="4615" width="18.42578125" customWidth="1"/>
    <col min="4616" max="4616" width="19.28515625" customWidth="1"/>
    <col min="4617" max="4617" width="20.42578125" customWidth="1"/>
    <col min="4864" max="4864" width="5.42578125" customWidth="1"/>
    <col min="4865" max="4865" width="5" customWidth="1"/>
    <col min="4866" max="4867" width="17.28515625" customWidth="1"/>
    <col min="4868" max="4868" width="15.7109375" customWidth="1"/>
    <col min="4869" max="4869" width="41.42578125" customWidth="1"/>
    <col min="4870" max="4870" width="21.7109375" customWidth="1"/>
    <col min="4871" max="4871" width="18.42578125" customWidth="1"/>
    <col min="4872" max="4872" width="19.28515625" customWidth="1"/>
    <col min="4873" max="4873" width="20.42578125" customWidth="1"/>
    <col min="5120" max="5120" width="5.42578125" customWidth="1"/>
    <col min="5121" max="5121" width="5" customWidth="1"/>
    <col min="5122" max="5123" width="17.28515625" customWidth="1"/>
    <col min="5124" max="5124" width="15.7109375" customWidth="1"/>
    <col min="5125" max="5125" width="41.42578125" customWidth="1"/>
    <col min="5126" max="5126" width="21.7109375" customWidth="1"/>
    <col min="5127" max="5127" width="18.42578125" customWidth="1"/>
    <col min="5128" max="5128" width="19.28515625" customWidth="1"/>
    <col min="5129" max="5129" width="20.42578125" customWidth="1"/>
    <col min="5376" max="5376" width="5.42578125" customWidth="1"/>
    <col min="5377" max="5377" width="5" customWidth="1"/>
    <col min="5378" max="5379" width="17.28515625" customWidth="1"/>
    <col min="5380" max="5380" width="15.7109375" customWidth="1"/>
    <col min="5381" max="5381" width="41.42578125" customWidth="1"/>
    <col min="5382" max="5382" width="21.7109375" customWidth="1"/>
    <col min="5383" max="5383" width="18.42578125" customWidth="1"/>
    <col min="5384" max="5384" width="19.28515625" customWidth="1"/>
    <col min="5385" max="5385" width="20.42578125" customWidth="1"/>
    <col min="5632" max="5632" width="5.42578125" customWidth="1"/>
    <col min="5633" max="5633" width="5" customWidth="1"/>
    <col min="5634" max="5635" width="17.28515625" customWidth="1"/>
    <col min="5636" max="5636" width="15.7109375" customWidth="1"/>
    <col min="5637" max="5637" width="41.42578125" customWidth="1"/>
    <col min="5638" max="5638" width="21.7109375" customWidth="1"/>
    <col min="5639" max="5639" width="18.42578125" customWidth="1"/>
    <col min="5640" max="5640" width="19.28515625" customWidth="1"/>
    <col min="5641" max="5641" width="20.42578125" customWidth="1"/>
    <col min="5888" max="5888" width="5.42578125" customWidth="1"/>
    <col min="5889" max="5889" width="5" customWidth="1"/>
    <col min="5890" max="5891" width="17.28515625" customWidth="1"/>
    <col min="5892" max="5892" width="15.7109375" customWidth="1"/>
    <col min="5893" max="5893" width="41.42578125" customWidth="1"/>
    <col min="5894" max="5894" width="21.7109375" customWidth="1"/>
    <col min="5895" max="5895" width="18.42578125" customWidth="1"/>
    <col min="5896" max="5896" width="19.28515625" customWidth="1"/>
    <col min="5897" max="5897" width="20.42578125" customWidth="1"/>
    <col min="6144" max="6144" width="5.42578125" customWidth="1"/>
    <col min="6145" max="6145" width="5" customWidth="1"/>
    <col min="6146" max="6147" width="17.28515625" customWidth="1"/>
    <col min="6148" max="6148" width="15.7109375" customWidth="1"/>
    <col min="6149" max="6149" width="41.42578125" customWidth="1"/>
    <col min="6150" max="6150" width="21.7109375" customWidth="1"/>
    <col min="6151" max="6151" width="18.42578125" customWidth="1"/>
    <col min="6152" max="6152" width="19.28515625" customWidth="1"/>
    <col min="6153" max="6153" width="20.42578125" customWidth="1"/>
    <col min="6400" max="6400" width="5.42578125" customWidth="1"/>
    <col min="6401" max="6401" width="5" customWidth="1"/>
    <col min="6402" max="6403" width="17.28515625" customWidth="1"/>
    <col min="6404" max="6404" width="15.7109375" customWidth="1"/>
    <col min="6405" max="6405" width="41.42578125" customWidth="1"/>
    <col min="6406" max="6406" width="21.7109375" customWidth="1"/>
    <col min="6407" max="6407" width="18.42578125" customWidth="1"/>
    <col min="6408" max="6408" width="19.28515625" customWidth="1"/>
    <col min="6409" max="6409" width="20.42578125" customWidth="1"/>
    <col min="6656" max="6656" width="5.42578125" customWidth="1"/>
    <col min="6657" max="6657" width="5" customWidth="1"/>
    <col min="6658" max="6659" width="17.28515625" customWidth="1"/>
    <col min="6660" max="6660" width="15.7109375" customWidth="1"/>
    <col min="6661" max="6661" width="41.42578125" customWidth="1"/>
    <col min="6662" max="6662" width="21.7109375" customWidth="1"/>
    <col min="6663" max="6663" width="18.42578125" customWidth="1"/>
    <col min="6664" max="6664" width="19.28515625" customWidth="1"/>
    <col min="6665" max="6665" width="20.42578125" customWidth="1"/>
    <col min="6912" max="6912" width="5.42578125" customWidth="1"/>
    <col min="6913" max="6913" width="5" customWidth="1"/>
    <col min="6914" max="6915" width="17.28515625" customWidth="1"/>
    <col min="6916" max="6916" width="15.7109375" customWidth="1"/>
    <col min="6917" max="6917" width="41.42578125" customWidth="1"/>
    <col min="6918" max="6918" width="21.7109375" customWidth="1"/>
    <col min="6919" max="6919" width="18.42578125" customWidth="1"/>
    <col min="6920" max="6920" width="19.28515625" customWidth="1"/>
    <col min="6921" max="6921" width="20.42578125" customWidth="1"/>
    <col min="7168" max="7168" width="5.42578125" customWidth="1"/>
    <col min="7169" max="7169" width="5" customWidth="1"/>
    <col min="7170" max="7171" width="17.28515625" customWidth="1"/>
    <col min="7172" max="7172" width="15.7109375" customWidth="1"/>
    <col min="7173" max="7173" width="41.42578125" customWidth="1"/>
    <col min="7174" max="7174" width="21.7109375" customWidth="1"/>
    <col min="7175" max="7175" width="18.42578125" customWidth="1"/>
    <col min="7176" max="7176" width="19.28515625" customWidth="1"/>
    <col min="7177" max="7177" width="20.42578125" customWidth="1"/>
    <col min="7424" max="7424" width="5.42578125" customWidth="1"/>
    <col min="7425" max="7425" width="5" customWidth="1"/>
    <col min="7426" max="7427" width="17.28515625" customWidth="1"/>
    <col min="7428" max="7428" width="15.7109375" customWidth="1"/>
    <col min="7429" max="7429" width="41.42578125" customWidth="1"/>
    <col min="7430" max="7430" width="21.7109375" customWidth="1"/>
    <col min="7431" max="7431" width="18.42578125" customWidth="1"/>
    <col min="7432" max="7432" width="19.28515625" customWidth="1"/>
    <col min="7433" max="7433" width="20.42578125" customWidth="1"/>
    <col min="7680" max="7680" width="5.42578125" customWidth="1"/>
    <col min="7681" max="7681" width="5" customWidth="1"/>
    <col min="7682" max="7683" width="17.28515625" customWidth="1"/>
    <col min="7684" max="7684" width="15.7109375" customWidth="1"/>
    <col min="7685" max="7685" width="41.42578125" customWidth="1"/>
    <col min="7686" max="7686" width="21.7109375" customWidth="1"/>
    <col min="7687" max="7687" width="18.42578125" customWidth="1"/>
    <col min="7688" max="7688" width="19.28515625" customWidth="1"/>
    <col min="7689" max="7689" width="20.42578125" customWidth="1"/>
    <col min="7936" max="7936" width="5.42578125" customWidth="1"/>
    <col min="7937" max="7937" width="5" customWidth="1"/>
    <col min="7938" max="7939" width="17.28515625" customWidth="1"/>
    <col min="7940" max="7940" width="15.7109375" customWidth="1"/>
    <col min="7941" max="7941" width="41.42578125" customWidth="1"/>
    <col min="7942" max="7942" width="21.7109375" customWidth="1"/>
    <col min="7943" max="7943" width="18.42578125" customWidth="1"/>
    <col min="7944" max="7944" width="19.28515625" customWidth="1"/>
    <col min="7945" max="7945" width="20.42578125" customWidth="1"/>
    <col min="8192" max="8192" width="5.42578125" customWidth="1"/>
    <col min="8193" max="8193" width="5" customWidth="1"/>
    <col min="8194" max="8195" width="17.28515625" customWidth="1"/>
    <col min="8196" max="8196" width="15.7109375" customWidth="1"/>
    <col min="8197" max="8197" width="41.42578125" customWidth="1"/>
    <col min="8198" max="8198" width="21.7109375" customWidth="1"/>
    <col min="8199" max="8199" width="18.42578125" customWidth="1"/>
    <col min="8200" max="8200" width="19.28515625" customWidth="1"/>
    <col min="8201" max="8201" width="20.42578125" customWidth="1"/>
    <col min="8448" max="8448" width="5.42578125" customWidth="1"/>
    <col min="8449" max="8449" width="5" customWidth="1"/>
    <col min="8450" max="8451" width="17.28515625" customWidth="1"/>
    <col min="8452" max="8452" width="15.7109375" customWidth="1"/>
    <col min="8453" max="8453" width="41.42578125" customWidth="1"/>
    <col min="8454" max="8454" width="21.7109375" customWidth="1"/>
    <col min="8455" max="8455" width="18.42578125" customWidth="1"/>
    <col min="8456" max="8456" width="19.28515625" customWidth="1"/>
    <col min="8457" max="8457" width="20.42578125" customWidth="1"/>
    <col min="8704" max="8704" width="5.42578125" customWidth="1"/>
    <col min="8705" max="8705" width="5" customWidth="1"/>
    <col min="8706" max="8707" width="17.28515625" customWidth="1"/>
    <col min="8708" max="8708" width="15.7109375" customWidth="1"/>
    <col min="8709" max="8709" width="41.42578125" customWidth="1"/>
    <col min="8710" max="8710" width="21.7109375" customWidth="1"/>
    <col min="8711" max="8711" width="18.42578125" customWidth="1"/>
    <col min="8712" max="8712" width="19.28515625" customWidth="1"/>
    <col min="8713" max="8713" width="20.42578125" customWidth="1"/>
    <col min="8960" max="8960" width="5.42578125" customWidth="1"/>
    <col min="8961" max="8961" width="5" customWidth="1"/>
    <col min="8962" max="8963" width="17.28515625" customWidth="1"/>
    <col min="8964" max="8964" width="15.7109375" customWidth="1"/>
    <col min="8965" max="8965" width="41.42578125" customWidth="1"/>
    <col min="8966" max="8966" width="21.7109375" customWidth="1"/>
    <col min="8967" max="8967" width="18.42578125" customWidth="1"/>
    <col min="8968" max="8968" width="19.28515625" customWidth="1"/>
    <col min="8969" max="8969" width="20.42578125" customWidth="1"/>
    <col min="9216" max="9216" width="5.42578125" customWidth="1"/>
    <col min="9217" max="9217" width="5" customWidth="1"/>
    <col min="9218" max="9219" width="17.28515625" customWidth="1"/>
    <col min="9220" max="9220" width="15.7109375" customWidth="1"/>
    <col min="9221" max="9221" width="41.42578125" customWidth="1"/>
    <col min="9222" max="9222" width="21.7109375" customWidth="1"/>
    <col min="9223" max="9223" width="18.42578125" customWidth="1"/>
    <col min="9224" max="9224" width="19.28515625" customWidth="1"/>
    <col min="9225" max="9225" width="20.42578125" customWidth="1"/>
    <col min="9472" max="9472" width="5.42578125" customWidth="1"/>
    <col min="9473" max="9473" width="5" customWidth="1"/>
    <col min="9474" max="9475" width="17.28515625" customWidth="1"/>
    <col min="9476" max="9476" width="15.7109375" customWidth="1"/>
    <col min="9477" max="9477" width="41.42578125" customWidth="1"/>
    <col min="9478" max="9478" width="21.7109375" customWidth="1"/>
    <col min="9479" max="9479" width="18.42578125" customWidth="1"/>
    <col min="9480" max="9480" width="19.28515625" customWidth="1"/>
    <col min="9481" max="9481" width="20.42578125" customWidth="1"/>
    <col min="9728" max="9728" width="5.42578125" customWidth="1"/>
    <col min="9729" max="9729" width="5" customWidth="1"/>
    <col min="9730" max="9731" width="17.28515625" customWidth="1"/>
    <col min="9732" max="9732" width="15.7109375" customWidth="1"/>
    <col min="9733" max="9733" width="41.42578125" customWidth="1"/>
    <col min="9734" max="9734" width="21.7109375" customWidth="1"/>
    <col min="9735" max="9735" width="18.42578125" customWidth="1"/>
    <col min="9736" max="9736" width="19.28515625" customWidth="1"/>
    <col min="9737" max="9737" width="20.42578125" customWidth="1"/>
    <col min="9984" max="9984" width="5.42578125" customWidth="1"/>
    <col min="9985" max="9985" width="5" customWidth="1"/>
    <col min="9986" max="9987" width="17.28515625" customWidth="1"/>
    <col min="9988" max="9988" width="15.7109375" customWidth="1"/>
    <col min="9989" max="9989" width="41.42578125" customWidth="1"/>
    <col min="9990" max="9990" width="21.7109375" customWidth="1"/>
    <col min="9991" max="9991" width="18.42578125" customWidth="1"/>
    <col min="9992" max="9992" width="19.28515625" customWidth="1"/>
    <col min="9993" max="9993" width="20.42578125" customWidth="1"/>
    <col min="10240" max="10240" width="5.42578125" customWidth="1"/>
    <col min="10241" max="10241" width="5" customWidth="1"/>
    <col min="10242" max="10243" width="17.28515625" customWidth="1"/>
    <col min="10244" max="10244" width="15.7109375" customWidth="1"/>
    <col min="10245" max="10245" width="41.42578125" customWidth="1"/>
    <col min="10246" max="10246" width="21.7109375" customWidth="1"/>
    <col min="10247" max="10247" width="18.42578125" customWidth="1"/>
    <col min="10248" max="10248" width="19.28515625" customWidth="1"/>
    <col min="10249" max="10249" width="20.42578125" customWidth="1"/>
    <col min="10496" max="10496" width="5.42578125" customWidth="1"/>
    <col min="10497" max="10497" width="5" customWidth="1"/>
    <col min="10498" max="10499" width="17.28515625" customWidth="1"/>
    <col min="10500" max="10500" width="15.7109375" customWidth="1"/>
    <col min="10501" max="10501" width="41.42578125" customWidth="1"/>
    <col min="10502" max="10502" width="21.7109375" customWidth="1"/>
    <col min="10503" max="10503" width="18.42578125" customWidth="1"/>
    <col min="10504" max="10504" width="19.28515625" customWidth="1"/>
    <col min="10505" max="10505" width="20.42578125" customWidth="1"/>
    <col min="10752" max="10752" width="5.42578125" customWidth="1"/>
    <col min="10753" max="10753" width="5" customWidth="1"/>
    <col min="10754" max="10755" width="17.28515625" customWidth="1"/>
    <col min="10756" max="10756" width="15.7109375" customWidth="1"/>
    <col min="10757" max="10757" width="41.42578125" customWidth="1"/>
    <col min="10758" max="10758" width="21.7109375" customWidth="1"/>
    <col min="10759" max="10759" width="18.42578125" customWidth="1"/>
    <col min="10760" max="10760" width="19.28515625" customWidth="1"/>
    <col min="10761" max="10761" width="20.42578125" customWidth="1"/>
    <col min="11008" max="11008" width="5.42578125" customWidth="1"/>
    <col min="11009" max="11009" width="5" customWidth="1"/>
    <col min="11010" max="11011" width="17.28515625" customWidth="1"/>
    <col min="11012" max="11012" width="15.7109375" customWidth="1"/>
    <col min="11013" max="11013" width="41.42578125" customWidth="1"/>
    <col min="11014" max="11014" width="21.7109375" customWidth="1"/>
    <col min="11015" max="11015" width="18.42578125" customWidth="1"/>
    <col min="11016" max="11016" width="19.28515625" customWidth="1"/>
    <col min="11017" max="11017" width="20.42578125" customWidth="1"/>
    <col min="11264" max="11264" width="5.42578125" customWidth="1"/>
    <col min="11265" max="11265" width="5" customWidth="1"/>
    <col min="11266" max="11267" width="17.28515625" customWidth="1"/>
    <col min="11268" max="11268" width="15.7109375" customWidth="1"/>
    <col min="11269" max="11269" width="41.42578125" customWidth="1"/>
    <col min="11270" max="11270" width="21.7109375" customWidth="1"/>
    <col min="11271" max="11271" width="18.42578125" customWidth="1"/>
    <col min="11272" max="11272" width="19.28515625" customWidth="1"/>
    <col min="11273" max="11273" width="20.42578125" customWidth="1"/>
    <col min="11520" max="11520" width="5.42578125" customWidth="1"/>
    <col min="11521" max="11521" width="5" customWidth="1"/>
    <col min="11522" max="11523" width="17.28515625" customWidth="1"/>
    <col min="11524" max="11524" width="15.7109375" customWidth="1"/>
    <col min="11525" max="11525" width="41.42578125" customWidth="1"/>
    <col min="11526" max="11526" width="21.7109375" customWidth="1"/>
    <col min="11527" max="11527" width="18.42578125" customWidth="1"/>
    <col min="11528" max="11528" width="19.28515625" customWidth="1"/>
    <col min="11529" max="11529" width="20.42578125" customWidth="1"/>
    <col min="11776" max="11776" width="5.42578125" customWidth="1"/>
    <col min="11777" max="11777" width="5" customWidth="1"/>
    <col min="11778" max="11779" width="17.28515625" customWidth="1"/>
    <col min="11780" max="11780" width="15.7109375" customWidth="1"/>
    <col min="11781" max="11781" width="41.42578125" customWidth="1"/>
    <col min="11782" max="11782" width="21.7109375" customWidth="1"/>
    <col min="11783" max="11783" width="18.42578125" customWidth="1"/>
    <col min="11784" max="11784" width="19.28515625" customWidth="1"/>
    <col min="11785" max="11785" width="20.42578125" customWidth="1"/>
    <col min="12032" max="12032" width="5.42578125" customWidth="1"/>
    <col min="12033" max="12033" width="5" customWidth="1"/>
    <col min="12034" max="12035" width="17.28515625" customWidth="1"/>
    <col min="12036" max="12036" width="15.7109375" customWidth="1"/>
    <col min="12037" max="12037" width="41.42578125" customWidth="1"/>
    <col min="12038" max="12038" width="21.7109375" customWidth="1"/>
    <col min="12039" max="12039" width="18.42578125" customWidth="1"/>
    <col min="12040" max="12040" width="19.28515625" customWidth="1"/>
    <col min="12041" max="12041" width="20.42578125" customWidth="1"/>
    <col min="12288" max="12288" width="5.42578125" customWidth="1"/>
    <col min="12289" max="12289" width="5" customWidth="1"/>
    <col min="12290" max="12291" width="17.28515625" customWidth="1"/>
    <col min="12292" max="12292" width="15.7109375" customWidth="1"/>
    <col min="12293" max="12293" width="41.42578125" customWidth="1"/>
    <col min="12294" max="12294" width="21.7109375" customWidth="1"/>
    <col min="12295" max="12295" width="18.42578125" customWidth="1"/>
    <col min="12296" max="12296" width="19.28515625" customWidth="1"/>
    <col min="12297" max="12297" width="20.42578125" customWidth="1"/>
    <col min="12544" max="12544" width="5.42578125" customWidth="1"/>
    <col min="12545" max="12545" width="5" customWidth="1"/>
    <col min="12546" max="12547" width="17.28515625" customWidth="1"/>
    <col min="12548" max="12548" width="15.7109375" customWidth="1"/>
    <col min="12549" max="12549" width="41.42578125" customWidth="1"/>
    <col min="12550" max="12550" width="21.7109375" customWidth="1"/>
    <col min="12551" max="12551" width="18.42578125" customWidth="1"/>
    <col min="12552" max="12552" width="19.28515625" customWidth="1"/>
    <col min="12553" max="12553" width="20.42578125" customWidth="1"/>
    <col min="12800" max="12800" width="5.42578125" customWidth="1"/>
    <col min="12801" max="12801" width="5" customWidth="1"/>
    <col min="12802" max="12803" width="17.28515625" customWidth="1"/>
    <col min="12804" max="12804" width="15.7109375" customWidth="1"/>
    <col min="12805" max="12805" width="41.42578125" customWidth="1"/>
    <col min="12806" max="12806" width="21.7109375" customWidth="1"/>
    <col min="12807" max="12807" width="18.42578125" customWidth="1"/>
    <col min="12808" max="12808" width="19.28515625" customWidth="1"/>
    <col min="12809" max="12809" width="20.42578125" customWidth="1"/>
    <col min="13056" max="13056" width="5.42578125" customWidth="1"/>
    <col min="13057" max="13057" width="5" customWidth="1"/>
    <col min="13058" max="13059" width="17.28515625" customWidth="1"/>
    <col min="13060" max="13060" width="15.7109375" customWidth="1"/>
    <col min="13061" max="13061" width="41.42578125" customWidth="1"/>
    <col min="13062" max="13062" width="21.7109375" customWidth="1"/>
    <col min="13063" max="13063" width="18.42578125" customWidth="1"/>
    <col min="13064" max="13064" width="19.28515625" customWidth="1"/>
    <col min="13065" max="13065" width="20.42578125" customWidth="1"/>
    <col min="13312" max="13312" width="5.42578125" customWidth="1"/>
    <col min="13313" max="13313" width="5" customWidth="1"/>
    <col min="13314" max="13315" width="17.28515625" customWidth="1"/>
    <col min="13316" max="13316" width="15.7109375" customWidth="1"/>
    <col min="13317" max="13317" width="41.42578125" customWidth="1"/>
    <col min="13318" max="13318" width="21.7109375" customWidth="1"/>
    <col min="13319" max="13319" width="18.42578125" customWidth="1"/>
    <col min="13320" max="13320" width="19.28515625" customWidth="1"/>
    <col min="13321" max="13321" width="20.42578125" customWidth="1"/>
    <col min="13568" max="13568" width="5.42578125" customWidth="1"/>
    <col min="13569" max="13569" width="5" customWidth="1"/>
    <col min="13570" max="13571" width="17.28515625" customWidth="1"/>
    <col min="13572" max="13572" width="15.7109375" customWidth="1"/>
    <col min="13573" max="13573" width="41.42578125" customWidth="1"/>
    <col min="13574" max="13574" width="21.7109375" customWidth="1"/>
    <col min="13575" max="13575" width="18.42578125" customWidth="1"/>
    <col min="13576" max="13576" width="19.28515625" customWidth="1"/>
    <col min="13577" max="13577" width="20.42578125" customWidth="1"/>
    <col min="13824" max="13824" width="5.42578125" customWidth="1"/>
    <col min="13825" max="13825" width="5" customWidth="1"/>
    <col min="13826" max="13827" width="17.28515625" customWidth="1"/>
    <col min="13828" max="13828" width="15.7109375" customWidth="1"/>
    <col min="13829" max="13829" width="41.42578125" customWidth="1"/>
    <col min="13830" max="13830" width="21.7109375" customWidth="1"/>
    <col min="13831" max="13831" width="18.42578125" customWidth="1"/>
    <col min="13832" max="13832" width="19.28515625" customWidth="1"/>
    <col min="13833" max="13833" width="20.42578125" customWidth="1"/>
    <col min="14080" max="14080" width="5.42578125" customWidth="1"/>
    <col min="14081" max="14081" width="5" customWidth="1"/>
    <col min="14082" max="14083" width="17.28515625" customWidth="1"/>
    <col min="14084" max="14084" width="15.7109375" customWidth="1"/>
    <col min="14085" max="14085" width="41.42578125" customWidth="1"/>
    <col min="14086" max="14086" width="21.7109375" customWidth="1"/>
    <col min="14087" max="14087" width="18.42578125" customWidth="1"/>
    <col min="14088" max="14088" width="19.28515625" customWidth="1"/>
    <col min="14089" max="14089" width="20.42578125" customWidth="1"/>
    <col min="14336" max="14336" width="5.42578125" customWidth="1"/>
    <col min="14337" max="14337" width="5" customWidth="1"/>
    <col min="14338" max="14339" width="17.28515625" customWidth="1"/>
    <col min="14340" max="14340" width="15.7109375" customWidth="1"/>
    <col min="14341" max="14341" width="41.42578125" customWidth="1"/>
    <col min="14342" max="14342" width="21.7109375" customWidth="1"/>
    <col min="14343" max="14343" width="18.42578125" customWidth="1"/>
    <col min="14344" max="14344" width="19.28515625" customWidth="1"/>
    <col min="14345" max="14345" width="20.42578125" customWidth="1"/>
    <col min="14592" max="14592" width="5.42578125" customWidth="1"/>
    <col min="14593" max="14593" width="5" customWidth="1"/>
    <col min="14594" max="14595" width="17.28515625" customWidth="1"/>
    <col min="14596" max="14596" width="15.7109375" customWidth="1"/>
    <col min="14597" max="14597" width="41.42578125" customWidth="1"/>
    <col min="14598" max="14598" width="21.7109375" customWidth="1"/>
    <col min="14599" max="14599" width="18.42578125" customWidth="1"/>
    <col min="14600" max="14600" width="19.28515625" customWidth="1"/>
    <col min="14601" max="14601" width="20.42578125" customWidth="1"/>
    <col min="14848" max="14848" width="5.42578125" customWidth="1"/>
    <col min="14849" max="14849" width="5" customWidth="1"/>
    <col min="14850" max="14851" width="17.28515625" customWidth="1"/>
    <col min="14852" max="14852" width="15.7109375" customWidth="1"/>
    <col min="14853" max="14853" width="41.42578125" customWidth="1"/>
    <col min="14854" max="14854" width="21.7109375" customWidth="1"/>
    <col min="14855" max="14855" width="18.42578125" customWidth="1"/>
    <col min="14856" max="14856" width="19.28515625" customWidth="1"/>
    <col min="14857" max="14857" width="20.42578125" customWidth="1"/>
    <col min="15104" max="15104" width="5.42578125" customWidth="1"/>
    <col min="15105" max="15105" width="5" customWidth="1"/>
    <col min="15106" max="15107" width="17.28515625" customWidth="1"/>
    <col min="15108" max="15108" width="15.7109375" customWidth="1"/>
    <col min="15109" max="15109" width="41.42578125" customWidth="1"/>
    <col min="15110" max="15110" width="21.7109375" customWidth="1"/>
    <col min="15111" max="15111" width="18.42578125" customWidth="1"/>
    <col min="15112" max="15112" width="19.28515625" customWidth="1"/>
    <col min="15113" max="15113" width="20.42578125" customWidth="1"/>
    <col min="15360" max="15360" width="5.42578125" customWidth="1"/>
    <col min="15361" max="15361" width="5" customWidth="1"/>
    <col min="15362" max="15363" width="17.28515625" customWidth="1"/>
    <col min="15364" max="15364" width="15.7109375" customWidth="1"/>
    <col min="15365" max="15365" width="41.42578125" customWidth="1"/>
    <col min="15366" max="15366" width="21.7109375" customWidth="1"/>
    <col min="15367" max="15367" width="18.42578125" customWidth="1"/>
    <col min="15368" max="15368" width="19.28515625" customWidth="1"/>
    <col min="15369" max="15369" width="20.42578125" customWidth="1"/>
    <col min="15616" max="15616" width="5.42578125" customWidth="1"/>
    <col min="15617" max="15617" width="5" customWidth="1"/>
    <col min="15618" max="15619" width="17.28515625" customWidth="1"/>
    <col min="15620" max="15620" width="15.7109375" customWidth="1"/>
    <col min="15621" max="15621" width="41.42578125" customWidth="1"/>
    <col min="15622" max="15622" width="21.7109375" customWidth="1"/>
    <col min="15623" max="15623" width="18.42578125" customWidth="1"/>
    <col min="15624" max="15624" width="19.28515625" customWidth="1"/>
    <col min="15625" max="15625" width="20.42578125" customWidth="1"/>
    <col min="15872" max="15872" width="5.42578125" customWidth="1"/>
    <col min="15873" max="15873" width="5" customWidth="1"/>
    <col min="15874" max="15875" width="17.28515625" customWidth="1"/>
    <col min="15876" max="15876" width="15.7109375" customWidth="1"/>
    <col min="15877" max="15877" width="41.42578125" customWidth="1"/>
    <col min="15878" max="15878" width="21.7109375" customWidth="1"/>
    <col min="15879" max="15879" width="18.42578125" customWidth="1"/>
    <col min="15880" max="15880" width="19.28515625" customWidth="1"/>
    <col min="15881" max="15881" width="20.42578125" customWidth="1"/>
    <col min="16128" max="16128" width="5.42578125" customWidth="1"/>
    <col min="16129" max="16129" width="5" customWidth="1"/>
    <col min="16130" max="16131" width="17.28515625" customWidth="1"/>
    <col min="16132" max="16132" width="15.7109375" customWidth="1"/>
    <col min="16133" max="16133" width="41.42578125" customWidth="1"/>
    <col min="16134" max="16134" width="21.7109375" customWidth="1"/>
    <col min="16135" max="16135" width="18.42578125" customWidth="1"/>
    <col min="16136" max="16136" width="19.28515625" customWidth="1"/>
    <col min="16137" max="16137" width="20.42578125" customWidth="1"/>
  </cols>
  <sheetData>
    <row r="2" spans="1:11" x14ac:dyDescent="0.25">
      <c r="A2" s="302" t="s">
        <v>97</v>
      </c>
      <c r="B2" s="302"/>
      <c r="C2" s="302"/>
      <c r="D2" s="302"/>
      <c r="E2" s="302"/>
      <c r="F2" s="302"/>
      <c r="G2" s="302"/>
      <c r="H2" s="302"/>
      <c r="I2" s="302"/>
      <c r="J2" s="302"/>
      <c r="K2" s="302"/>
    </row>
    <row r="3" spans="1:11" x14ac:dyDescent="0.25">
      <c r="A3" s="302"/>
      <c r="B3" s="302"/>
      <c r="C3" s="302"/>
      <c r="D3" s="302"/>
      <c r="E3" s="302"/>
      <c r="F3" s="302"/>
      <c r="G3" s="302"/>
      <c r="H3" s="302"/>
      <c r="I3" s="302"/>
      <c r="J3" s="302"/>
      <c r="K3" s="302"/>
    </row>
    <row r="4" spans="1:11" x14ac:dyDescent="0.25">
      <c r="A4" s="302"/>
      <c r="B4" s="302"/>
      <c r="C4" s="302"/>
      <c r="D4" s="302"/>
      <c r="E4" s="302"/>
      <c r="F4" s="302"/>
      <c r="G4" s="302"/>
      <c r="H4" s="302"/>
      <c r="I4" s="302"/>
      <c r="J4" s="302"/>
      <c r="K4" s="302"/>
    </row>
    <row r="5" spans="1:11" ht="15" customHeight="1" x14ac:dyDescent="0.25">
      <c r="C5" s="303" t="s">
        <v>72</v>
      </c>
      <c r="D5" s="303"/>
      <c r="E5" s="303"/>
      <c r="F5" s="303"/>
    </row>
    <row r="6" spans="1:11" x14ac:dyDescent="0.25">
      <c r="C6" s="303"/>
      <c r="D6" s="303"/>
      <c r="E6" s="303"/>
      <c r="F6" s="303"/>
    </row>
    <row r="7" spans="1:11" x14ac:dyDescent="0.25">
      <c r="C7" s="303"/>
      <c r="D7" s="303"/>
      <c r="E7" s="303"/>
      <c r="F7" s="303"/>
    </row>
    <row r="8" spans="1:11" x14ac:dyDescent="0.25">
      <c r="C8" s="303"/>
      <c r="D8" s="303"/>
      <c r="E8" s="303"/>
      <c r="F8" s="303"/>
    </row>
    <row r="9" spans="1:11" ht="146.25" customHeight="1" x14ac:dyDescent="0.25">
      <c r="C9" s="303"/>
      <c r="D9" s="303"/>
      <c r="E9" s="303"/>
      <c r="F9" s="303"/>
    </row>
    <row r="12" spans="1:11" x14ac:dyDescent="0.25">
      <c r="A12" s="45"/>
      <c r="C12" s="46"/>
      <c r="D12" s="46"/>
      <c r="E12" s="46"/>
      <c r="F12" s="46"/>
      <c r="G12" s="46"/>
    </row>
    <row r="13" spans="1:11" x14ac:dyDescent="0.25">
      <c r="B13" s="53"/>
      <c r="C13" s="54"/>
      <c r="D13" s="54"/>
      <c r="E13" s="53"/>
      <c r="F13" s="53"/>
      <c r="G13" s="55"/>
      <c r="H13" s="53"/>
    </row>
    <row r="14" spans="1:11" x14ac:dyDescent="0.25">
      <c r="B14" s="53"/>
      <c r="C14" s="54"/>
      <c r="D14" s="54"/>
      <c r="E14" s="53"/>
      <c r="F14" s="53"/>
      <c r="G14" s="55"/>
      <c r="H14" s="53"/>
      <c r="I14" s="57"/>
      <c r="J14" s="53"/>
    </row>
    <row r="15" spans="1:11" ht="6" customHeight="1" x14ac:dyDescent="0.25">
      <c r="B15" s="53"/>
      <c r="C15" s="54"/>
      <c r="D15" s="54"/>
      <c r="E15" s="53"/>
      <c r="F15" s="53"/>
      <c r="G15" s="55"/>
      <c r="H15" s="53"/>
      <c r="I15" s="57"/>
      <c r="J15" s="53"/>
    </row>
    <row r="16" spans="1:11" s="58" customFormat="1" ht="0.75" customHeight="1" x14ac:dyDescent="0.25">
      <c r="B16" s="53"/>
      <c r="C16" s="53"/>
      <c r="D16" s="53"/>
      <c r="E16" s="59"/>
      <c r="F16" s="53"/>
      <c r="G16" s="53"/>
      <c r="H16" s="53"/>
      <c r="I16" s="60"/>
      <c r="J16" s="53"/>
      <c r="K16"/>
    </row>
    <row r="17" spans="1:11" ht="24" customHeight="1" thickBot="1" x14ac:dyDescent="0.3">
      <c r="A17" s="61"/>
      <c r="B17" s="304" t="s">
        <v>76</v>
      </c>
      <c r="C17" s="305"/>
      <c r="D17" s="305"/>
      <c r="E17" s="306"/>
      <c r="F17" s="47"/>
      <c r="G17" s="47"/>
      <c r="H17" s="47"/>
      <c r="I17" s="47"/>
      <c r="J17" s="47"/>
    </row>
    <row r="18" spans="1:11" x14ac:dyDescent="0.25">
      <c r="B18" s="307" t="s">
        <v>52</v>
      </c>
      <c r="C18" s="309" t="s">
        <v>53</v>
      </c>
      <c r="D18" s="309" t="s">
        <v>54</v>
      </c>
      <c r="E18" s="311" t="s">
        <v>55</v>
      </c>
      <c r="F18" s="309" t="s">
        <v>56</v>
      </c>
      <c r="G18" s="309" t="s">
        <v>57</v>
      </c>
      <c r="H18" s="309" t="s">
        <v>58</v>
      </c>
      <c r="I18" s="309" t="s">
        <v>59</v>
      </c>
      <c r="J18" s="313" t="s">
        <v>60</v>
      </c>
      <c r="K18" s="315" t="s">
        <v>6</v>
      </c>
    </row>
    <row r="19" spans="1:11" x14ac:dyDescent="0.25">
      <c r="B19" s="308"/>
      <c r="C19" s="310"/>
      <c r="D19" s="310"/>
      <c r="E19" s="312"/>
      <c r="F19" s="310"/>
      <c r="G19" s="310"/>
      <c r="H19" s="310"/>
      <c r="I19" s="310"/>
      <c r="J19" s="314"/>
      <c r="K19" s="316"/>
    </row>
    <row r="20" spans="1:11" x14ac:dyDescent="0.25">
      <c r="B20" s="308"/>
      <c r="C20" s="310"/>
      <c r="D20" s="310"/>
      <c r="E20" s="312"/>
      <c r="F20" s="310"/>
      <c r="G20" s="310"/>
      <c r="H20" s="310"/>
      <c r="I20" s="310"/>
      <c r="J20" s="314"/>
      <c r="K20" s="316"/>
    </row>
    <row r="21" spans="1:11" ht="67.5" customHeight="1" x14ac:dyDescent="0.25">
      <c r="B21" s="48">
        <v>1</v>
      </c>
      <c r="C21" s="49" t="s">
        <v>168</v>
      </c>
      <c r="D21" s="51" t="s">
        <v>76</v>
      </c>
      <c r="E21" s="51" t="s">
        <v>170</v>
      </c>
      <c r="F21" s="50" t="s">
        <v>169</v>
      </c>
      <c r="G21" s="52"/>
      <c r="H21" s="51"/>
      <c r="I21" s="66">
        <v>3314360077</v>
      </c>
      <c r="J21" s="62" t="s">
        <v>171</v>
      </c>
      <c r="K21" s="85" t="s">
        <v>4</v>
      </c>
    </row>
    <row r="22" spans="1:11" ht="58.5" customHeight="1" x14ac:dyDescent="0.25">
      <c r="B22" s="48">
        <v>2</v>
      </c>
      <c r="C22" s="64" t="s">
        <v>172</v>
      </c>
      <c r="D22" s="51" t="s">
        <v>76</v>
      </c>
      <c r="E22" s="51"/>
      <c r="F22" s="51"/>
      <c r="G22" s="52" t="s">
        <v>173</v>
      </c>
      <c r="H22" s="51"/>
      <c r="I22" s="65">
        <v>53643726489</v>
      </c>
      <c r="J22" s="62" t="s">
        <v>174</v>
      </c>
      <c r="K22" s="85" t="s">
        <v>4</v>
      </c>
    </row>
    <row r="23" spans="1:11" ht="58.5" customHeight="1" thickBot="1" x14ac:dyDescent="0.3">
      <c r="B23" s="48">
        <v>3</v>
      </c>
      <c r="C23" s="49" t="s">
        <v>175</v>
      </c>
      <c r="D23" s="51" t="s">
        <v>76</v>
      </c>
      <c r="E23" s="51" t="s">
        <v>176</v>
      </c>
      <c r="F23" s="51" t="s">
        <v>177</v>
      </c>
      <c r="G23" s="52" t="s">
        <v>178</v>
      </c>
      <c r="H23" s="51" t="s">
        <v>179</v>
      </c>
      <c r="I23" s="67">
        <v>1120095000</v>
      </c>
      <c r="J23" s="62" t="s">
        <v>180</v>
      </c>
      <c r="K23" s="85" t="s">
        <v>4</v>
      </c>
    </row>
    <row r="24" spans="1:11" ht="19.5" thickBot="1" x14ac:dyDescent="0.3">
      <c r="B24" s="53"/>
      <c r="C24" s="54"/>
      <c r="D24" s="54"/>
      <c r="E24" s="53"/>
      <c r="F24" s="53"/>
      <c r="G24" s="55"/>
      <c r="H24" s="53"/>
      <c r="I24" s="56">
        <f>SUM(I21:I23)</f>
        <v>58078181566</v>
      </c>
      <c r="J24" s="53"/>
      <c r="K24" s="86" t="s">
        <v>4</v>
      </c>
    </row>
    <row r="26" spans="1:11" ht="9" customHeight="1" x14ac:dyDescent="0.25"/>
    <row r="27" spans="1:11" ht="3.75" hidden="1" customHeight="1" thickBot="1" x14ac:dyDescent="0.3"/>
    <row r="28" spans="1:11" ht="21" customHeight="1" thickBot="1" x14ac:dyDescent="0.3">
      <c r="B28" s="304" t="s">
        <v>77</v>
      </c>
      <c r="C28" s="305"/>
      <c r="D28" s="305"/>
      <c r="E28" s="306"/>
      <c r="F28" s="47"/>
      <c r="G28" s="47"/>
      <c r="H28" s="47"/>
      <c r="I28" s="47"/>
      <c r="J28" s="47"/>
    </row>
    <row r="29" spans="1:11" x14ac:dyDescent="0.25">
      <c r="B29" s="307" t="s">
        <v>52</v>
      </c>
      <c r="C29" s="309" t="s">
        <v>53</v>
      </c>
      <c r="D29" s="309" t="s">
        <v>54</v>
      </c>
      <c r="E29" s="311" t="s">
        <v>55</v>
      </c>
      <c r="F29" s="309" t="s">
        <v>56</v>
      </c>
      <c r="G29" s="309" t="s">
        <v>57</v>
      </c>
      <c r="H29" s="309" t="s">
        <v>58</v>
      </c>
      <c r="I29" s="309" t="s">
        <v>59</v>
      </c>
      <c r="J29" s="313" t="s">
        <v>60</v>
      </c>
      <c r="K29" s="315" t="s">
        <v>6</v>
      </c>
    </row>
    <row r="30" spans="1:11" x14ac:dyDescent="0.25">
      <c r="B30" s="308"/>
      <c r="C30" s="310"/>
      <c r="D30" s="310"/>
      <c r="E30" s="312"/>
      <c r="F30" s="310"/>
      <c r="G30" s="310"/>
      <c r="H30" s="310"/>
      <c r="I30" s="310"/>
      <c r="J30" s="314"/>
      <c r="K30" s="316"/>
    </row>
    <row r="31" spans="1:11" x14ac:dyDescent="0.25">
      <c r="B31" s="308"/>
      <c r="C31" s="310"/>
      <c r="D31" s="310"/>
      <c r="E31" s="312"/>
      <c r="F31" s="310"/>
      <c r="G31" s="310"/>
      <c r="H31" s="310"/>
      <c r="I31" s="310"/>
      <c r="J31" s="314"/>
      <c r="K31" s="316"/>
    </row>
    <row r="32" spans="1:11" ht="40.5" customHeight="1" x14ac:dyDescent="0.25">
      <c r="B32" s="48">
        <v>1</v>
      </c>
      <c r="C32" s="49" t="s">
        <v>181</v>
      </c>
      <c r="D32" s="51" t="s">
        <v>77</v>
      </c>
      <c r="E32" s="51">
        <v>5320220151</v>
      </c>
      <c r="F32" s="50" t="s">
        <v>182</v>
      </c>
      <c r="G32" s="78" t="s">
        <v>183</v>
      </c>
      <c r="H32" s="51"/>
      <c r="I32" s="65">
        <f>6050000000+1741010833</f>
        <v>7791010833</v>
      </c>
      <c r="J32" s="62" t="s">
        <v>184</v>
      </c>
      <c r="K32" s="63" t="s">
        <v>4</v>
      </c>
    </row>
    <row r="33" spans="2:11" ht="36.75" customHeight="1" x14ac:dyDescent="0.25">
      <c r="B33" s="48">
        <v>2</v>
      </c>
      <c r="C33" s="49" t="s">
        <v>181</v>
      </c>
      <c r="D33" s="51" t="s">
        <v>77</v>
      </c>
      <c r="E33" s="51">
        <v>5320210175</v>
      </c>
      <c r="F33" s="51" t="s">
        <v>185</v>
      </c>
      <c r="G33" s="78" t="s">
        <v>186</v>
      </c>
      <c r="H33" s="69"/>
      <c r="I33" s="65">
        <f>1900000000+850000000</f>
        <v>2750000000</v>
      </c>
      <c r="J33" s="62" t="s">
        <v>184</v>
      </c>
      <c r="K33" s="63" t="s">
        <v>4</v>
      </c>
    </row>
    <row r="34" spans="2:11" ht="34.5" thickBot="1" x14ac:dyDescent="0.3">
      <c r="B34" s="48">
        <v>3</v>
      </c>
      <c r="C34" s="49" t="s">
        <v>181</v>
      </c>
      <c r="D34" s="51" t="s">
        <v>77</v>
      </c>
      <c r="E34" s="51">
        <v>5320190288</v>
      </c>
      <c r="F34" s="51" t="s">
        <v>187</v>
      </c>
      <c r="G34" s="79" t="s">
        <v>188</v>
      </c>
      <c r="H34" s="69"/>
      <c r="I34" s="67">
        <f>3360000000+450000000+1230000000</f>
        <v>5040000000</v>
      </c>
      <c r="J34" s="62" t="s">
        <v>184</v>
      </c>
      <c r="K34" s="68" t="s">
        <v>4</v>
      </c>
    </row>
    <row r="35" spans="2:11" ht="19.5" thickBot="1" x14ac:dyDescent="0.3">
      <c r="B35" s="53"/>
      <c r="C35" s="54"/>
      <c r="D35" s="54"/>
      <c r="E35" s="53"/>
      <c r="F35" s="53"/>
      <c r="G35" s="55"/>
      <c r="H35" s="53"/>
      <c r="I35" s="56">
        <f>SUM(I32:I34)</f>
        <v>15581010833</v>
      </c>
      <c r="J35" s="53"/>
      <c r="K35" s="80" t="s">
        <v>4</v>
      </c>
    </row>
  </sheetData>
  <mergeCells count="24">
    <mergeCell ref="I29:I31"/>
    <mergeCell ref="J29:J31"/>
    <mergeCell ref="K29:K31"/>
    <mergeCell ref="F29:F31"/>
    <mergeCell ref="F18:F20"/>
    <mergeCell ref="G18:G20"/>
    <mergeCell ref="G29:G31"/>
    <mergeCell ref="H29:H31"/>
    <mergeCell ref="B28:E28"/>
    <mergeCell ref="B29:B31"/>
    <mergeCell ref="C29:C31"/>
    <mergeCell ref="D29:D31"/>
    <mergeCell ref="E29:E31"/>
    <mergeCell ref="A2:K4"/>
    <mergeCell ref="C5:F9"/>
    <mergeCell ref="B17:E17"/>
    <mergeCell ref="B18:B20"/>
    <mergeCell ref="C18:C20"/>
    <mergeCell ref="D18:D20"/>
    <mergeCell ref="E18:E20"/>
    <mergeCell ref="H18:H20"/>
    <mergeCell ref="I18:I20"/>
    <mergeCell ref="J18:J20"/>
    <mergeCell ref="K18:K20"/>
  </mergeCells>
  <pageMargins left="0.7" right="0.7" top="0.75" bottom="0.75" header="0.3" footer="0.3"/>
  <pageSetup paperSize="9" scale="3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C6C11-3381-4B3F-A463-33B176ACABD9}">
  <sheetPr>
    <pageSetUpPr fitToPage="1"/>
  </sheetPr>
  <dimension ref="B2:D17"/>
  <sheetViews>
    <sheetView zoomScaleNormal="100" workbookViewId="0">
      <selection activeCell="C25" sqref="C25"/>
    </sheetView>
  </sheetViews>
  <sheetFormatPr baseColWidth="10" defaultRowHeight="15" x14ac:dyDescent="0.25"/>
  <cols>
    <col min="1" max="1" width="11.42578125" style="88"/>
    <col min="2" max="2" width="33.140625" style="88" customWidth="1"/>
    <col min="3" max="3" width="39.85546875" style="88" customWidth="1"/>
    <col min="4" max="4" width="11.42578125" style="88"/>
    <col min="5" max="5" width="16.85546875" style="88" bestFit="1" customWidth="1"/>
    <col min="6" max="16384" width="11.42578125" style="88"/>
  </cols>
  <sheetData>
    <row r="2" spans="2:4" ht="15.75" thickBot="1" x14ac:dyDescent="0.3">
      <c r="B2" s="317" t="s">
        <v>199</v>
      </c>
      <c r="C2" s="317"/>
    </row>
    <row r="3" spans="2:4" ht="111" customHeight="1" thickBot="1" x14ac:dyDescent="0.3">
      <c r="B3" s="318" t="s">
        <v>198</v>
      </c>
      <c r="C3" s="319"/>
      <c r="D3" s="97"/>
    </row>
    <row r="4" spans="2:4" ht="19.5" customHeight="1" x14ac:dyDescent="0.25">
      <c r="B4" s="95"/>
      <c r="C4" s="95"/>
      <c r="D4" s="97"/>
    </row>
    <row r="5" spans="2:4" ht="15.75" thickBot="1" x14ac:dyDescent="0.3">
      <c r="B5" s="96" t="s">
        <v>197</v>
      </c>
      <c r="C5" s="95"/>
    </row>
    <row r="6" spans="2:4" ht="30" customHeight="1" thickBot="1" x14ac:dyDescent="0.3">
      <c r="B6" s="94" t="s">
        <v>196</v>
      </c>
      <c r="C6" s="93" t="s">
        <v>195</v>
      </c>
    </row>
    <row r="7" spans="2:4" ht="17.25" customHeight="1" x14ac:dyDescent="0.25">
      <c r="B7" s="91" t="s">
        <v>194</v>
      </c>
      <c r="C7" s="92" t="s">
        <v>193</v>
      </c>
    </row>
    <row r="8" spans="2:4" x14ac:dyDescent="0.25">
      <c r="B8" s="91" t="s">
        <v>192</v>
      </c>
      <c r="C8" s="90" t="s">
        <v>191</v>
      </c>
    </row>
    <row r="9" spans="2:4" ht="120" customHeight="1" x14ac:dyDescent="0.25">
      <c r="B9" s="89" t="s">
        <v>190</v>
      </c>
      <c r="C9" s="89" t="s">
        <v>189</v>
      </c>
    </row>
    <row r="13" spans="2:4" ht="15.75" thickBot="1" x14ac:dyDescent="0.3">
      <c r="B13" s="96" t="s">
        <v>197</v>
      </c>
      <c r="C13" s="95"/>
    </row>
    <row r="14" spans="2:4" ht="15.75" thickBot="1" x14ac:dyDescent="0.3">
      <c r="B14" s="94" t="s">
        <v>196</v>
      </c>
      <c r="C14" s="93" t="s">
        <v>268</v>
      </c>
    </row>
    <row r="15" spans="2:4" x14ac:dyDescent="0.25">
      <c r="B15" s="91" t="s">
        <v>194</v>
      </c>
      <c r="C15" s="92" t="s">
        <v>267</v>
      </c>
    </row>
    <row r="16" spans="2:4" x14ac:dyDescent="0.25">
      <c r="B16" s="91" t="s">
        <v>192</v>
      </c>
      <c r="C16" s="90" t="s">
        <v>191</v>
      </c>
    </row>
    <row r="17" spans="2:3" ht="102" x14ac:dyDescent="0.25">
      <c r="B17" s="89" t="s">
        <v>190</v>
      </c>
      <c r="C17" s="89" t="s">
        <v>266</v>
      </c>
    </row>
  </sheetData>
  <mergeCells count="2">
    <mergeCell ref="B2:C2"/>
    <mergeCell ref="B3:C3"/>
  </mergeCells>
  <printOptions horizontalCentered="1"/>
  <pageMargins left="0.70866141732283472" right="0.70866141732283472" top="0.74803149606299213" bottom="0.74803149606299213" header="0.31496062992125984" footer="0.31496062992125984"/>
  <pageSetup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D481B-2E2F-4B37-AE0C-B03ACA275630}">
  <sheetPr>
    <pageSetUpPr fitToPage="1"/>
  </sheetPr>
  <dimension ref="B1:F56"/>
  <sheetViews>
    <sheetView topLeftCell="A19" zoomScale="80" zoomScaleNormal="80" workbookViewId="0">
      <selection activeCell="D59" sqref="D59"/>
    </sheetView>
  </sheetViews>
  <sheetFormatPr baseColWidth="10" defaultRowHeight="15" x14ac:dyDescent="0.25"/>
  <cols>
    <col min="1" max="1" width="11.42578125" style="88"/>
    <col min="2" max="2" width="30.7109375" style="88" customWidth="1"/>
    <col min="3" max="3" width="29.5703125" style="88" customWidth="1"/>
    <col min="4" max="4" width="33.28515625" style="88" customWidth="1"/>
    <col min="5" max="5" width="18.28515625" style="88" customWidth="1"/>
    <col min="6" max="6" width="21.85546875" style="88" customWidth="1"/>
    <col min="7" max="7" width="16" style="88" bestFit="1" customWidth="1"/>
    <col min="8" max="8" width="28.42578125" style="88" customWidth="1"/>
    <col min="9" max="9" width="42.42578125" style="88" customWidth="1"/>
    <col min="10" max="10" width="34.5703125" style="88" customWidth="1"/>
    <col min="11" max="11" width="18.28515625" style="88" customWidth="1"/>
    <col min="12" max="16384" width="11.42578125" style="88"/>
  </cols>
  <sheetData>
    <row r="1" spans="2:6" x14ac:dyDescent="0.25">
      <c r="D1" s="142"/>
    </row>
    <row r="2" spans="2:6" ht="15.75" thickBot="1" x14ac:dyDescent="0.3">
      <c r="B2" s="326" t="str">
        <f>+DOCUMENTOS!B2</f>
        <v>INVITACIÓN ABIERTA No 019 DE 2023</v>
      </c>
      <c r="C2" s="326"/>
      <c r="D2" s="326"/>
    </row>
    <row r="3" spans="2:6" ht="51.75" customHeight="1" thickBot="1" x14ac:dyDescent="0.3">
      <c r="B3" s="328" t="str">
        <f>+DOCUMENTOS!B3</f>
        <v>CONTRATAR EL SUMINISTRO DE TAPAS DE SEGURIDAD, PARA LOS PRODUCTOS DE LA EMPRESA DE LICORES DE CUNDINAMARCA.</v>
      </c>
      <c r="C3" s="329"/>
      <c r="D3" s="330"/>
      <c r="E3" s="141"/>
      <c r="F3" s="141"/>
    </row>
    <row r="4" spans="2:6" x14ac:dyDescent="0.25">
      <c r="B4" s="140" t="s">
        <v>233</v>
      </c>
      <c r="C4" s="140"/>
      <c r="D4" s="140"/>
      <c r="E4" s="140"/>
      <c r="F4" s="140"/>
    </row>
    <row r="5" spans="2:6" x14ac:dyDescent="0.25">
      <c r="B5" s="139" t="s">
        <v>232</v>
      </c>
    </row>
    <row r="6" spans="2:6" ht="41.25" customHeight="1" x14ac:dyDescent="0.25">
      <c r="B6" s="138" t="s">
        <v>231</v>
      </c>
      <c r="C6" s="327" t="s">
        <v>230</v>
      </c>
      <c r="D6" s="327"/>
      <c r="E6" s="137"/>
      <c r="F6" s="136"/>
    </row>
    <row r="7" spans="2:6" ht="15.75" x14ac:dyDescent="0.25">
      <c r="B7" s="135" t="s">
        <v>213</v>
      </c>
      <c r="C7" s="131" t="s">
        <v>229</v>
      </c>
      <c r="D7" s="131" t="s">
        <v>228</v>
      </c>
      <c r="F7" s="130"/>
    </row>
    <row r="8" spans="2:6" ht="15.75" x14ac:dyDescent="0.25">
      <c r="B8" s="133" t="s">
        <v>211</v>
      </c>
      <c r="C8" s="131" t="s">
        <v>227</v>
      </c>
      <c r="D8" s="134" t="s">
        <v>226</v>
      </c>
      <c r="F8" s="130"/>
    </row>
    <row r="9" spans="2:6" ht="15.75" x14ac:dyDescent="0.25">
      <c r="B9" s="133" t="s">
        <v>208</v>
      </c>
      <c r="C9" s="131" t="s">
        <v>225</v>
      </c>
      <c r="D9" s="131" t="s">
        <v>224</v>
      </c>
      <c r="F9" s="130"/>
    </row>
    <row r="10" spans="2:6" ht="15.75" x14ac:dyDescent="0.25">
      <c r="B10" s="132" t="s">
        <v>206</v>
      </c>
      <c r="C10" s="131" t="s">
        <v>223</v>
      </c>
      <c r="D10" s="131" t="s">
        <v>222</v>
      </c>
      <c r="F10" s="130"/>
    </row>
    <row r="11" spans="2:6" ht="31.5" x14ac:dyDescent="0.25">
      <c r="B11" s="129" t="s">
        <v>221</v>
      </c>
      <c r="C11" s="128" t="s">
        <v>220</v>
      </c>
      <c r="D11" s="128" t="s">
        <v>219</v>
      </c>
      <c r="F11" s="130"/>
    </row>
    <row r="12" spans="2:6" ht="31.5" x14ac:dyDescent="0.25">
      <c r="B12" s="129" t="s">
        <v>218</v>
      </c>
      <c r="C12" s="128" t="s">
        <v>217</v>
      </c>
      <c r="D12" s="128" t="s">
        <v>216</v>
      </c>
      <c r="F12" s="127"/>
    </row>
    <row r="14" spans="2:6" x14ac:dyDescent="0.25">
      <c r="B14" s="320" t="str">
        <f>+DOCUMENTOS!C6</f>
        <v>GUALA CLOSURES DE COLOMBIA LTDA</v>
      </c>
      <c r="C14" s="321"/>
      <c r="D14" s="321"/>
      <c r="E14" s="322"/>
      <c r="F14" s="126" t="s">
        <v>4</v>
      </c>
    </row>
    <row r="15" spans="2:6" x14ac:dyDescent="0.25">
      <c r="B15" s="125" t="s">
        <v>215</v>
      </c>
      <c r="C15" s="124"/>
      <c r="D15" s="124"/>
      <c r="E15" s="123"/>
      <c r="F15" s="122"/>
    </row>
    <row r="16" spans="2:6" ht="15.75" thickBot="1" x14ac:dyDescent="0.3">
      <c r="B16" s="106"/>
      <c r="C16" s="119" t="s">
        <v>214</v>
      </c>
      <c r="D16" s="113">
        <v>39208288901</v>
      </c>
      <c r="E16" s="121">
        <f>D16/D17</f>
        <v>2.1885693792586323</v>
      </c>
      <c r="F16" s="107" t="s">
        <v>4</v>
      </c>
    </row>
    <row r="17" spans="2:6" x14ac:dyDescent="0.25">
      <c r="B17" s="106" t="s">
        <v>213</v>
      </c>
      <c r="C17" s="105" t="s">
        <v>212</v>
      </c>
      <c r="D17" s="104">
        <v>17915031286</v>
      </c>
      <c r="E17" s="116"/>
      <c r="F17" s="107"/>
    </row>
    <row r="18" spans="2:6" x14ac:dyDescent="0.25">
      <c r="B18" s="106"/>
      <c r="C18" s="105"/>
      <c r="D18" s="104"/>
      <c r="E18" s="116"/>
      <c r="F18" s="107"/>
    </row>
    <row r="19" spans="2:6" ht="15.75" thickBot="1" x14ac:dyDescent="0.3">
      <c r="B19" s="106" t="s">
        <v>211</v>
      </c>
      <c r="C19" s="119" t="s">
        <v>210</v>
      </c>
      <c r="D19" s="120" t="s">
        <v>209</v>
      </c>
      <c r="E19" s="103">
        <f>D16-D17</f>
        <v>21293257615</v>
      </c>
      <c r="F19" s="107" t="s">
        <v>4</v>
      </c>
    </row>
    <row r="20" spans="2:6" x14ac:dyDescent="0.25">
      <c r="B20" s="106"/>
      <c r="C20" s="105"/>
      <c r="D20" s="104"/>
      <c r="E20" s="116"/>
      <c r="F20" s="107"/>
    </row>
    <row r="21" spans="2:6" ht="15.75" thickBot="1" x14ac:dyDescent="0.3">
      <c r="B21" s="106" t="s">
        <v>208</v>
      </c>
      <c r="C21" s="119" t="s">
        <v>207</v>
      </c>
      <c r="D21" s="118">
        <v>17915031286</v>
      </c>
      <c r="E21" s="117">
        <f>D21/D22</f>
        <v>0.36451807781582052</v>
      </c>
      <c r="F21" s="107" t="s">
        <v>4</v>
      </c>
    </row>
    <row r="22" spans="2:6" x14ac:dyDescent="0.25">
      <c r="B22" s="106"/>
      <c r="C22" s="105" t="s">
        <v>200</v>
      </c>
      <c r="D22" s="104">
        <v>49147168210</v>
      </c>
      <c r="E22" s="116"/>
      <c r="F22" s="115"/>
    </row>
    <row r="23" spans="2:6" x14ac:dyDescent="0.25">
      <c r="B23" s="323"/>
      <c r="C23" s="324"/>
      <c r="D23" s="324"/>
      <c r="E23" s="325"/>
      <c r="F23" s="114"/>
    </row>
    <row r="24" spans="2:6" ht="15.75" thickBot="1" x14ac:dyDescent="0.3">
      <c r="B24" s="106" t="s">
        <v>206</v>
      </c>
      <c r="C24" s="110" t="s">
        <v>201</v>
      </c>
      <c r="D24" s="113">
        <v>18414139233</v>
      </c>
      <c r="E24" s="112">
        <f>D24/D25</f>
        <v>139.92857688029295</v>
      </c>
      <c r="F24" s="111" t="s">
        <v>4</v>
      </c>
    </row>
    <row r="25" spans="2:6" x14ac:dyDescent="0.25">
      <c r="B25" s="106"/>
      <c r="C25" s="105" t="s">
        <v>205</v>
      </c>
      <c r="D25" s="104">
        <v>131596702</v>
      </c>
      <c r="E25" s="103"/>
      <c r="F25" s="102"/>
    </row>
    <row r="26" spans="2:6" x14ac:dyDescent="0.25">
      <c r="B26" s="106"/>
      <c r="C26" s="105"/>
      <c r="D26" s="104"/>
      <c r="E26" s="103"/>
      <c r="F26" s="102"/>
    </row>
    <row r="27" spans="2:6" ht="15.75" thickBot="1" x14ac:dyDescent="0.3">
      <c r="B27" s="106" t="s">
        <v>204</v>
      </c>
      <c r="C27" s="110" t="s">
        <v>201</v>
      </c>
      <c r="D27" s="109">
        <f>+D24</f>
        <v>18414139233</v>
      </c>
      <c r="E27" s="108">
        <f>D27/D28</f>
        <v>0.58958947566760478</v>
      </c>
      <c r="F27" s="107" t="s">
        <v>4</v>
      </c>
    </row>
    <row r="28" spans="2:6" x14ac:dyDescent="0.25">
      <c r="B28" s="106"/>
      <c r="C28" s="105" t="s">
        <v>203</v>
      </c>
      <c r="D28" s="104">
        <v>31232136924</v>
      </c>
      <c r="E28" s="103"/>
      <c r="F28" s="102"/>
    </row>
    <row r="29" spans="2:6" x14ac:dyDescent="0.25">
      <c r="B29" s="106"/>
      <c r="C29" s="105"/>
      <c r="D29" s="104"/>
      <c r="E29" s="103"/>
      <c r="F29" s="102"/>
    </row>
    <row r="30" spans="2:6" ht="15.75" thickBot="1" x14ac:dyDescent="0.3">
      <c r="B30" s="106" t="s">
        <v>202</v>
      </c>
      <c r="C30" s="110" t="s">
        <v>201</v>
      </c>
      <c r="D30" s="109">
        <f>+D24</f>
        <v>18414139233</v>
      </c>
      <c r="E30" s="108">
        <f>D30/D31</f>
        <v>0.37467345329681201</v>
      </c>
      <c r="F30" s="107" t="s">
        <v>4</v>
      </c>
    </row>
    <row r="31" spans="2:6" x14ac:dyDescent="0.25">
      <c r="B31" s="106"/>
      <c r="C31" s="105" t="s">
        <v>200</v>
      </c>
      <c r="D31" s="104">
        <f>+D22</f>
        <v>49147168210</v>
      </c>
      <c r="E31" s="103"/>
      <c r="F31" s="102"/>
    </row>
    <row r="32" spans="2:6" x14ac:dyDescent="0.25">
      <c r="B32" s="106"/>
      <c r="C32" s="105"/>
      <c r="D32" s="104"/>
      <c r="E32" s="103"/>
      <c r="F32" s="102"/>
    </row>
    <row r="33" spans="2:6" x14ac:dyDescent="0.25">
      <c r="B33" s="101"/>
      <c r="C33" s="100"/>
      <c r="D33" s="100"/>
      <c r="E33" s="99"/>
      <c r="F33" s="98"/>
    </row>
    <row r="37" spans="2:6" x14ac:dyDescent="0.25">
      <c r="B37" s="320" t="str">
        <f>+DOCUMENTOS!C14</f>
        <v xml:space="preserve">TAPAS DE LAS AMERICAS </v>
      </c>
      <c r="C37" s="321"/>
      <c r="D37" s="321"/>
      <c r="E37" s="322"/>
      <c r="F37" s="126" t="s">
        <v>4</v>
      </c>
    </row>
    <row r="38" spans="2:6" x14ac:dyDescent="0.25">
      <c r="B38" s="125" t="s">
        <v>215</v>
      </c>
      <c r="C38" s="124"/>
      <c r="D38" s="124"/>
      <c r="E38" s="123"/>
      <c r="F38" s="122"/>
    </row>
    <row r="39" spans="2:6" ht="15.75" thickBot="1" x14ac:dyDescent="0.3">
      <c r="B39" s="106"/>
      <c r="C39" s="119" t="s">
        <v>214</v>
      </c>
      <c r="D39" s="113">
        <v>10264416352</v>
      </c>
      <c r="E39" s="121">
        <f>D39/D40</f>
        <v>1.4523394129872504</v>
      </c>
      <c r="F39" s="107" t="s">
        <v>4</v>
      </c>
    </row>
    <row r="40" spans="2:6" x14ac:dyDescent="0.25">
      <c r="B40" s="106" t="s">
        <v>213</v>
      </c>
      <c r="C40" s="105" t="s">
        <v>212</v>
      </c>
      <c r="D40" s="104">
        <v>7067505199</v>
      </c>
      <c r="E40" s="116"/>
      <c r="F40" s="107"/>
    </row>
    <row r="41" spans="2:6" x14ac:dyDescent="0.25">
      <c r="B41" s="106"/>
      <c r="C41" s="105"/>
      <c r="D41" s="104"/>
      <c r="E41" s="116"/>
      <c r="F41" s="107"/>
    </row>
    <row r="42" spans="2:6" ht="15.75" thickBot="1" x14ac:dyDescent="0.3">
      <c r="B42" s="106" t="s">
        <v>211</v>
      </c>
      <c r="C42" s="119" t="s">
        <v>210</v>
      </c>
      <c r="D42" s="120" t="s">
        <v>270</v>
      </c>
      <c r="E42" s="103">
        <f>D39-D40</f>
        <v>3196911153</v>
      </c>
      <c r="F42" s="107" t="s">
        <v>4</v>
      </c>
    </row>
    <row r="43" spans="2:6" x14ac:dyDescent="0.25">
      <c r="B43" s="106"/>
      <c r="C43" s="105"/>
      <c r="D43" s="104"/>
      <c r="E43" s="116"/>
      <c r="F43" s="107"/>
    </row>
    <row r="44" spans="2:6" ht="15.75" thickBot="1" x14ac:dyDescent="0.3">
      <c r="B44" s="106" t="s">
        <v>208</v>
      </c>
      <c r="C44" s="119" t="s">
        <v>207</v>
      </c>
      <c r="D44" s="118">
        <v>7720571324</v>
      </c>
      <c r="E44" s="117">
        <f>D44/D45</f>
        <v>0.70861245936797779</v>
      </c>
      <c r="F44" s="107" t="s">
        <v>4</v>
      </c>
    </row>
    <row r="45" spans="2:6" x14ac:dyDescent="0.25">
      <c r="B45" s="106"/>
      <c r="C45" s="105" t="s">
        <v>200</v>
      </c>
      <c r="D45" s="104">
        <v>10895336685</v>
      </c>
      <c r="E45" s="116"/>
      <c r="F45" s="115"/>
    </row>
    <row r="46" spans="2:6" x14ac:dyDescent="0.25">
      <c r="B46" s="323"/>
      <c r="C46" s="324"/>
      <c r="D46" s="324"/>
      <c r="E46" s="325"/>
      <c r="F46" s="114"/>
    </row>
    <row r="47" spans="2:6" ht="15.75" thickBot="1" x14ac:dyDescent="0.3">
      <c r="B47" s="106" t="s">
        <v>206</v>
      </c>
      <c r="C47" s="110" t="s">
        <v>201</v>
      </c>
      <c r="D47" s="113">
        <v>1407675018</v>
      </c>
      <c r="E47" s="112" t="s">
        <v>269</v>
      </c>
      <c r="F47" s="111" t="s">
        <v>4</v>
      </c>
    </row>
    <row r="48" spans="2:6" x14ac:dyDescent="0.25">
      <c r="B48" s="106"/>
      <c r="C48" s="105" t="s">
        <v>205</v>
      </c>
      <c r="D48" s="104">
        <v>0</v>
      </c>
      <c r="E48" s="103"/>
      <c r="F48" s="102"/>
    </row>
    <row r="49" spans="2:6" x14ac:dyDescent="0.25">
      <c r="B49" s="106"/>
      <c r="C49" s="105"/>
      <c r="D49" s="104"/>
      <c r="E49" s="103"/>
      <c r="F49" s="102"/>
    </row>
    <row r="50" spans="2:6" ht="15.75" thickBot="1" x14ac:dyDescent="0.3">
      <c r="B50" s="106" t="s">
        <v>204</v>
      </c>
      <c r="C50" s="110" t="s">
        <v>201</v>
      </c>
      <c r="D50" s="109">
        <f>+D47</f>
        <v>1407675018</v>
      </c>
      <c r="E50" s="108">
        <f>D50/D51</f>
        <v>0.44339497819032681</v>
      </c>
      <c r="F50" s="107" t="s">
        <v>4</v>
      </c>
    </row>
    <row r="51" spans="2:6" x14ac:dyDescent="0.25">
      <c r="B51" s="106"/>
      <c r="C51" s="105" t="s">
        <v>203</v>
      </c>
      <c r="D51" s="104">
        <v>3174765361</v>
      </c>
      <c r="E51" s="103"/>
      <c r="F51" s="102"/>
    </row>
    <row r="52" spans="2:6" x14ac:dyDescent="0.25">
      <c r="B52" s="106"/>
      <c r="C52" s="105"/>
      <c r="D52" s="104"/>
      <c r="E52" s="103"/>
      <c r="F52" s="102"/>
    </row>
    <row r="53" spans="2:6" ht="15.75" thickBot="1" x14ac:dyDescent="0.3">
      <c r="B53" s="106" t="s">
        <v>202</v>
      </c>
      <c r="C53" s="110" t="s">
        <v>201</v>
      </c>
      <c r="D53" s="109">
        <f>+D47</f>
        <v>1407675018</v>
      </c>
      <c r="E53" s="108">
        <f>D53/D54</f>
        <v>0.12919977222346846</v>
      </c>
      <c r="F53" s="107" t="s">
        <v>4</v>
      </c>
    </row>
    <row r="54" spans="2:6" x14ac:dyDescent="0.25">
      <c r="B54" s="106"/>
      <c r="C54" s="105" t="s">
        <v>200</v>
      </c>
      <c r="D54" s="104">
        <f>+D45</f>
        <v>10895336685</v>
      </c>
      <c r="E54" s="103"/>
      <c r="F54" s="102"/>
    </row>
    <row r="55" spans="2:6" x14ac:dyDescent="0.25">
      <c r="B55" s="106"/>
      <c r="C55" s="105"/>
      <c r="D55" s="104"/>
      <c r="E55" s="103"/>
      <c r="F55" s="102"/>
    </row>
    <row r="56" spans="2:6" x14ac:dyDescent="0.25">
      <c r="B56" s="101"/>
      <c r="C56" s="100"/>
      <c r="D56" s="100"/>
      <c r="E56" s="99"/>
      <c r="F56" s="98"/>
    </row>
  </sheetData>
  <mergeCells count="7">
    <mergeCell ref="B37:E37"/>
    <mergeCell ref="B46:E46"/>
    <mergeCell ref="B2:D2"/>
    <mergeCell ref="C6:D6"/>
    <mergeCell ref="B3:D3"/>
    <mergeCell ref="B14:E14"/>
    <mergeCell ref="B23:E23"/>
  </mergeCells>
  <printOptions horizontalCentered="1"/>
  <pageMargins left="0.70866141732283472" right="0.70866141732283472" top="0.74803149606299213" bottom="0.74803149606299213" header="0.31496062992125984" footer="0.31496062992125984"/>
  <pageSetup scale="4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CCC6A-2970-4E56-9589-A01D7C0F667C}">
  <dimension ref="B1:E12"/>
  <sheetViews>
    <sheetView workbookViewId="0">
      <selection activeCell="F17" sqref="F17"/>
    </sheetView>
  </sheetViews>
  <sheetFormatPr baseColWidth="10" defaultRowHeight="15" x14ac:dyDescent="0.25"/>
  <cols>
    <col min="1" max="1" width="11.42578125" style="88"/>
    <col min="2" max="2" width="26.42578125" style="88" customWidth="1"/>
    <col min="3" max="3" width="24" style="88" customWidth="1"/>
    <col min="4" max="4" width="15.85546875" style="88" customWidth="1"/>
    <col min="5" max="5" width="18.28515625" style="88" bestFit="1" customWidth="1"/>
    <col min="6" max="16384" width="11.42578125" style="88"/>
  </cols>
  <sheetData>
    <row r="1" spans="2:5" ht="15.75" x14ac:dyDescent="0.25">
      <c r="B1" s="158"/>
    </row>
    <row r="2" spans="2:5" ht="24" customHeight="1" x14ac:dyDescent="0.25">
      <c r="B2" s="333" t="str">
        <f>+'EVALUACION INDICES'!B2</f>
        <v>INVITACIÓN ABIERTA No 019 DE 2023</v>
      </c>
      <c r="C2" s="333"/>
      <c r="D2" s="333"/>
    </row>
    <row r="3" spans="2:5" ht="86.25" customHeight="1" x14ac:dyDescent="0.25">
      <c r="B3" s="334" t="str">
        <f>+'EVALUACION INDICES'!B3</f>
        <v>CONTRATAR EL SUMINISTRO DE TAPAS DE SEGURIDAD, PARA LOS PRODUCTOS DE LA EMPRESA DE LICORES DE CUNDINAMARCA.</v>
      </c>
      <c r="C3" s="334"/>
      <c r="D3" s="334"/>
    </row>
    <row r="4" spans="2:5" x14ac:dyDescent="0.25">
      <c r="B4" s="157" t="s">
        <v>232</v>
      </c>
      <c r="C4" s="156"/>
    </row>
    <row r="5" spans="2:5" ht="60.75" customHeight="1" x14ac:dyDescent="0.25">
      <c r="B5" s="331" t="s">
        <v>234</v>
      </c>
      <c r="C5" s="332"/>
      <c r="D5" s="155" t="str">
        <f>+DOCUMENTOS!C6</f>
        <v>GUALA CLOSURES DE COLOMBIA LTDA</v>
      </c>
      <c r="E5" s="203" t="s">
        <v>77</v>
      </c>
    </row>
    <row r="6" spans="2:5" ht="39.75" customHeight="1" x14ac:dyDescent="0.25">
      <c r="B6" s="154" t="s">
        <v>213</v>
      </c>
      <c r="C6" s="153" t="str">
        <f>+'EVALUACION INDICES'!D7</f>
        <v>&gt; = 1.0</v>
      </c>
      <c r="D6" s="152">
        <f>+'EVALUACION INDICES'!E16</f>
        <v>2.1885693792586323</v>
      </c>
      <c r="E6" s="202">
        <f>+'EVALUACION INDICES'!E39</f>
        <v>1.4523394129872504</v>
      </c>
    </row>
    <row r="7" spans="2:5" ht="39" customHeight="1" x14ac:dyDescent="0.25">
      <c r="B7" s="133" t="s">
        <v>211</v>
      </c>
      <c r="C7" s="134" t="str">
        <f>+'EVALUACION INDICES'!D8</f>
        <v>&gt; =   al  50 % DEL P.O</v>
      </c>
      <c r="D7" s="151">
        <f>+'EVALUACION INDICES'!E19</f>
        <v>21293257615</v>
      </c>
      <c r="E7" s="201">
        <f>+'EVALUACION INDICES'!E42</f>
        <v>3196911153</v>
      </c>
    </row>
    <row r="8" spans="2:5" ht="39" customHeight="1" x14ac:dyDescent="0.25">
      <c r="B8" s="150" t="s">
        <v>208</v>
      </c>
      <c r="C8" s="149" t="str">
        <f>+'EVALUACION INDICES'!D9</f>
        <v>&lt;= 75 %</v>
      </c>
      <c r="D8" s="148">
        <f>+'EVALUACION INDICES'!E21</f>
        <v>0.36451807781582052</v>
      </c>
      <c r="E8" s="200">
        <f>+'EVALUACION INDICES'!E44</f>
        <v>0.70861245936797779</v>
      </c>
    </row>
    <row r="9" spans="2:5" ht="24.75" customHeight="1" x14ac:dyDescent="0.25">
      <c r="B9" s="147" t="s">
        <v>206</v>
      </c>
      <c r="C9" s="146" t="str">
        <f>+'EVALUACION INDICES'!D10</f>
        <v>&gt; = 5</v>
      </c>
      <c r="D9" s="145">
        <f>+'EVALUACION INDICES'!E24</f>
        <v>139.92857688029295</v>
      </c>
      <c r="E9" s="199" t="str">
        <f>+'EVALUACION INDICES'!E47</f>
        <v>INDETERMINADO</v>
      </c>
    </row>
    <row r="10" spans="2:5" ht="31.5" x14ac:dyDescent="0.25">
      <c r="B10" s="129" t="s">
        <v>221</v>
      </c>
      <c r="C10" s="128" t="str">
        <f>+'EVALUACION INDICES'!D11</f>
        <v>MAYOR O IGUAL A 0.20</v>
      </c>
      <c r="D10" s="144">
        <f>+'EVALUACION INDICES'!E27</f>
        <v>0.58958947566760478</v>
      </c>
      <c r="E10" s="198">
        <f>+'EVALUACION INDICES'!E50</f>
        <v>0.44339497819032681</v>
      </c>
    </row>
    <row r="11" spans="2:5" ht="31.5" x14ac:dyDescent="0.25">
      <c r="B11" s="129" t="s">
        <v>218</v>
      </c>
      <c r="C11" s="128" t="str">
        <f>+'EVALUACION INDICES'!D12</f>
        <v>MAYOR O IGUAL A 0.05</v>
      </c>
      <c r="D11" s="144">
        <f>+'EVALUACION INDICES'!E30</f>
        <v>0.37467345329681201</v>
      </c>
      <c r="E11" s="198">
        <f>+'EVALUACION INDICES'!E53</f>
        <v>0.12919977222346846</v>
      </c>
    </row>
    <row r="12" spans="2:5" x14ac:dyDescent="0.25">
      <c r="D12" s="143" t="s">
        <v>4</v>
      </c>
      <c r="E12" s="197" t="s">
        <v>4</v>
      </c>
    </row>
  </sheetData>
  <mergeCells count="3">
    <mergeCell ref="B5:C5"/>
    <mergeCell ref="B2:D2"/>
    <mergeCell ref="B3:D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5C530-8F57-418B-BEB3-AE2CBDF979EC}">
  <sheetPr>
    <pageSetUpPr fitToPage="1"/>
  </sheetPr>
  <dimension ref="A1:I27"/>
  <sheetViews>
    <sheetView tabSelected="1" showWhiteSpace="0" view="pageLayout" zoomScaleNormal="100" workbookViewId="0">
      <selection activeCell="E19" sqref="E19"/>
    </sheetView>
  </sheetViews>
  <sheetFormatPr baseColWidth="10" defaultRowHeight="12.75" x14ac:dyDescent="0.2"/>
  <cols>
    <col min="1" max="1" width="4.140625" style="2" customWidth="1"/>
    <col min="2" max="2" width="7.5703125" style="2" customWidth="1"/>
    <col min="3" max="3" width="28.7109375" style="2" customWidth="1"/>
    <col min="4" max="5" width="20.140625" style="2" customWidth="1"/>
    <col min="6" max="6" width="25" style="2" customWidth="1"/>
    <col min="7" max="7" width="11.42578125" style="2"/>
    <col min="8" max="8" width="5" style="2" customWidth="1"/>
    <col min="9" max="9" width="3.42578125" style="2" customWidth="1"/>
    <col min="10" max="16384" width="11.42578125" style="2"/>
  </cols>
  <sheetData>
    <row r="1" spans="1:9" ht="15" x14ac:dyDescent="0.2">
      <c r="A1" s="335" t="s">
        <v>42</v>
      </c>
      <c r="B1" s="335"/>
      <c r="C1" s="335"/>
      <c r="D1" s="335"/>
      <c r="E1" s="335"/>
      <c r="F1" s="28"/>
      <c r="G1" s="28"/>
      <c r="H1" s="28"/>
      <c r="I1" s="28"/>
    </row>
    <row r="2" spans="1:9" ht="15" x14ac:dyDescent="0.2">
      <c r="A2" s="335"/>
      <c r="B2" s="335"/>
      <c r="C2" s="335"/>
      <c r="D2" s="335"/>
      <c r="E2" s="335"/>
      <c r="F2" s="28"/>
      <c r="G2" s="28"/>
      <c r="H2" s="28"/>
      <c r="I2" s="28"/>
    </row>
    <row r="3" spans="1:9" ht="14.25" x14ac:dyDescent="0.2">
      <c r="A3" s="29"/>
      <c r="B3" s="29"/>
    </row>
    <row r="4" spans="1:9" ht="66" customHeight="1" x14ac:dyDescent="0.2">
      <c r="A4" s="336" t="s">
        <v>50</v>
      </c>
      <c r="B4" s="336"/>
      <c r="C4" s="336"/>
      <c r="D4" s="336"/>
      <c r="E4" s="336"/>
      <c r="F4" s="30"/>
      <c r="G4" s="31"/>
      <c r="H4" s="31"/>
      <c r="I4" s="31"/>
    </row>
    <row r="5" spans="1:9" x14ac:dyDescent="0.2">
      <c r="A5" s="32" t="s">
        <v>43</v>
      </c>
      <c r="B5" s="32"/>
      <c r="C5" s="3"/>
      <c r="D5" s="3"/>
      <c r="E5" s="74">
        <v>4000000000</v>
      </c>
    </row>
    <row r="6" spans="1:9" x14ac:dyDescent="0.2">
      <c r="A6" s="32" t="s">
        <v>44</v>
      </c>
      <c r="B6" s="32"/>
      <c r="C6" s="3"/>
      <c r="D6" s="3"/>
      <c r="E6" s="3"/>
    </row>
    <row r="7" spans="1:9" x14ac:dyDescent="0.2">
      <c r="A7" s="32"/>
      <c r="B7" s="32"/>
      <c r="C7" s="3"/>
      <c r="D7" s="3"/>
      <c r="E7" s="3"/>
    </row>
    <row r="8" spans="1:9" x14ac:dyDescent="0.2">
      <c r="A8" s="32" t="s">
        <v>45</v>
      </c>
      <c r="B8" s="32"/>
      <c r="C8" s="3"/>
      <c r="D8" s="3"/>
      <c r="E8" s="3"/>
    </row>
    <row r="9" spans="1:9" x14ac:dyDescent="0.2">
      <c r="A9" s="32" t="s">
        <v>46</v>
      </c>
      <c r="B9" s="32"/>
      <c r="C9" s="3"/>
      <c r="D9" s="3"/>
      <c r="E9" s="3"/>
    </row>
    <row r="10" spans="1:9" x14ac:dyDescent="0.2">
      <c r="A10" s="32" t="s">
        <v>47</v>
      </c>
      <c r="B10" s="32"/>
      <c r="C10" s="3"/>
      <c r="D10" s="3"/>
      <c r="E10" s="3"/>
    </row>
    <row r="11" spans="1:9" ht="14.25" x14ac:dyDescent="0.2">
      <c r="A11" s="33"/>
      <c r="B11" s="33"/>
    </row>
    <row r="13" spans="1:9" ht="22.5" customHeight="1" x14ac:dyDescent="0.2">
      <c r="B13" s="70" t="s">
        <v>83</v>
      </c>
      <c r="C13" s="70" t="s">
        <v>48</v>
      </c>
      <c r="D13" s="71" t="s">
        <v>76</v>
      </c>
      <c r="E13" s="71" t="s">
        <v>77</v>
      </c>
      <c r="F13" s="34"/>
      <c r="G13" s="34"/>
    </row>
    <row r="14" spans="1:9" ht="25.5" x14ac:dyDescent="0.2">
      <c r="B14" s="35" t="s">
        <v>82</v>
      </c>
      <c r="C14" s="35" t="s">
        <v>84</v>
      </c>
      <c r="D14" s="83">
        <v>420</v>
      </c>
      <c r="E14" s="83">
        <v>403.85</v>
      </c>
      <c r="F14" s="36"/>
    </row>
    <row r="15" spans="1:9" x14ac:dyDescent="0.2">
      <c r="B15" s="82"/>
      <c r="C15" s="35" t="s">
        <v>85</v>
      </c>
      <c r="D15" s="83">
        <f>+D14*19%</f>
        <v>79.8</v>
      </c>
      <c r="E15" s="83">
        <f>+E14*19%</f>
        <v>76.731500000000011</v>
      </c>
      <c r="F15" s="36"/>
    </row>
    <row r="16" spans="1:9" ht="15.75" customHeight="1" x14ac:dyDescent="0.2">
      <c r="B16" s="82"/>
      <c r="C16" s="35" t="s">
        <v>86</v>
      </c>
      <c r="D16" s="83">
        <f>+D14+D15</f>
        <v>499.8</v>
      </c>
      <c r="E16" s="83">
        <f>+E14+E15</f>
        <v>480.58150000000001</v>
      </c>
      <c r="F16" s="36"/>
    </row>
    <row r="17" spans="1:6" x14ac:dyDescent="0.2">
      <c r="B17" s="82"/>
      <c r="C17" s="37" t="s">
        <v>6</v>
      </c>
      <c r="D17" s="84"/>
      <c r="E17" s="41"/>
      <c r="F17" s="38"/>
    </row>
    <row r="18" spans="1:6" x14ac:dyDescent="0.2">
      <c r="D18" s="72"/>
      <c r="E18" s="72"/>
    </row>
    <row r="19" spans="1:6" s="39" customFormat="1" ht="11.25" x14ac:dyDescent="0.2">
      <c r="C19" s="40"/>
      <c r="D19" s="73"/>
      <c r="E19" s="73"/>
    </row>
    <row r="20" spans="1:6" s="39" customFormat="1" ht="11.25" x14ac:dyDescent="0.2">
      <c r="C20" s="40"/>
      <c r="D20" s="75"/>
      <c r="E20" s="75"/>
    </row>
    <row r="21" spans="1:6" s="39" customFormat="1" ht="11.25" x14ac:dyDescent="0.2">
      <c r="C21" s="40"/>
      <c r="D21" s="40"/>
      <c r="E21" s="40"/>
    </row>
    <row r="22" spans="1:6" x14ac:dyDescent="0.2">
      <c r="A22" s="4" t="s">
        <v>34</v>
      </c>
      <c r="B22" s="4"/>
      <c r="C22" s="4"/>
      <c r="D22" s="4"/>
      <c r="E22" s="4"/>
    </row>
    <row r="23" spans="1:6" ht="12.75" customHeight="1" x14ac:dyDescent="0.2">
      <c r="A23" s="337" t="s">
        <v>49</v>
      </c>
      <c r="B23" s="337"/>
      <c r="C23" s="337"/>
      <c r="D23" s="12"/>
      <c r="E23" s="12"/>
    </row>
    <row r="24" spans="1:6" x14ac:dyDescent="0.2">
      <c r="A24" s="11"/>
      <c r="B24" s="11"/>
      <c r="C24" s="12"/>
      <c r="D24" s="12"/>
      <c r="E24" s="12"/>
    </row>
    <row r="25" spans="1:6" x14ac:dyDescent="0.2">
      <c r="A25" s="11"/>
      <c r="B25" s="11"/>
      <c r="C25" s="12"/>
      <c r="D25" s="12"/>
      <c r="E25" s="12"/>
    </row>
    <row r="26" spans="1:6" x14ac:dyDescent="0.2">
      <c r="A26" s="5" t="s">
        <v>87</v>
      </c>
      <c r="B26" s="5"/>
    </row>
    <row r="27" spans="1:6" x14ac:dyDescent="0.2">
      <c r="A27" s="3" t="s">
        <v>88</v>
      </c>
      <c r="B27" s="3"/>
    </row>
  </sheetData>
  <mergeCells count="4">
    <mergeCell ref="A1:E1"/>
    <mergeCell ref="A2:E2"/>
    <mergeCell ref="A4:E4"/>
    <mergeCell ref="A23:C23"/>
  </mergeCells>
  <pageMargins left="0.7" right="1.6875" top="0.75" bottom="0.75" header="0.3" footer="0.3"/>
  <pageSetup paperSize="132" orientation="landscape" r:id="rId1"/>
  <headerFooter>
    <oddHeader>&amp;C&amp;"Arial,Negrita"&amp;14PONDERACIÓN  INVITACIÓN ABIERTA No. 012 DE 2023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122F0-DAFC-4D98-996E-94EF940495D0}">
  <sheetPr>
    <pageSetUpPr fitToPage="1"/>
  </sheetPr>
  <dimension ref="A1:G29"/>
  <sheetViews>
    <sheetView workbookViewId="0">
      <selection activeCell="C9" sqref="C9"/>
    </sheetView>
  </sheetViews>
  <sheetFormatPr baseColWidth="10" defaultRowHeight="15" x14ac:dyDescent="0.25"/>
  <cols>
    <col min="1" max="1" width="27.42578125" customWidth="1"/>
    <col min="2" max="2" width="12.28515625" customWidth="1"/>
    <col min="3" max="4" width="20.7109375" customWidth="1"/>
    <col min="7" max="7" width="14.5703125" bestFit="1" customWidth="1"/>
  </cols>
  <sheetData>
    <row r="1" spans="1:4" x14ac:dyDescent="0.25">
      <c r="A1" s="1"/>
      <c r="B1" s="1"/>
      <c r="C1" s="1"/>
      <c r="D1" s="1"/>
    </row>
    <row r="2" spans="1:4" ht="23.25" x14ac:dyDescent="0.35">
      <c r="A2" s="341" t="s">
        <v>96</v>
      </c>
      <c r="B2" s="341"/>
      <c r="C2" s="341"/>
      <c r="D2" s="341"/>
    </row>
    <row r="3" spans="1:4" ht="46.5" customHeight="1" x14ac:dyDescent="0.25">
      <c r="A3" s="342" t="s">
        <v>10</v>
      </c>
      <c r="B3" s="343"/>
      <c r="C3" s="71" t="s">
        <v>76</v>
      </c>
      <c r="D3" s="71" t="s">
        <v>77</v>
      </c>
    </row>
    <row r="4" spans="1:4" x14ac:dyDescent="0.25">
      <c r="A4" s="344" t="s">
        <v>0</v>
      </c>
      <c r="B4" s="345"/>
      <c r="C4" s="42" t="s">
        <v>65</v>
      </c>
      <c r="D4" s="42" t="s">
        <v>65</v>
      </c>
    </row>
    <row r="5" spans="1:4" x14ac:dyDescent="0.25">
      <c r="A5" s="344" t="s">
        <v>11</v>
      </c>
      <c r="B5" s="345"/>
      <c r="C5" s="42" t="s">
        <v>65</v>
      </c>
      <c r="D5" s="42" t="s">
        <v>65</v>
      </c>
    </row>
    <row r="6" spans="1:4" x14ac:dyDescent="0.25">
      <c r="A6" s="346" t="s">
        <v>12</v>
      </c>
      <c r="B6" s="347"/>
      <c r="C6" s="44" t="s">
        <v>4</v>
      </c>
      <c r="D6" s="44" t="s">
        <v>4</v>
      </c>
    </row>
    <row r="7" spans="1:4" x14ac:dyDescent="0.25">
      <c r="A7" s="348" t="s">
        <v>36</v>
      </c>
      <c r="B7" s="349"/>
      <c r="C7" s="44" t="s">
        <v>4</v>
      </c>
      <c r="D7" s="44" t="s">
        <v>4</v>
      </c>
    </row>
    <row r="8" spans="1:4" ht="57.75" customHeight="1" x14ac:dyDescent="0.25">
      <c r="A8" s="344" t="s">
        <v>28</v>
      </c>
      <c r="B8" s="345"/>
      <c r="C8" s="87" t="s">
        <v>274</v>
      </c>
      <c r="D8" s="87" t="s">
        <v>274</v>
      </c>
    </row>
    <row r="9" spans="1:4" ht="43.5" customHeight="1" x14ac:dyDescent="0.25">
      <c r="A9" s="339" t="s">
        <v>6</v>
      </c>
      <c r="B9" s="340"/>
      <c r="C9" s="13" t="s">
        <v>51</v>
      </c>
      <c r="D9" s="13" t="s">
        <v>51</v>
      </c>
    </row>
    <row r="12" spans="1:4" x14ac:dyDescent="0.25">
      <c r="A12" s="4" t="s">
        <v>34</v>
      </c>
      <c r="B12" s="4"/>
      <c r="C12" s="4"/>
      <c r="D12" s="4"/>
    </row>
    <row r="13" spans="1:4" ht="13.5" customHeight="1" x14ac:dyDescent="0.25">
      <c r="A13" s="337" t="s">
        <v>35</v>
      </c>
      <c r="B13" s="338"/>
      <c r="C13" s="12"/>
      <c r="D13" s="12"/>
    </row>
    <row r="14" spans="1:4" x14ac:dyDescent="0.25">
      <c r="A14" s="11"/>
      <c r="B14" s="12"/>
      <c r="C14" s="12"/>
      <c r="D14" s="12"/>
    </row>
    <row r="15" spans="1:4" x14ac:dyDescent="0.25">
      <c r="A15" s="11"/>
      <c r="B15" s="12"/>
      <c r="C15" s="12"/>
      <c r="D15" s="12"/>
    </row>
    <row r="16" spans="1:4" x14ac:dyDescent="0.25">
      <c r="A16" s="5" t="s">
        <v>87</v>
      </c>
      <c r="B16" s="2"/>
      <c r="C16" s="2"/>
      <c r="D16" s="2"/>
    </row>
    <row r="17" spans="1:7" x14ac:dyDescent="0.25">
      <c r="A17" s="3" t="s">
        <v>88</v>
      </c>
      <c r="B17" s="2"/>
      <c r="C17" s="2"/>
      <c r="D17" s="2"/>
    </row>
    <row r="20" spans="1:7" x14ac:dyDescent="0.25">
      <c r="A20" s="6" t="s">
        <v>271</v>
      </c>
      <c r="B20" s="7"/>
      <c r="C20" s="7"/>
      <c r="D20" s="7"/>
    </row>
    <row r="21" spans="1:7" x14ac:dyDescent="0.25">
      <c r="A21" s="7" t="s">
        <v>37</v>
      </c>
      <c r="B21" s="7"/>
      <c r="C21" s="7"/>
      <c r="D21" s="7"/>
    </row>
    <row r="27" spans="1:7" x14ac:dyDescent="0.25">
      <c r="G27" s="9"/>
    </row>
    <row r="28" spans="1:7" x14ac:dyDescent="0.25">
      <c r="G28" s="9"/>
    </row>
    <row r="29" spans="1:7" x14ac:dyDescent="0.25">
      <c r="G29" s="9"/>
    </row>
  </sheetData>
  <mergeCells count="9">
    <mergeCell ref="A13:B13"/>
    <mergeCell ref="A9:B9"/>
    <mergeCell ref="A2:D2"/>
    <mergeCell ref="A3:B3"/>
    <mergeCell ref="A4:B4"/>
    <mergeCell ref="A5:B5"/>
    <mergeCell ref="A6:B6"/>
    <mergeCell ref="A7:B7"/>
    <mergeCell ref="A8:B8"/>
  </mergeCells>
  <pageMargins left="0.7" right="0.7" top="0.75" bottom="0.75" header="0.3" footer="0.3"/>
  <pageSetup scale="8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E. JURIDICA</vt:lpstr>
      <vt:lpstr>E. TECNICA</vt:lpstr>
      <vt:lpstr>E. EXPERIENCIA</vt:lpstr>
      <vt:lpstr>DOCUMENTOS</vt:lpstr>
      <vt:lpstr>EVALUACION INDICES</vt:lpstr>
      <vt:lpstr>INDICADORES</vt:lpstr>
      <vt:lpstr>PONDERACIÓN</vt:lpstr>
      <vt:lpstr>RESULTADO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Marco Antolinez Guitarrero</cp:lastModifiedBy>
  <cp:lastPrinted>2023-06-07T16:18:50Z</cp:lastPrinted>
  <dcterms:created xsi:type="dcterms:W3CDTF">2017-05-22T13:32:10Z</dcterms:created>
  <dcterms:modified xsi:type="dcterms:W3CDTF">2023-08-18T21:48:01Z</dcterms:modified>
</cp:coreProperties>
</file>