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JURIDICA 2023\INVITACION 013 de 2023 compra de estuches\"/>
    </mc:Choice>
  </mc:AlternateContent>
  <bookViews>
    <workbookView xWindow="0" yWindow="0" windowWidth="28800" windowHeight="12330" firstSheet="2" activeTab="7"/>
  </bookViews>
  <sheets>
    <sheet name="EVALUACION JURIDICA" sheetId="1" r:id="rId1"/>
    <sheet name="EVALUACION TECNICA" sheetId="53" r:id="rId2"/>
    <sheet name="EVALUACION DE EXPERIENCIA" sheetId="48" r:id="rId3"/>
    <sheet name="DOCUMENTOS" sheetId="55" r:id="rId4"/>
    <sheet name="EVALUACION INDICES" sheetId="56" r:id="rId5"/>
    <sheet name="INDICADORES" sheetId="57" r:id="rId6"/>
    <sheet name="EVAL. ECONOMI" sheetId="58" r:id="rId7"/>
    <sheet name="RESULTADO" sheetId="52" r:id="rId8"/>
  </sheets>
  <externalReferences>
    <externalReference r:id="rId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7" l="1"/>
  <c r="B3" i="57"/>
  <c r="F5" i="57"/>
  <c r="C6" i="57"/>
  <c r="D6" i="57"/>
  <c r="E6" i="57"/>
  <c r="F6" i="57"/>
  <c r="C7" i="57"/>
  <c r="D7" i="57"/>
  <c r="E7" i="57"/>
  <c r="F7" i="57"/>
  <c r="C8" i="57"/>
  <c r="D8" i="57"/>
  <c r="E8" i="57"/>
  <c r="F8" i="57"/>
  <c r="B2" i="56" l="1"/>
  <c r="B3" i="56"/>
  <c r="E6" i="56"/>
  <c r="B12" i="56"/>
  <c r="E14" i="56"/>
  <c r="E17" i="56"/>
  <c r="E19" i="56"/>
  <c r="B25" i="56"/>
  <c r="E27" i="56"/>
  <c r="E30" i="56"/>
  <c r="E32" i="56"/>
  <c r="B38" i="56"/>
  <c r="E40" i="56"/>
  <c r="E43" i="56"/>
  <c r="E45" i="56"/>
</calcChain>
</file>

<file path=xl/sharedStrings.xml><?xml version="1.0" encoding="utf-8"?>
<sst xmlns="http://schemas.openxmlformats.org/spreadsheetml/2006/main" count="359" uniqueCount="186">
  <si>
    <t>EVALUACION JURIDICA</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</si>
  <si>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</si>
  <si>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Las personas naturales deberán presentar fotocopia de la cédula de ciudadanía. En el caso de ser comerciantes deberán presentar copia del Registro Mercantil. </t>
  </si>
  <si>
    <t xml:space="preserve">El OFERENTE deberá presentar con la OFERTA, fotocopia del Registro Único Tributario. </t>
  </si>
  <si>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</si>
  <si>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</si>
  <si>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</si>
  <si>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RESULTADO</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</si>
  <si>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</si>
  <si>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</si>
  <si>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</si>
  <si>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RESULTADO/PROPONENTE</t>
  </si>
  <si>
    <t>EVALUACION TECNICA</t>
  </si>
  <si>
    <t>EVALUACION DE EXPERIENCIA</t>
  </si>
  <si>
    <t>INHABILIDADES E INCOMPATIBILIDADES</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</si>
  <si>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</si>
  <si>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 xml:space="preserve">CERTIFICACIÓN DE PARAFISCALES LEY 789 DE 2002 Y LEY 828 DE 2003 </t>
  </si>
  <si>
    <t>INSCRIPCIÓN EN EL REGISTRO INTERNO DE PROVEEDORES DE LA EMPRESA</t>
  </si>
  <si>
    <t>REGISTRO UNICO TRIBUTARIO (RUT)</t>
  </si>
  <si>
    <t>ANTECEDENTES DISCIPLINARIOS DE LA PROCURADURÍA GENERAL DE LA NACIÓN</t>
  </si>
  <si>
    <t>GARANTÍA DE SERIEDAD DE LA OFERTA</t>
  </si>
  <si>
    <t>CONSORCIO O UNIÓN TEMPORAL</t>
  </si>
  <si>
    <t xml:space="preserve">PERSONAS NATURALES </t>
  </si>
  <si>
    <t>PERSONAS JURÍDICAS NACIONALES O EXTRANJERAS CON DOMICILIO O SUCURSAL EN COLOMBIA</t>
  </si>
  <si>
    <t xml:space="preserve">CARTA DE PRESENTACIÓN DE LA OFERTA </t>
  </si>
  <si>
    <t>2.1 DOCUMENTOS DE CONTENIDO JURÍDICO.</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</si>
  <si>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La Empresa, verificará en cumplimiento de lo establecido por la Ley 1238 de 2008, los antecedentes disciplinarios de los oferentes</t>
  </si>
  <si>
    <t>ANTECEDENTES JUDICIALES</t>
  </si>
  <si>
    <t>El oferente podrá presentar certificación de antecedentes judiciales expedida por autoridad competente. En caso de que el oferente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oferentes no se encuentren reportados en los registros delictivos, de acuerdo con lo previsto en el artículo 94 del Decreto 0020 de 2012.</t>
  </si>
  <si>
    <t>EVALUACION ECONOMICA</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</si>
  <si>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</si>
  <si>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</si>
  <si>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</si>
  <si>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CERTIFICACIÓN EXPEDIDA POR LA CONTRALORÍA GENERAL DE LA REPÚBLICA</t>
  </si>
  <si>
    <t>El OFERENTE, podrá presentar certificación expedida por la Contraloría General de la República, en la cual conste que el oferente y el Representante Legal de la firma o firmas no se encuentran reportados en el Boletín de Responsables Fiscales. En caso de que el oferente se presente a título de consorcio o unión temporal cada uno de sus integrantes debe cumplir con este requisito.
La anterior solicitud se hace a título de colaboración del oferente con la Empresa,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oferentes no se encuentren reportados en el Boletín de Responsables Fiscales que expide la Contraloría General de la República</t>
  </si>
  <si>
    <t xml:space="preserve">EXPERIENCIA  </t>
  </si>
  <si>
    <t>NIT</t>
  </si>
  <si>
    <t>EVALUACION DOCUMENTOS</t>
  </si>
  <si>
    <t>Activo Total</t>
  </si>
  <si>
    <t xml:space="preserve">CUMPLE </t>
  </si>
  <si>
    <t>Pasivo Total</t>
  </si>
  <si>
    <t>NIVEL DE ENDEUDAMIENTO</t>
  </si>
  <si>
    <t xml:space="preserve">Activo corriente - Pasivo Corriente </t>
  </si>
  <si>
    <t xml:space="preserve">CAPITAL DE TRABAJO </t>
  </si>
  <si>
    <t>Pasivo corriente</t>
  </si>
  <si>
    <t>LIQUIDEZ</t>
  </si>
  <si>
    <t>Activo corriente</t>
  </si>
  <si>
    <t>En Col $</t>
  </si>
  <si>
    <t>(PT/AT) * 100</t>
  </si>
  <si>
    <t>AC-PC</t>
  </si>
  <si>
    <t>AC/PC</t>
  </si>
  <si>
    <t>SOLICITADOS</t>
  </si>
  <si>
    <t>INDICADORES FINANCIEROS</t>
  </si>
  <si>
    <t>FOLIO 21</t>
  </si>
  <si>
    <r>
      <t xml:space="preserve">Si EL OFERENTE presenta propuesta en Consorcio o Unión Temporal, de conformidad con lo señalado en el artículo 7o. de la Ley 80 de 1993, deberá diligenciar debidamente los </t>
    </r>
    <r>
      <rPr>
        <b/>
        <sz val="8"/>
        <color theme="1"/>
        <rFont val="Calibri"/>
        <family val="2"/>
        <scheme val="minor"/>
      </rPr>
      <t>Formularios 2 o 3</t>
    </r>
    <r>
      <rPr>
        <sz val="8"/>
        <color theme="1"/>
        <rFont val="Calibri"/>
        <family val="2"/>
        <scheme val="minor"/>
      </rPr>
      <t xml:space="preserve"> de las presentes condiciones de contratación, especificando: </t>
    </r>
  </si>
  <si>
    <t>Vo.Bo. SANDRA MILENA CUBILLOS GONZALEZ</t>
  </si>
  <si>
    <t>Jefe Oficina  Asesora de Juridica y Contratacion</t>
  </si>
  <si>
    <t>EVALUACION FINANCIERA</t>
  </si>
  <si>
    <t>&gt; = 1.5</t>
  </si>
  <si>
    <t>FOLIO 1-2</t>
  </si>
  <si>
    <t>FOLIO 3-5</t>
  </si>
  <si>
    <t xml:space="preserve">RESULTADO </t>
  </si>
  <si>
    <t>Vo.Bo. LEONARDO ANDRES RODRIGUEZ SUAREZ</t>
  </si>
  <si>
    <t>Vo.Bo. RUTH MARINA NOVOA HERRERA</t>
  </si>
  <si>
    <t>Subgerente Financiera</t>
  </si>
  <si>
    <t>Subgerente Comercial (E)</t>
  </si>
  <si>
    <t>ENLACE PUBLICITARIO EDITORES LTDA</t>
  </si>
  <si>
    <t>PANAMERICANA FORMAS E IMPRESOS SA</t>
  </si>
  <si>
    <t>LITOSERVICIOS LTDA</t>
  </si>
  <si>
    <t>INVITACION ABIERTA No. 013 DE 2023</t>
  </si>
  <si>
    <t>FOLIO 4-12</t>
  </si>
  <si>
    <t>FOLIO  13</t>
  </si>
  <si>
    <t>FOLIO 14-16</t>
  </si>
  <si>
    <t>FOLIO 17</t>
  </si>
  <si>
    <t>FOLIO 17-18</t>
  </si>
  <si>
    <t>FOLIO 19-20</t>
  </si>
  <si>
    <t xml:space="preserve"> CUMPLE</t>
  </si>
  <si>
    <t>CUMPLE  (EL CERTIFICADO APORTADO DEL R. L.ES DE FECHA  01/12/2021)</t>
  </si>
  <si>
    <t>FOLIO 22-26</t>
  </si>
  <si>
    <t>VIA CORREO ELECTRONICO</t>
  </si>
  <si>
    <t>CUMPLE (LO ALLEGARON VIA CORREO ELECTRONICO)</t>
  </si>
  <si>
    <t>FOLIO 18</t>
  </si>
  <si>
    <t>FOLIO 29</t>
  </si>
  <si>
    <t xml:space="preserve">De conformidad con lo dispuesto en la Ley 190 de 1995 y Ley 443 de 1998, deberán la persona natural y/o jurídica interesada en presentar propuesta deberá diligenciar y anexar debidamente el Formato Único de Hoja de vida. </t>
  </si>
  <si>
    <t>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t>
  </si>
  <si>
    <t xml:space="preserve">HOJA DE VIDA DE LA FUNCION PÚBLICA </t>
  </si>
  <si>
    <t xml:space="preserve"> CERTIFICACION BANCARIA </t>
  </si>
  <si>
    <t>FOLIO 27</t>
  </si>
  <si>
    <t>FOLIO 28</t>
  </si>
  <si>
    <t>FOLIO 3-4</t>
  </si>
  <si>
    <t>FOLIO 5-16</t>
  </si>
  <si>
    <t>FOLIO 18-31</t>
  </si>
  <si>
    <t>FOLIO 32-33</t>
  </si>
  <si>
    <t>CUMPLE (EL CERTIFICADO APORTADO DEL R. L.ES CON CEDULA DE EXTRANJERIA)</t>
  </si>
  <si>
    <t>FOLIO 34-35</t>
  </si>
  <si>
    <t>FOLIO 36</t>
  </si>
  <si>
    <t>FOLIO 37</t>
  </si>
  <si>
    <t>FOLIO 38</t>
  </si>
  <si>
    <t>FOLIO 39</t>
  </si>
  <si>
    <t>FOLIO 40</t>
  </si>
  <si>
    <t>CUMPLE (SE VERIFICA EN EL LISTADO DE PROVEEDORES DE LA ELC)</t>
  </si>
  <si>
    <t>FOLIO 6</t>
  </si>
  <si>
    <t>FOLIO 7-10</t>
  </si>
  <si>
    <t>FOLIO 11-12</t>
  </si>
  <si>
    <t>FOLIO 13-14</t>
  </si>
  <si>
    <t>FOLIO 15</t>
  </si>
  <si>
    <t>FOLIO 16</t>
  </si>
  <si>
    <t>FOLIO 19</t>
  </si>
  <si>
    <t>CUMPLE (TAMBIEN LO ALLEGARON VIA CORREO ELECTRONICO)</t>
  </si>
  <si>
    <t>FOLIO 20</t>
  </si>
  <si>
    <t>DEBE SUBSANAR</t>
  </si>
  <si>
    <t>EVALUACION INVITACIÓN ABIERTA No. 013 de 2023</t>
  </si>
  <si>
    <t xml:space="preserve">DESCRIPCION </t>
  </si>
  <si>
    <t xml:space="preserve">LITO SERVICIOS </t>
  </si>
  <si>
    <t>ENLACE PUBLICITARO</t>
  </si>
  <si>
    <t>PANAMERICANA</t>
  </si>
  <si>
    <t xml:space="preserve">NO PRESENTO  MUESTRA FISICA DE CAJA DE 1.000 ML PARA TETRA  Y  VOUSE </t>
  </si>
  <si>
    <t xml:space="preserve">ECONOMICA </t>
  </si>
  <si>
    <t xml:space="preserve">MATERIAL </t>
  </si>
  <si>
    <t>UNIDADES</t>
  </si>
  <si>
    <t xml:space="preserve">LITO IMPRESOS </t>
  </si>
  <si>
    <t>PRECIO CON IVA</t>
  </si>
  <si>
    <t>VALOR TOTAL</t>
  </si>
  <si>
    <t>ENLACE  PUBLICITARIO</t>
  </si>
  <si>
    <t>PRODUCTO: PACKING DE LA  CAJA DE TETRA  DE 1.000 ML  CON NIDOS PARA CAJA  Y VOICE</t>
  </si>
  <si>
    <t>5. 745,32</t>
  </si>
  <si>
    <t>PRODUCTO: PACKING DE LA  CAJA DE TETRA  DE 1.500 ML  CON NIDOS PARA CAJA  Y VOICE</t>
  </si>
  <si>
    <t>PRESUPUESTO  $ 156.437.400</t>
  </si>
  <si>
    <t>FOLIO</t>
  </si>
  <si>
    <t>EVALUACION EXPERIENCIA INVITACIÓN ABIERTA No. 013 de 2023</t>
  </si>
  <si>
    <t>ENLACE PUBLICITARIO</t>
  </si>
  <si>
    <t>Los OFERENTES deberán acreditar experiencia específica en mínimo tres (3) contratos en ELABORACION DE ESTUCHES Y/O CAJAS PROMOCIONALES DE PRODUCTOS. Cuyo valor sumado sea igual al valor total del presupuesto oficial para la presente Invitación.
En el caso de propuestas presentadas por consorcios o uniones temporales, deben acreditar las 3 experiencias específicas de forma conjunta, cuyo objeto se relacione con el ELABORACION DE ESTUCHES/O CAJAS PROMOCIONALES DE PRODUCTOS.  Cuyo valor sumado sea igual al valor total del presupuesto oficial para la presente Invitación.
La certificación o documento aportado deberá tener como mínimo la siguiente información que permita identificar los criterios necesarios para evaluar la idoneidad, así como llamar a verificar:
1. Nombre o razón social del contratante, dirección y teléfono.
2. Nombre o razón social del contratista.
3. Número del contrato. (Si aplica).
4. Objeto del contrato.
5. Fecha de inicio y terminación (día, mes y año).
6. Indicación de cumplimiento y calidad a satisfacción.
7. Valor del contrato (incluyendo adiciones en valor).
8. Nombre, firma y cargo de quien expide la certificación.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  Solo se verificarán las certificaciones que indiquen que se reciben a satisfacción las actividades realizadas.</t>
  </si>
  <si>
    <t>Valor Sumado</t>
  </si>
  <si>
    <t>Folios</t>
  </si>
  <si>
    <t>37 al 40</t>
  </si>
  <si>
    <t>52 al 55</t>
  </si>
  <si>
    <t>92 AL 96</t>
  </si>
  <si>
    <r>
      <rPr>
        <b/>
        <sz val="8"/>
        <color theme="1"/>
        <rFont val="Calibri"/>
        <family val="2"/>
        <scheme val="minor"/>
      </rPr>
      <t>REPRESENTACIONES CONTINENTAL</t>
    </r>
    <r>
      <rPr>
        <sz val="8"/>
        <color theme="1"/>
        <rFont val="Calibri"/>
        <family val="2"/>
        <scheme val="minor"/>
      </rPr>
      <t xml:space="preserve">
1. REPRESENTACIONES CONTINENTAL 
2.LITOSERVCIOS
3. Número del contrato: N/A
4. Objeto del contrato: Impresion de  estuches y empaques 
5. Fecha  de Inicio: 01/02/2022 Terminación: 27/12/2022
6. Indicación de cumplimiento y calidad a satisfacción: N/A
7. Valor del contrato: $331.130.608
8. Evacio  Sinisterra
</t>
    </r>
    <r>
      <rPr>
        <b/>
        <sz val="8"/>
        <color theme="1"/>
        <rFont val="Calibri"/>
        <family val="2"/>
        <scheme val="minor"/>
      </rPr>
      <t>GRAN ANDINA DE PLASTICOS SAS</t>
    </r>
    <r>
      <rPr>
        <sz val="8"/>
        <color theme="1"/>
        <rFont val="Calibri"/>
        <family val="2"/>
        <scheme val="minor"/>
      </rPr>
      <t xml:space="preserve">
1  GRAN ANDINA DE PLASTICOS SAS
2.  LITOSERVICIOS                                                                                                                                                                                                                                                                               3. Número del contrato: N/A
4. Objeto del contrato :Impresion de estuches, cajas y solapas
5. Fecha  de Inicio:15/01/2022. Fecha de TerminacIon  14/12/2022
6. Indicación de cumplimiento y calidad a satisfacción: Cumplimiento y calidad a  satisfaccion
7. Valor del contrato: $248.000.000
8. JOLIE GRANADOS  VELASQUEZ                                                                             </t>
    </r>
    <r>
      <rPr>
        <b/>
        <sz val="8"/>
        <color theme="1"/>
        <rFont val="Calibri"/>
        <family val="2"/>
        <scheme val="minor"/>
      </rPr>
      <t>FLOTA LA MACARENA Y COINSUMOS</t>
    </r>
    <r>
      <rPr>
        <sz val="8"/>
        <color theme="1"/>
        <rFont val="Calibri"/>
        <family val="2"/>
        <scheme val="minor"/>
      </rPr>
      <t xml:space="preserve">
1 . FLOTA LA MACARENA Y COINSUMOS
2. LITOSERVICIOS
3. Número del contrato: N/A
4. Objeto del contrato :Impresion de papeleria, preimpresa, tiquetes de viaje  y formas continuas 
5. Fecha  de Inicio: 2/ /01/ 2022. Fecha de TerminacI1 17 / 12 / 2022
6. Indicación de cumplimiento y calidad a satisfacción: Responsabilidad y calidad 
7. Valor del contrato: $65.469.516
8. JOHANA CANTILLO VILLERA                                                                               </t>
    </r>
    <r>
      <rPr>
        <b/>
        <sz val="8"/>
        <color theme="1"/>
        <rFont val="Calibri"/>
        <family val="2"/>
        <scheme val="minor"/>
      </rPr>
      <t xml:space="preserve"> </t>
    </r>
    <r>
      <rPr>
        <sz val="8"/>
        <color theme="1"/>
        <rFont val="Calibri"/>
        <family val="2"/>
        <scheme val="minor"/>
      </rPr>
      <t xml:space="preserve">
                                                                                                                                                                                       </t>
    </r>
  </si>
  <si>
    <r>
      <rPr>
        <b/>
        <sz val="8"/>
        <color theme="1"/>
        <rFont val="Calibri"/>
        <family val="2"/>
        <scheme val="minor"/>
      </rPr>
      <t>EMPRESA DE LICORES DE CUNDINAMARCA</t>
    </r>
    <r>
      <rPr>
        <sz val="8"/>
        <color theme="1"/>
        <rFont val="Calibri"/>
        <family val="2"/>
        <scheme val="minor"/>
      </rPr>
      <t xml:space="preserve">
1. Empresa de licores de cundinamarc
2.PANAMERICANA
3. Número del contrato:5320210402
4. Objeto del contrato: elaboracion de cajas especiales para  ron santafe 8 años                    
5. Fecha  de Inicio: 30 /12/ 2021   Fecha de Terminación: 301/01/2022
6. Indicación de cumplimiento y calidad :acta de liquidacion
7. Valor del contrato: $105.305.575.
8. JORGE ENRIQUE  MACHUCA LOPEZ
</t>
    </r>
    <r>
      <rPr>
        <b/>
        <sz val="8"/>
        <color theme="1"/>
        <rFont val="Calibri"/>
        <family val="2"/>
        <scheme val="minor"/>
      </rPr>
      <t xml:space="preserve">COLOMA LTDA    </t>
    </r>
    <r>
      <rPr>
        <sz val="8"/>
        <color theme="1"/>
        <rFont val="Calibri"/>
        <family val="2"/>
        <scheme val="minor"/>
      </rPr>
      <t xml:space="preserve">                                                       
1 COLOMA LTDA
2. PANAMERICANA 
3. Número del contrato: ORDEN DE COMPRA
4. Objeto del contrato :PRODUCCION DE ESTUCHES O CAJAS PROMOCIONALES PARA  PRODUCTO
5. Fecha  de Inicio: 01 / 01 /2022. Fecha de TerminacIon  30 / 12 / 2022
6. Indicación de cumplimiento y calidad a satisfacción: calidad  seriedad y cumplimiento                                                                                                                                                                 7. Valor del contrto: 478.536.295.                                                                                                                                                                                                                                                             8. RENE DAVID QUINTANA                                                                                                                                                                                                                                                              </t>
    </r>
    <r>
      <rPr>
        <b/>
        <sz val="8"/>
        <color theme="1"/>
        <rFont val="Calibri"/>
        <family val="2"/>
        <scheme val="minor"/>
      </rPr>
      <t xml:space="preserve">BIMBO DE COLOMBIA SAS   </t>
    </r>
    <r>
      <rPr>
        <sz val="8"/>
        <color theme="1"/>
        <rFont val="Calibri"/>
        <family val="2"/>
        <scheme val="minor"/>
      </rPr>
      <t xml:space="preserve">                                                                                                                                                                                                                                                      BIMBO DE COLOMBIA SAS                                                                                                                                                                                                                                                                                                                                                                                                                                                                                                             
2.PANAMERICANA
3. Número del contrato:ORDEN DE COMPRA
4. Objeto del contrato: elaboracion de cajas plegadizas y bandejas                    
5. Fecha  de Inicio: 01 /01/ 2022   Fecha de Terminación: 31/12/2022
6. Indicación de cumplimiento y  calidad :cumplimiento y calidad                                                                             
7. Valor del contrato: $800.000.000
8. MARIA ALEJANDRA MENDOZA                                                                                                                                                                                                                                                              QUALA                                                                                                                                                                                                                                                                                                QUALA                                                                                                                                                                                                                                                                                            PANAMERICANA                                                                                                                                                                                                                                                                           2.PANAMERICANA
3. Número del contrato:ORDEN DE COMPRA
4. Objeto del contrato: elaboracion de cajas plegadizas                    
5. Fecha  de Inicio: 01 /01/ 2022   Fecha de Terminación: 27/10/2022
6. Indicación de cumplimiento y  calidad :N/A                                                                        
7. Valor del contrato: $9.930.109.177,50
8. MARIA CAMILA JIMENEZ 
                                                                                                           </t>
    </r>
  </si>
  <si>
    <r>
      <rPr>
        <b/>
        <sz val="8"/>
        <color theme="1"/>
        <rFont val="Calibri"/>
        <family val="2"/>
        <scheme val="minor"/>
      </rPr>
      <t>AX2 GOURMET SAS</t>
    </r>
    <r>
      <rPr>
        <sz val="8"/>
        <color theme="1"/>
        <rFont val="Calibri"/>
        <family val="2"/>
        <scheme val="minor"/>
      </rPr>
      <t xml:space="preserve">
1. AX2 GOURMET SAS
2.ENLACE PUBLICITARIO
3. Número del contrato: N/A
4. Objeto del contrato: elaboracion de cajas  papas y  cajas lonchera 
5. Fecha  de Inicio: 01 /01/ 2023 Fecha de Terminación: vigente
6. Indicación de cumplimiento y calidad :cumplimiento de expriencia  y calidad 
7. Valor del contrato: $160.000.000
8. JUAN DAVID  CARRILLO
</t>
    </r>
    <r>
      <rPr>
        <b/>
        <sz val="8"/>
        <color theme="1"/>
        <rFont val="Calibri"/>
        <family val="2"/>
        <scheme val="minor"/>
      </rPr>
      <t xml:space="preserve">EMPRESA DE LICORES DE CUNDINAMARCA  </t>
    </r>
    <r>
      <rPr>
        <sz val="8"/>
        <color theme="1"/>
        <rFont val="Calibri"/>
        <family val="2"/>
        <scheme val="minor"/>
      </rPr>
      <t xml:space="preserve">                                                         </t>
    </r>
    <r>
      <rPr>
        <b/>
        <sz val="8"/>
        <color theme="1"/>
        <rFont val="Calibri"/>
        <family val="2"/>
        <scheme val="minor"/>
      </rPr>
      <t xml:space="preserve"> </t>
    </r>
    <r>
      <rPr>
        <sz val="8"/>
        <color theme="1"/>
        <rFont val="Calibri"/>
        <family val="2"/>
        <scheme val="minor"/>
      </rPr>
      <t xml:space="preserve">
1 EMPRESA DE LICORES DE CUNDINAMARCA
2. ENLACE PUBLICITARIO
3. Número del contrato: 5320220237
4. Objeto del contrato :Suminsitro de material para publicidad de  aguardiente nectar, revistas, cajas empaque, collarines cartillas .
5. Fecha  de Inicio: 28 / 01 /2022. Fecha de TerminacIon  31 / 12 / 2022
6. Indicación de cumplimiento y calidad a satisfacción: ACTA DE TERMINACION
7. Valor del contrato: $300.000.000
8. JORGE  ENRIQUE  MACHUCA LOPEZ                             </t>
    </r>
    <r>
      <rPr>
        <b/>
        <sz val="8"/>
        <color theme="1"/>
        <rFont val="Calibri"/>
        <family val="2"/>
        <scheme val="minor"/>
      </rPr>
      <t>MARPICO</t>
    </r>
    <r>
      <rPr>
        <sz val="8"/>
        <color theme="1"/>
        <rFont val="Calibri"/>
        <family val="2"/>
        <scheme val="minor"/>
      </rPr>
      <t xml:space="preserve">
1  MARPICO
2. ENACE PUBLICITARIO
3. Número del contrato:ORDEN DE COMPRA                                                                                                                                                                                                                                4. Objeto del contrato :Elaboracion de estuches, bolsas de  empaque, material pop
5. Fecha  de Inicio: 01/ 01 /2021. Fecha de TerminacIon  31 / 11 /2021 
6. Indicación de cumplimiento y calidad a satisfacción: seriedad honestidad y cumplimiento de compromisos adquiridos 
7. Valor del contrato: $69.723.600                                                                                                                                                                                                                                                                      </t>
    </r>
  </si>
  <si>
    <r>
      <rPr>
        <sz val="11"/>
        <color theme="1"/>
        <rFont val="Arial"/>
        <family val="2"/>
      </rPr>
      <t xml:space="preserve">Declaración de renta del año </t>
    </r>
    <r>
      <rPr>
        <sz val="11"/>
        <color rgb="FF000000"/>
        <rFont val="Arial"/>
        <family val="2"/>
      </rPr>
      <t xml:space="preserve">2021.        </t>
    </r>
  </si>
  <si>
    <t>Certificado de Antecedentes Disciplinarios vigente del contador y del revisor fiscal, expedido por la junta central de contadores con vigencia no superior a tres meses.</t>
  </si>
  <si>
    <t>Dictamen del revisor fiscal sobre los estados financieros.</t>
  </si>
  <si>
    <t>Notas a los estados financieros.</t>
  </si>
  <si>
    <t>Certificación de los estados financieros, por el contador público y el representante legal en los términos de la Ley 222 de 1995.</t>
  </si>
  <si>
    <t>Estados de Resultados.</t>
  </si>
  <si>
    <t>Balance General.</t>
  </si>
  <si>
    <t>DOCUMENTO SOLICITADO</t>
  </si>
  <si>
    <t>830136207 - 3</t>
  </si>
  <si>
    <t>ENLACE PUBLICITARIO EDITORES S.A.S</t>
  </si>
  <si>
    <t>NOMBRE</t>
  </si>
  <si>
    <r>
      <t xml:space="preserve">Presenta la información financiera a 31 de dicimebre de 2021, según certificación de la Cámara de Comercio de Facatativa  , con Código de verificación 3230224396518D del 28 de Febreo de  2023-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</si>
  <si>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</si>
  <si>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t>800175457 - 5</t>
  </si>
  <si>
    <t>PANAMERICANA FORMAS E IMPRESOS S.A</t>
  </si>
  <si>
    <t>800202098-0</t>
  </si>
  <si>
    <t xml:space="preserve">LITOSERVICIOS LIMITADA </t>
  </si>
  <si>
    <t>ELABORACION DE ESTUCHES PARA LAS CAJAS DE TETRA DE 1.000 Y 1.500 ml  DE AGUARDIENTE NECTAR PARA OBSEQUIO DE VAPEADORES PARA LA PROMOCION, ACTIVACION, DIFUSION E IMPULSO DEL PRODUCTO DE LA EMPRESA DE LICORES DE CUNDINAMARCA.</t>
  </si>
  <si>
    <t>INVITACIÓN ABIERTA No 013 DE 2023</t>
  </si>
  <si>
    <t>453.340.045  - 249.738.328</t>
  </si>
  <si>
    <t>143.956.191.403 - 43.929.045.629</t>
  </si>
  <si>
    <t>457.422.152 - 164.341.752</t>
  </si>
  <si>
    <t>&lt;= 75 %</t>
  </si>
  <si>
    <t>&gt; =   50% DEL P.O</t>
  </si>
  <si>
    <t>PRESUPUESTO OFICIAL:  
$156.437.400</t>
  </si>
  <si>
    <t>PRESUPUESTO OFICIAL:  
$$156.437.400</t>
  </si>
  <si>
    <t xml:space="preserve">FICHA TECNICA DE ESTUCHE AGUARDIENTE NECTAR DE 1  LITRO
CARACTERISTICAS:   ESTUCHE AGUARDIENTE NECTAR DE 1 LITRO
MATERIAL:    CARTULINA POPLAR CALIBRE 18 BLANCO REVERSO BLANCO
GRAMAJE:     275 GRS.
FORMATO DE IMPRESION       48X65.5 CMS ABIERTO
IMPRESION        TINTAS 4X0
TERMINADOS
PLASTIFICADO         MATE
RESEVA UV          PARCIAL
TROQUELADAS   SI
VENTANILLA         PET CALIBRE 5
PEGADAS              PEGUE LATERAL Y CIERRE AUTOMATICO
FAJILLAS               POR 50 UD.
EMPAQUE             VINIPELADAS POR 200 CAJAS
NIDO
MATERIAL           CARTON MICROCORRUGADO
TAMAÑO              78X55 CMS ABIERTO
TROQUELADOS  SI
ZUNCHADOS       POR 50 UNIDADES
                                                                                                                                                                                                                                                         </t>
  </si>
  <si>
    <t xml:space="preserve">FICHA TECNICA DE ESTUCHE AGUARDIENTE NECTAR DE 1.5  LITROS
CARACTERISTICAS    ESTUCHE AGUARDIENTE NECTAR DE 1.5  LITROS
MATERIAL       CARTULINA POPLAR CALIBRE 18 BLANCO REVERSO BLANCO
GRAMAJE        275 GRS.
FORMATO DE IMPRESION       49X68.5 CMS ABIERTO
IMPRESION      TINTAS 4X0
TERMINADOS
PLASTIFICADO         MATE
RESEVA UV               PARCIAL
TROQUELADAS        SI
VENTANILLA              PET CALIBRE 5
PEGADAS                  PEGUE LATERAL Y CIERRE AUTOMATICO
FAJILLAS                    POR 50 UD.
EMPAQUE                  VINIPELADAS POR 200 CAJAS
NIDO
MATERIAL            CARTON MICROCORRUGADO
TAMAÑO               78X60 CMS ABIERTO
TROQUELADOS    SI
ZUNCHADOS         POR 50 UNIDADES   </t>
  </si>
  <si>
    <t xml:space="preserve">PRESENTA   MUESTRAS FISICAS DE  CAJA  PARA TETRA  Y VUSE DE  1.000 ML   </t>
  </si>
  <si>
    <t xml:space="preserve">PRESENTA   MUESTRAS FISICAS DE  CAJA  PARA TETRA  Y VUSE DE  1.500 ML   </t>
  </si>
  <si>
    <t xml:space="preserve"> NO CUMPLE, DEBE SUBSANAR</t>
  </si>
  <si>
    <t xml:space="preserve">PUNTAJE ASIGNADO, PROPUESTA ECONOMICA </t>
  </si>
  <si>
    <t>Las ofertas que obtengan como resultado CUMPLE en la verificación jurídica, técnica, financiera y económica, serán ponderadas por grupo en cuanto a la sumatoria de los ítems ofertados y se le otorgará el puntaje máximo de 1.000 PUNTOS a la propuesta de menor valor. El puntaje de las ofertas restantes se calculará en forma inversamente proporcional al valor de la misma, como resultado de aplicar la siguiente fórmula</t>
  </si>
  <si>
    <t>P = 1000 x (PM/VP)</t>
  </si>
  <si>
    <t>Donde:</t>
  </si>
  <si>
    <t>P = Puntaje para la propuesta en evaluación</t>
  </si>
  <si>
    <t>VP = Valor de la propuesta en evaluación</t>
  </si>
  <si>
    <t>PM = Valor de la propuesta más económica.</t>
  </si>
  <si>
    <t xml:space="preserve">VALOR DE LA OFERTA </t>
  </si>
  <si>
    <t xml:space="preserve">PUNTAJE OBTENIDO </t>
  </si>
  <si>
    <t xml:space="preserve">1000 PUNTOS </t>
  </si>
  <si>
    <t xml:space="preserve">999 PUNTOS </t>
  </si>
  <si>
    <t xml:space="preserve">957 PUNTOS </t>
  </si>
  <si>
    <t>SUBSANO, CUMPLE</t>
  </si>
  <si>
    <t>NO SUBSANO</t>
  </si>
  <si>
    <t>SUBSANO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</si>
</sst>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 #,##0;[Red]\-&quot;$&quot;\ #,##0"/>
    <numFmt numFmtId="8" formatCode="&quot;$&quot;\ #,##0.00;[Red]\-&quot;$&quot;\ #,##0.00"/>
    <numFmt numFmtId="41" formatCode="_-* #,##0_-;\-* #,##0_-;_-* &quot;-&quot;_-;_-@_-"/>
    <numFmt numFmtId="44" formatCode="_-&quot;$&quot;\ * #,##0.00_-;\-&quot;$&quot;\ * #,##0.00_-;_-&quot;$&quot;\ * &quot;-&quot;??_-;_-@_-"/>
    <numFmt numFmtId="164" formatCode="_(&quot;$&quot;\ * #,##0_);_(&quot;$&quot;\ * \(#,##0\);_(&quot;$&quot;\ * &quot;-&quot;_);_(@_)"/>
    <numFmt numFmtId="165" formatCode="_(&quot;$&quot;\ * #,##0.00_);_(&quot;$&quot;\ * \(#,##0.00\);_(&quot;$&quot;\ * &quot;-&quot;??_);_(@_)"/>
    <numFmt numFmtId="166" formatCode="_(* #,##0.00_);_(* \(#,##0.00\);_(* &quot;-&quot;??_);_(@_)"/>
    <numFmt numFmtId="167" formatCode="_-&quot;$&quot;* #,##0_-;\-&quot;$&quot;* #,##0_-;_-&quot;$&quot;* &quot;-&quot;_-;_-@_-"/>
    <numFmt numFmtId="168" formatCode="_-&quot;$&quot;\ * #,##0_-;\-&quot;$&quot;\ * #,##0_-;_-&quot;$&quot;\ * &quot;-&quot;??_-;_-@_-"/>
    <numFmt numFmtId="169" formatCode="0.0%"/>
    <numFmt numFmtId="170" formatCode="_(* #,##0_);_(* \(#,##0\);_(* &quot;-&quot;??_);_(@_)"/>
    <numFmt numFmtId="171" formatCode="_(&quot;$&quot;\ * #,##0_);_(&quot;$&quot;\ * \(#,##0\);_(&quot;$&quot;\ * &quot;-&quot;??_);_(@_)"/>
    <numFmt numFmtId="172" formatCode="#,##0.00;[Red]#,##0.00"/>
    <numFmt numFmtId="173" formatCode="&quot;$&quot;#,##0"/>
  </numFmts>
  <fonts count="34"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10"/>
      <name val="Arial"/>
      <family val="2"/>
    </font>
    <font>
      <b/>
      <sz val="10"/>
      <name val="Arial"/>
      <family val="2"/>
    </font>
    <font>
      <b/>
      <sz val="9"/>
      <color theme="1"/>
      <name val="Arial"/>
      <family val="2"/>
    </font>
    <font>
      <sz val="9"/>
      <name val="Arial"/>
      <family val="2"/>
    </font>
    <font>
      <b/>
      <sz val="9"/>
      <name val="Arial"/>
      <family val="2"/>
    </font>
    <font>
      <sz val="9"/>
      <color theme="1"/>
      <name val="Arial"/>
      <family val="2"/>
    </font>
    <font>
      <b/>
      <sz val="11"/>
      <color theme="1"/>
      <name val="Calibri"/>
      <family val="2"/>
      <scheme val="minor"/>
    </font>
    <font>
      <sz val="10"/>
      <color theme="1"/>
      <name val="Calibri"/>
      <family val="2"/>
      <scheme val="minor"/>
    </font>
    <font>
      <b/>
      <sz val="10"/>
      <color theme="1"/>
      <name val="Arial"/>
      <family val="2"/>
    </font>
    <font>
      <sz val="10"/>
      <color theme="1"/>
      <name val="Arial"/>
      <family val="2"/>
    </font>
    <font>
      <sz val="9"/>
      <color theme="1"/>
      <name val="Calibri"/>
      <family val="2"/>
      <scheme val="minor"/>
    </font>
    <font>
      <b/>
      <sz val="9"/>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8"/>
      <name val="Calibri"/>
      <family val="2"/>
      <scheme val="minor"/>
    </font>
    <font>
      <sz val="8"/>
      <name val="Calibri"/>
      <family val="2"/>
      <scheme val="minor"/>
    </font>
    <font>
      <b/>
      <sz val="10"/>
      <color rgb="FFFF0000"/>
      <name val="Arial"/>
      <family val="2"/>
    </font>
    <font>
      <sz val="11"/>
      <color theme="1"/>
      <name val="Arial"/>
      <family val="2"/>
    </font>
    <font>
      <sz val="11"/>
      <color rgb="FF000000"/>
      <name val="Arial"/>
      <family val="2"/>
    </font>
    <font>
      <sz val="8"/>
      <color rgb="FF000000"/>
      <name val="Arial"/>
      <family val="2"/>
    </font>
    <font>
      <b/>
      <sz val="8"/>
      <color rgb="FFFF0000"/>
      <name val="Calibri"/>
      <family val="2"/>
      <scheme val="minor"/>
    </font>
    <font>
      <sz val="8"/>
      <color rgb="FFFF0000"/>
      <name val="Arial"/>
      <family val="2"/>
    </font>
    <font>
      <sz val="9"/>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C00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auto="1"/>
      </left>
      <right style="thin">
        <color indexed="64"/>
      </right>
      <top style="thin">
        <color indexed="64"/>
      </top>
      <bottom style="thin">
        <color indexed="64"/>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diagonal/>
    </border>
    <border>
      <left/>
      <right style="medium">
        <color auto="1"/>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auto="1"/>
      </left>
      <right style="medium">
        <color auto="1"/>
      </right>
      <top style="thin">
        <color indexed="64"/>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5">
    <xf numFmtId="0" fontId="0" fillId="0" borderId="0"/>
    <xf numFmtId="166" fontId="9" fillId="0" borderId="0" applyFont="0" applyFill="0" applyBorder="0" applyAlignment="0" applyProtection="0"/>
    <xf numFmtId="0" fontId="10" fillId="0" borderId="0"/>
    <xf numFmtId="0" fontId="10" fillId="0" borderId="0"/>
    <xf numFmtId="0" fontId="9" fillId="0" borderId="0"/>
    <xf numFmtId="167"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44" fontId="9" fillId="0" borderId="0" applyFont="0" applyFill="0" applyBorder="0" applyAlignment="0" applyProtection="0"/>
    <xf numFmtId="41" fontId="9" fillId="0" borderId="0" applyFont="0" applyFill="0" applyBorder="0" applyAlignment="0" applyProtection="0"/>
    <xf numFmtId="9" fontId="9" fillId="0" borderId="0" applyFont="0" applyFill="0" applyBorder="0" applyAlignment="0" applyProtection="0"/>
    <xf numFmtId="0" fontId="22" fillId="0" borderId="0"/>
    <xf numFmtId="166" fontId="9" fillId="0" borderId="0" applyFont="0" applyFill="0" applyBorder="0" applyAlignment="0" applyProtection="0"/>
    <xf numFmtId="164" fontId="9" fillId="0" borderId="0" applyFont="0" applyFill="0" applyBorder="0" applyAlignment="0" applyProtection="0"/>
    <xf numFmtId="167" fontId="22" fillId="0" borderId="0" applyFont="0" applyFill="0" applyBorder="0" applyAlignment="0" applyProtection="0"/>
  </cellStyleXfs>
  <cellXfs count="294">
    <xf numFmtId="0" fontId="0" fillId="0" borderId="0" xfId="0"/>
    <xf numFmtId="0" fontId="4" fillId="0" borderId="0" xfId="0" applyFont="1"/>
    <xf numFmtId="0" fontId="10" fillId="0" borderId="0" xfId="2"/>
    <xf numFmtId="0" fontId="13" fillId="0" borderId="0" xfId="2" applyFont="1"/>
    <xf numFmtId="0" fontId="14" fillId="0" borderId="0" xfId="2" applyFont="1" applyAlignment="1">
      <alignment vertical="top"/>
    </xf>
    <xf numFmtId="0" fontId="14" fillId="0" borderId="0" xfId="2" applyFont="1"/>
    <xf numFmtId="0" fontId="12" fillId="0" borderId="0" xfId="0" applyFont="1"/>
    <xf numFmtId="0" fontId="15" fillId="0" borderId="0" xfId="0" applyFont="1"/>
    <xf numFmtId="0" fontId="4" fillId="0" borderId="0" xfId="0" applyFont="1" applyAlignment="1">
      <alignment horizontal="center" vertical="center"/>
    </xf>
    <xf numFmtId="168" fontId="0" fillId="0" borderId="0" xfId="8" applyNumberFormat="1" applyFont="1"/>
    <xf numFmtId="0" fontId="4" fillId="0" borderId="2" xfId="0" applyFont="1" applyBorder="1" applyAlignment="1">
      <alignment wrapText="1"/>
    </xf>
    <xf numFmtId="0" fontId="6" fillId="0" borderId="2" xfId="0" applyFont="1" applyBorder="1" applyAlignment="1">
      <alignment wrapText="1"/>
    </xf>
    <xf numFmtId="0" fontId="17" fillId="2" borderId="0" xfId="0" applyFont="1" applyFill="1"/>
    <xf numFmtId="0" fontId="0" fillId="2" borderId="0" xfId="0" applyFill="1"/>
    <xf numFmtId="169" fontId="11" fillId="2" borderId="13" xfId="10" applyNumberFormat="1" applyFont="1" applyFill="1" applyBorder="1" applyAlignment="1">
      <alignment horizontal="center" vertical="center"/>
    </xf>
    <xf numFmtId="0" fontId="19" fillId="2" borderId="7" xfId="0" applyFont="1" applyFill="1" applyBorder="1" applyAlignment="1">
      <alignment horizontal="center" vertical="center"/>
    </xf>
    <xf numFmtId="0" fontId="19" fillId="2" borderId="7" xfId="0" applyFont="1" applyFill="1" applyBorder="1" applyAlignment="1">
      <alignment horizontal="center"/>
    </xf>
    <xf numFmtId="0" fontId="18" fillId="2" borderId="5" xfId="0" applyFont="1" applyFill="1" applyBorder="1" applyAlignment="1">
      <alignment horizontal="center" vertical="center" wrapText="1"/>
    </xf>
    <xf numFmtId="0" fontId="18" fillId="2" borderId="5" xfId="0" applyFont="1" applyFill="1" applyBorder="1" applyAlignment="1">
      <alignment horizontal="center" vertical="center"/>
    </xf>
    <xf numFmtId="0" fontId="3" fillId="2" borderId="0" xfId="0" applyFont="1" applyFill="1"/>
    <xf numFmtId="0" fontId="0" fillId="2" borderId="0" xfId="0" applyFill="1" applyAlignment="1">
      <alignment vertical="top"/>
    </xf>
    <xf numFmtId="0" fontId="20" fillId="2" borderId="20" xfId="0" applyFont="1" applyFill="1" applyBorder="1"/>
    <xf numFmtId="0" fontId="20" fillId="2" borderId="0" xfId="0" applyFont="1" applyFill="1" applyAlignment="1">
      <alignment horizontal="center"/>
    </xf>
    <xf numFmtId="9" fontId="20" fillId="2" borderId="18" xfId="10" applyFont="1" applyFill="1" applyBorder="1"/>
    <xf numFmtId="3" fontId="20" fillId="2" borderId="19" xfId="0" applyNumberFormat="1" applyFont="1" applyFill="1" applyBorder="1"/>
    <xf numFmtId="0" fontId="20" fillId="2" borderId="19" xfId="0" applyFont="1" applyFill="1" applyBorder="1" applyAlignment="1">
      <alignment horizontal="center"/>
    </xf>
    <xf numFmtId="0" fontId="21" fillId="2" borderId="22" xfId="0" applyFont="1" applyFill="1" applyBorder="1" applyAlignment="1">
      <alignment horizontal="center" vertical="justify" wrapText="1"/>
    </xf>
    <xf numFmtId="0" fontId="20" fillId="2" borderId="23" xfId="0" applyFont="1" applyFill="1" applyBorder="1"/>
    <xf numFmtId="0" fontId="20" fillId="2" borderId="10" xfId="0" applyFont="1" applyFill="1" applyBorder="1"/>
    <xf numFmtId="0" fontId="21" fillId="2" borderId="24" xfId="0" applyFont="1" applyFill="1" applyBorder="1" applyAlignment="1">
      <alignment horizontal="center"/>
    </xf>
    <xf numFmtId="9" fontId="0" fillId="2" borderId="0" xfId="0" applyNumberFormat="1" applyFill="1"/>
    <xf numFmtId="41" fontId="0" fillId="2" borderId="0" xfId="9" applyFont="1" applyFill="1" applyAlignment="1">
      <alignment vertical="center"/>
    </xf>
    <xf numFmtId="0" fontId="22" fillId="2" borderId="1" xfId="0" applyFont="1" applyFill="1" applyBorder="1" applyAlignment="1">
      <alignment horizontal="center" vertical="center"/>
    </xf>
    <xf numFmtId="0" fontId="23" fillId="2" borderId="1" xfId="0" applyFont="1" applyFill="1" applyBorder="1" applyAlignment="1">
      <alignment horizontal="justify" vertical="center" wrapText="1"/>
    </xf>
    <xf numFmtId="0" fontId="22" fillId="2" borderId="1" xfId="0" applyFont="1" applyFill="1" applyBorder="1" applyAlignment="1">
      <alignment horizontal="center" vertical="center" wrapText="1"/>
    </xf>
    <xf numFmtId="0" fontId="22" fillId="2" borderId="15" xfId="0" applyFont="1" applyFill="1" applyBorder="1" applyAlignment="1">
      <alignment horizontal="center" vertical="center"/>
    </xf>
    <xf numFmtId="0" fontId="23" fillId="2" borderId="1" xfId="0" applyFont="1" applyFill="1" applyBorder="1" applyAlignment="1">
      <alignment vertical="center"/>
    </xf>
    <xf numFmtId="3" fontId="0" fillId="2" borderId="0" xfId="0" applyNumberFormat="1" applyFill="1"/>
    <xf numFmtId="0" fontId="16" fillId="2" borderId="0" xfId="0" applyFont="1" applyFill="1"/>
    <xf numFmtId="0" fontId="0" fillId="2" borderId="0" xfId="0" applyFill="1" applyAlignment="1">
      <alignment horizontal="justify" vertical="justify"/>
    </xf>
    <xf numFmtId="0" fontId="0" fillId="2" borderId="0" xfId="0" applyFill="1" applyAlignment="1">
      <alignment vertical="center"/>
    </xf>
    <xf numFmtId="0" fontId="0" fillId="2" borderId="0" xfId="0" applyFill="1" applyAlignment="1">
      <alignment horizontal="center"/>
    </xf>
    <xf numFmtId="0" fontId="16" fillId="2" borderId="1" xfId="0" applyFont="1" applyFill="1" applyBorder="1" applyAlignment="1">
      <alignment horizontal="center"/>
    </xf>
    <xf numFmtId="171" fontId="20" fillId="2" borderId="22" xfId="7" applyNumberFormat="1" applyFont="1" applyFill="1" applyBorder="1" applyAlignment="1">
      <alignment horizontal="right" vertical="center"/>
    </xf>
    <xf numFmtId="172" fontId="20" fillId="2" borderId="14" xfId="0" applyNumberFormat="1" applyFont="1" applyFill="1" applyBorder="1" applyAlignment="1">
      <alignment horizontal="right" vertical="center"/>
    </xf>
    <xf numFmtId="0" fontId="24" fillId="2" borderId="0" xfId="0" applyFont="1" applyFill="1"/>
    <xf numFmtId="0" fontId="7" fillId="2" borderId="0" xfId="0" applyFont="1" applyFill="1" applyAlignment="1">
      <alignment horizontal="left"/>
    </xf>
    <xf numFmtId="0" fontId="6" fillId="0" borderId="2" xfId="0" applyFont="1" applyBorder="1" applyAlignment="1">
      <alignment vertical="center" wrapText="1"/>
    </xf>
    <xf numFmtId="0" fontId="22" fillId="0" borderId="0" xfId="0" applyFont="1"/>
    <xf numFmtId="0" fontId="25" fillId="0" borderId="2" xfId="0" applyFont="1" applyBorder="1" applyAlignment="1">
      <alignment horizontal="center" vertical="center"/>
    </xf>
    <xf numFmtId="0" fontId="25" fillId="0" borderId="2" xfId="0" applyFont="1" applyBorder="1" applyAlignment="1">
      <alignment vertical="center"/>
    </xf>
    <xf numFmtId="0" fontId="26" fillId="0" borderId="2" xfId="0" applyFont="1" applyBorder="1" applyAlignment="1">
      <alignment horizontal="justify" vertical="top"/>
    </xf>
    <xf numFmtId="0" fontId="6" fillId="0" borderId="2" xfId="0" applyFont="1" applyBorder="1" applyAlignment="1">
      <alignment horizontal="justify" vertical="center"/>
    </xf>
    <xf numFmtId="0" fontId="4" fillId="0" borderId="2" xfId="0" applyFont="1" applyBorder="1" applyAlignment="1">
      <alignment horizontal="justify" vertical="center" wrapText="1"/>
    </xf>
    <xf numFmtId="0" fontId="23" fillId="0" borderId="2" xfId="0" applyFont="1" applyBorder="1" applyAlignment="1">
      <alignment horizontal="center" vertical="center"/>
    </xf>
    <xf numFmtId="0" fontId="2" fillId="2" borderId="0" xfId="0" applyFont="1" applyFill="1" applyAlignment="1">
      <alignment horizontal="left" vertical="center" wrapText="1"/>
    </xf>
    <xf numFmtId="0" fontId="5" fillId="2" borderId="0" xfId="0" applyFont="1" applyFill="1" applyAlignment="1">
      <alignment horizontal="left" vertical="center" wrapText="1"/>
    </xf>
    <xf numFmtId="0" fontId="18" fillId="2" borderId="0" xfId="0" applyFont="1" applyFill="1" applyAlignment="1">
      <alignment horizontal="center" vertical="center" wrapText="1"/>
    </xf>
    <xf numFmtId="0" fontId="24" fillId="2" borderId="25" xfId="0" applyFont="1" applyFill="1" applyBorder="1" applyAlignment="1">
      <alignment horizontal="center" vertical="center" wrapText="1"/>
    </xf>
    <xf numFmtId="0" fontId="14" fillId="0" borderId="3" xfId="0" applyFont="1" applyBorder="1" applyAlignment="1">
      <alignment horizontal="center" vertical="center" wrapText="1"/>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3" fillId="0" borderId="0" xfId="2" applyFont="1" applyAlignment="1">
      <alignment horizontal="left" vertical="top" wrapText="1"/>
    </xf>
    <xf numFmtId="0" fontId="14" fillId="0" borderId="0" xfId="2" applyFont="1" applyAlignment="1">
      <alignment horizontal="left" vertical="top" wrapText="1"/>
    </xf>
    <xf numFmtId="0" fontId="2" fillId="2" borderId="1" xfId="0" applyFont="1" applyFill="1" applyBorder="1" applyAlignment="1">
      <alignment horizontal="center" vertical="center" wrapText="1"/>
    </xf>
    <xf numFmtId="0" fontId="29" fillId="0" borderId="1" xfId="0" applyFont="1" applyBorder="1" applyAlignment="1">
      <alignment horizontal="justify" vertical="center"/>
    </xf>
    <xf numFmtId="0" fontId="2" fillId="2" borderId="34" xfId="0" applyFont="1" applyFill="1" applyBorder="1" applyAlignment="1">
      <alignment horizontal="center"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3" fillId="0" borderId="1" xfId="0" applyFont="1" applyBorder="1" applyAlignment="1">
      <alignment horizontal="center" vertical="center"/>
    </xf>
    <xf numFmtId="0" fontId="23"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27" fillId="0" borderId="0" xfId="0" applyFont="1" applyBorder="1" applyAlignment="1">
      <alignment horizontal="center" vertical="center" wrapText="1"/>
    </xf>
    <xf numFmtId="0" fontId="11" fillId="0" borderId="3" xfId="0" applyFont="1" applyBorder="1" applyAlignment="1">
      <alignment horizontal="center" vertical="center" wrapText="1"/>
    </xf>
    <xf numFmtId="0" fontId="21"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6" fillId="0" borderId="2" xfId="0" applyFont="1" applyBorder="1" applyAlignment="1">
      <alignment horizontal="justify" vertical="center" wrapText="1"/>
    </xf>
    <xf numFmtId="0" fontId="4" fillId="0" borderId="1" xfId="0" applyFont="1" applyBorder="1" applyAlignment="1">
      <alignment wrapText="1"/>
    </xf>
    <xf numFmtId="0" fontId="6" fillId="0" borderId="1" xfId="0" applyFont="1" applyBorder="1"/>
    <xf numFmtId="0" fontId="6" fillId="0" borderId="1" xfId="0" applyFont="1" applyBorder="1" applyAlignment="1">
      <alignment wrapText="1"/>
    </xf>
    <xf numFmtId="0" fontId="6" fillId="0" borderId="1" xfId="0" applyFont="1" applyBorder="1" applyAlignment="1">
      <alignment horizontal="center"/>
    </xf>
    <xf numFmtId="0" fontId="22" fillId="0" borderId="0" xfId="11" applyAlignment="1">
      <alignment horizontal="center" vertical="center"/>
    </xf>
    <xf numFmtId="0" fontId="22" fillId="0" borderId="0" xfId="11"/>
    <xf numFmtId="0" fontId="22" fillId="0" borderId="0" xfId="11" applyAlignment="1">
      <alignment horizontal="center" wrapText="1"/>
    </xf>
    <xf numFmtId="0" fontId="22" fillId="0" borderId="0" xfId="11" applyAlignment="1">
      <alignment vertical="center" wrapText="1"/>
    </xf>
    <xf numFmtId="0" fontId="22" fillId="0" borderId="0" xfId="11" applyAlignment="1">
      <alignment wrapText="1"/>
    </xf>
    <xf numFmtId="0" fontId="6" fillId="0" borderId="0" xfId="11" applyFont="1" applyAlignment="1">
      <alignment horizontal="center" wrapText="1"/>
    </xf>
    <xf numFmtId="0" fontId="4" fillId="0" borderId="0" xfId="11" applyFont="1" applyAlignment="1">
      <alignment horizontal="center" vertical="center" wrapText="1"/>
    </xf>
    <xf numFmtId="0" fontId="4" fillId="0" borderId="0" xfId="11" applyFont="1" applyAlignment="1">
      <alignment wrapText="1"/>
    </xf>
    <xf numFmtId="0" fontId="4" fillId="3" borderId="35" xfId="11" applyFont="1" applyFill="1" applyBorder="1" applyAlignment="1">
      <alignment horizontal="center" vertical="center" wrapText="1"/>
    </xf>
    <xf numFmtId="0" fontId="4" fillId="4" borderId="14" xfId="11" applyFont="1" applyFill="1" applyBorder="1" applyAlignment="1">
      <alignment horizontal="center" vertical="center" wrapText="1"/>
    </xf>
    <xf numFmtId="0" fontId="4" fillId="4" borderId="36" xfId="11" applyFont="1" applyFill="1" applyBorder="1" applyAlignment="1">
      <alignment horizontal="center" vertical="center" wrapText="1"/>
    </xf>
    <xf numFmtId="0" fontId="4" fillId="0" borderId="0" xfId="11" applyFont="1" applyFill="1" applyBorder="1" applyAlignment="1">
      <alignment horizontal="center" vertical="center" wrapText="1"/>
    </xf>
    <xf numFmtId="0" fontId="4" fillId="0" borderId="0" xfId="11" applyFont="1" applyBorder="1" applyAlignment="1">
      <alignment horizontal="center" vertical="center" wrapText="1"/>
    </xf>
    <xf numFmtId="0" fontId="6" fillId="0" borderId="40" xfId="11" applyFont="1" applyBorder="1" applyAlignment="1">
      <alignment horizontal="center" vertical="center" wrapText="1"/>
    </xf>
    <xf numFmtId="0" fontId="6" fillId="0" borderId="42" xfId="11" applyFont="1" applyBorder="1" applyAlignment="1">
      <alignment horizontal="center" vertical="center" wrapText="1"/>
    </xf>
    <xf numFmtId="0" fontId="6" fillId="0" borderId="0" xfId="11" applyFont="1" applyBorder="1" applyAlignment="1">
      <alignment horizontal="center" vertical="center" wrapText="1"/>
    </xf>
    <xf numFmtId="0" fontId="6" fillId="0" borderId="0" xfId="11" applyFont="1" applyAlignment="1">
      <alignment vertical="center" wrapText="1"/>
    </xf>
    <xf numFmtId="0" fontId="4" fillId="0" borderId="20" xfId="11" applyFont="1" applyBorder="1" applyAlignment="1">
      <alignment vertical="top" wrapText="1"/>
    </xf>
    <xf numFmtId="0" fontId="2" fillId="0" borderId="0" xfId="0" applyFont="1" applyAlignment="1">
      <alignment horizontal="justify" vertical="center" wrapText="1"/>
    </xf>
    <xf numFmtId="0" fontId="4" fillId="0" borderId="0" xfId="11" applyFont="1" applyAlignment="1">
      <alignment vertical="center" wrapText="1"/>
    </xf>
    <xf numFmtId="0" fontId="1" fillId="0" borderId="0" xfId="0" applyFont="1" applyAlignment="1">
      <alignment horizontal="justify" vertical="center" wrapText="1"/>
    </xf>
    <xf numFmtId="0" fontId="1" fillId="0" borderId="1" xfId="0" applyFont="1" applyBorder="1" applyAlignment="1">
      <alignment horizontal="center" vertical="center" wrapText="1"/>
    </xf>
    <xf numFmtId="0" fontId="5" fillId="3" borderId="1" xfId="11" applyFont="1" applyFill="1" applyBorder="1" applyAlignment="1">
      <alignment horizontal="center" vertical="center" wrapText="1"/>
    </xf>
    <xf numFmtId="0" fontId="5" fillId="4" borderId="1" xfId="11" applyFont="1" applyFill="1" applyBorder="1" applyAlignment="1">
      <alignment horizontal="center" vertical="center" wrapText="1"/>
    </xf>
    <xf numFmtId="0" fontId="3" fillId="0" borderId="1" xfId="11" applyFont="1" applyBorder="1" applyAlignment="1">
      <alignment horizontal="center" vertical="center" wrapText="1"/>
    </xf>
    <xf numFmtId="0" fontId="2" fillId="0" borderId="39" xfId="0" applyFont="1" applyBorder="1" applyAlignment="1">
      <alignment horizontal="left" vertical="center" wrapText="1"/>
    </xf>
    <xf numFmtId="3" fontId="2" fillId="0" borderId="33" xfId="0" applyNumberFormat="1" applyFont="1" applyBorder="1" applyAlignment="1">
      <alignment vertical="center" wrapText="1"/>
    </xf>
    <xf numFmtId="6" fontId="2" fillId="0" borderId="39" xfId="0" applyNumberFormat="1" applyFont="1" applyBorder="1" applyAlignment="1">
      <alignment vertical="center" wrapText="1"/>
    </xf>
    <xf numFmtId="8" fontId="2" fillId="0" borderId="39" xfId="0" applyNumberFormat="1" applyFont="1" applyBorder="1" applyAlignment="1">
      <alignment vertical="center" wrapText="1"/>
    </xf>
    <xf numFmtId="0" fontId="30" fillId="0" borderId="6" xfId="0" applyFont="1" applyBorder="1" applyAlignment="1">
      <alignment horizontal="center" vertical="center" wrapText="1"/>
    </xf>
    <xf numFmtId="0" fontId="30" fillId="0" borderId="39" xfId="0" applyFont="1" applyBorder="1" applyAlignment="1">
      <alignment horizontal="left" vertical="center" wrapText="1"/>
    </xf>
    <xf numFmtId="0" fontId="2" fillId="0" borderId="39" xfId="0" applyFont="1" applyBorder="1" applyAlignment="1">
      <alignment horizontal="center" vertical="center" wrapText="1"/>
    </xf>
    <xf numFmtId="6"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164" fontId="5" fillId="0" borderId="6" xfId="13" applyFont="1" applyBorder="1" applyAlignment="1">
      <alignment vertical="center" wrapText="1"/>
    </xf>
    <xf numFmtId="6" fontId="5" fillId="0" borderId="6" xfId="13" applyNumberFormat="1" applyFont="1" applyBorder="1" applyAlignment="1">
      <alignment vertical="center" wrapText="1"/>
    </xf>
    <xf numFmtId="0" fontId="3" fillId="0" borderId="24" xfId="11" applyFont="1" applyBorder="1" applyAlignment="1">
      <alignment horizontal="center" vertical="center" wrapText="1"/>
    </xf>
    <xf numFmtId="0" fontId="1" fillId="4" borderId="32" xfId="0" applyFont="1" applyFill="1" applyBorder="1" applyAlignment="1">
      <alignment horizontal="justify" vertical="center" wrapText="1"/>
    </xf>
    <xf numFmtId="0" fontId="3" fillId="4" borderId="5" xfId="11" applyFont="1" applyFill="1" applyBorder="1" applyAlignment="1">
      <alignment vertical="center" wrapText="1"/>
    </xf>
    <xf numFmtId="0" fontId="3" fillId="4" borderId="7" xfId="11" applyFont="1" applyFill="1" applyBorder="1" applyAlignment="1">
      <alignment vertical="center" wrapText="1"/>
    </xf>
    <xf numFmtId="0" fontId="5" fillId="0" borderId="9" xfId="11" applyFont="1" applyBorder="1" applyAlignment="1">
      <alignment horizontal="center" vertical="center" wrapText="1"/>
    </xf>
    <xf numFmtId="0" fontId="2" fillId="0" borderId="1" xfId="11" applyFont="1" applyBorder="1" applyAlignment="1">
      <alignment horizontal="left" vertical="center" wrapText="1"/>
    </xf>
    <xf numFmtId="173" fontId="5" fillId="0" borderId="1" xfId="14" applyNumberFormat="1" applyFont="1" applyBorder="1" applyAlignment="1">
      <alignment horizontal="left" vertical="top" wrapText="1"/>
    </xf>
    <xf numFmtId="173" fontId="5" fillId="0" borderId="1" xfId="11" applyNumberFormat="1" applyFont="1" applyBorder="1" applyAlignment="1">
      <alignment horizontal="left" vertical="top" wrapText="1"/>
    </xf>
    <xf numFmtId="8" fontId="5" fillId="0" borderId="14" xfId="11" applyNumberFormat="1" applyFont="1" applyBorder="1" applyAlignment="1">
      <alignment horizontal="left" vertical="center" wrapText="1"/>
    </xf>
    <xf numFmtId="0" fontId="5" fillId="0" borderId="1" xfId="11" applyFont="1" applyBorder="1" applyAlignment="1">
      <alignment horizontal="left" vertical="top" wrapText="1"/>
    </xf>
    <xf numFmtId="0" fontId="5" fillId="0" borderId="1" xfId="11" applyFont="1" applyBorder="1" applyAlignment="1">
      <alignment vertical="center" wrapText="1"/>
    </xf>
    <xf numFmtId="0" fontId="6" fillId="0" borderId="6" xfId="11" applyFont="1" applyBorder="1" applyAlignment="1">
      <alignment vertical="center" wrapText="1"/>
    </xf>
    <xf numFmtId="0" fontId="6" fillId="5" borderId="6" xfId="11" applyFont="1" applyFill="1" applyBorder="1" applyAlignment="1">
      <alignment horizontal="center" vertical="center" wrapText="1"/>
    </xf>
    <xf numFmtId="0" fontId="4" fillId="0" borderId="0" xfId="11" applyFont="1" applyAlignment="1">
      <alignment horizontal="center" wrapText="1"/>
    </xf>
    <xf numFmtId="0" fontId="4" fillId="3" borderId="17" xfId="11" applyFont="1" applyFill="1" applyBorder="1" applyAlignment="1">
      <alignment horizontal="center" vertical="center" wrapText="1"/>
    </xf>
    <xf numFmtId="0" fontId="4" fillId="4" borderId="20" xfId="11" applyFont="1" applyFill="1" applyBorder="1" applyAlignment="1">
      <alignment horizontal="center" vertical="center" wrapText="1"/>
    </xf>
    <xf numFmtId="0" fontId="4" fillId="0" borderId="39" xfId="11" applyFont="1" applyBorder="1" applyAlignment="1">
      <alignment horizontal="center" vertical="center" wrapText="1"/>
    </xf>
    <xf numFmtId="0" fontId="28" fillId="0" borderId="1" xfId="0" applyFont="1" applyBorder="1" applyAlignment="1">
      <alignment horizontal="justify" vertical="center"/>
    </xf>
    <xf numFmtId="0" fontId="18" fillId="2" borderId="13" xfId="0" applyFont="1" applyFill="1" applyBorder="1" applyAlignment="1">
      <alignment horizontal="justify" wrapText="1"/>
    </xf>
    <xf numFmtId="0" fontId="19" fillId="2" borderId="0" xfId="0" applyFont="1" applyFill="1" applyBorder="1" applyAlignment="1">
      <alignment horizontal="center" vertical="center"/>
    </xf>
    <xf numFmtId="0" fontId="19" fillId="2" borderId="0" xfId="0" applyFont="1" applyFill="1" applyBorder="1" applyAlignment="1">
      <alignment horizontal="center"/>
    </xf>
    <xf numFmtId="0" fontId="2" fillId="2" borderId="44" xfId="0" applyFont="1" applyFill="1" applyBorder="1" applyAlignment="1">
      <alignment horizontal="left" vertical="center" wrapText="1"/>
    </xf>
    <xf numFmtId="0" fontId="5" fillId="2" borderId="44"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3" fillId="2" borderId="0" xfId="0" applyFont="1" applyFill="1" applyBorder="1"/>
    <xf numFmtId="0" fontId="2"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166" fontId="20" fillId="2" borderId="14" xfId="12" applyFont="1" applyFill="1" applyBorder="1" applyAlignment="1">
      <alignment horizontal="center"/>
    </xf>
    <xf numFmtId="0" fontId="0" fillId="2" borderId="15" xfId="0" applyFill="1" applyBorder="1"/>
    <xf numFmtId="0" fontId="0" fillId="2" borderId="4" xfId="0" applyFill="1" applyBorder="1"/>
    <xf numFmtId="0" fontId="0" fillId="2" borderId="16" xfId="0" applyFill="1" applyBorder="1"/>
    <xf numFmtId="0" fontId="20" fillId="2" borderId="17" xfId="0" applyFont="1" applyFill="1" applyBorder="1" applyAlignment="1">
      <alignment horizontal="center" vertical="justify" wrapText="1"/>
    </xf>
    <xf numFmtId="166" fontId="20" fillId="2" borderId="18" xfId="12" applyFont="1" applyFill="1" applyBorder="1"/>
    <xf numFmtId="170" fontId="20" fillId="2" borderId="0" xfId="12" applyNumberFormat="1" applyFont="1" applyFill="1" applyBorder="1"/>
    <xf numFmtId="166" fontId="20" fillId="2" borderId="17" xfId="12" applyFont="1" applyFill="1" applyBorder="1" applyAlignment="1">
      <alignment horizontal="center"/>
    </xf>
    <xf numFmtId="170" fontId="20" fillId="2" borderId="18" xfId="12" applyNumberFormat="1" applyFont="1" applyFill="1" applyBorder="1"/>
    <xf numFmtId="170" fontId="20" fillId="2" borderId="19" xfId="12" applyNumberFormat="1" applyFont="1" applyFill="1" applyBorder="1" applyAlignment="1">
      <alignment horizontal="right"/>
    </xf>
    <xf numFmtId="39" fontId="20" fillId="2" borderId="18" xfId="12" applyNumberFormat="1" applyFont="1" applyFill="1" applyBorder="1"/>
    <xf numFmtId="170" fontId="20" fillId="2" borderId="19" xfId="12" applyNumberFormat="1" applyFont="1" applyFill="1" applyBorder="1"/>
    <xf numFmtId="0" fontId="21" fillId="2" borderId="25" xfId="0" applyFont="1" applyFill="1" applyBorder="1" applyAlignment="1">
      <alignment horizontal="center" vertical="center" wrapText="1"/>
    </xf>
    <xf numFmtId="0" fontId="21" fillId="2" borderId="14" xfId="0" applyFont="1" applyFill="1" applyBorder="1" applyAlignment="1">
      <alignment horizontal="center" vertical="justify" wrapText="1"/>
    </xf>
    <xf numFmtId="171" fontId="0" fillId="2" borderId="0" xfId="7" applyNumberFormat="1" applyFont="1" applyFill="1"/>
    <xf numFmtId="0" fontId="23" fillId="2" borderId="1" xfId="0" applyFont="1" applyFill="1" applyBorder="1" applyAlignment="1">
      <alignment horizontal="center" vertical="center"/>
    </xf>
    <xf numFmtId="0" fontId="16" fillId="2" borderId="14" xfId="0" applyFont="1" applyFill="1" applyBorder="1" applyAlignment="1">
      <alignment horizontal="center"/>
    </xf>
    <xf numFmtId="9" fontId="20" fillId="2" borderId="1" xfId="0" applyNumberFormat="1" applyFont="1" applyFill="1" applyBorder="1" applyAlignment="1">
      <alignment vertical="center"/>
    </xf>
    <xf numFmtId="9" fontId="20" fillId="2" borderId="1" xfId="10" applyFont="1" applyFill="1" applyBorder="1" applyAlignment="1">
      <alignment horizontal="right" vertical="center"/>
    </xf>
    <xf numFmtId="0" fontId="22" fillId="2" borderId="2" xfId="0" applyFont="1" applyFill="1" applyBorder="1" applyAlignment="1">
      <alignment horizontal="center" vertical="center"/>
    </xf>
    <xf numFmtId="171" fontId="20" fillId="2" borderId="1" xfId="7" applyNumberFormat="1" applyFont="1" applyFill="1" applyBorder="1" applyAlignment="1">
      <alignment vertical="center"/>
    </xf>
    <xf numFmtId="171" fontId="20" fillId="2" borderId="1" xfId="7" applyNumberFormat="1" applyFont="1" applyFill="1" applyBorder="1" applyAlignment="1">
      <alignment horizontal="right" vertical="center"/>
    </xf>
    <xf numFmtId="39" fontId="20" fillId="2" borderId="1" xfId="0" applyNumberFormat="1" applyFont="1" applyFill="1" applyBorder="1" applyAlignment="1">
      <alignment vertical="center"/>
    </xf>
    <xf numFmtId="0" fontId="21" fillId="2" borderId="1" xfId="0" applyFont="1" applyFill="1" applyBorder="1" applyAlignment="1">
      <alignment vertical="center" wrapText="1"/>
    </xf>
    <xf numFmtId="0" fontId="4" fillId="0" borderId="18" xfId="11" applyFont="1" applyBorder="1" applyAlignment="1">
      <alignment horizontal="center" vertical="center" wrapText="1"/>
    </xf>
    <xf numFmtId="0" fontId="31" fillId="0" borderId="41" xfId="11" applyFont="1" applyBorder="1" applyAlignment="1">
      <alignment horizontal="center" vertical="center" wrapText="1"/>
    </xf>
    <xf numFmtId="0" fontId="27" fillId="0" borderId="3" xfId="0" applyFont="1" applyBorder="1" applyAlignment="1">
      <alignment horizontal="center" vertical="center" wrapText="1"/>
    </xf>
    <xf numFmtId="0" fontId="2" fillId="0" borderId="39" xfId="0" applyFont="1" applyBorder="1" applyAlignment="1">
      <alignment horizontal="right" vertical="center" wrapText="1"/>
    </xf>
    <xf numFmtId="0" fontId="13" fillId="0" borderId="0" xfId="2" applyFont="1" applyAlignment="1">
      <alignment vertical="center"/>
    </xf>
    <xf numFmtId="0" fontId="0" fillId="0" borderId="1" xfId="0" applyBorder="1"/>
    <xf numFmtId="0" fontId="16" fillId="0" borderId="1" xfId="0" applyFont="1" applyBorder="1"/>
    <xf numFmtId="41" fontId="0" fillId="0" borderId="1" xfId="9" applyFont="1" applyBorder="1" applyAlignment="1">
      <alignment horizontal="center"/>
    </xf>
    <xf numFmtId="0" fontId="0" fillId="0" borderId="1" xfId="0" applyBorder="1" applyAlignment="1">
      <alignment horizontal="center"/>
    </xf>
    <xf numFmtId="0" fontId="16" fillId="0" borderId="1" xfId="0" applyFont="1" applyBorder="1" applyAlignment="1">
      <alignment vertical="center" wrapText="1"/>
    </xf>
    <xf numFmtId="0" fontId="16" fillId="0" borderId="1" xfId="0" applyFont="1" applyBorder="1" applyAlignment="1">
      <alignment wrapText="1"/>
    </xf>
    <xf numFmtId="0" fontId="32" fillId="0" borderId="3" xfId="0" applyFont="1" applyBorder="1" applyAlignment="1">
      <alignment horizontal="center" vertical="center" wrapText="1"/>
    </xf>
    <xf numFmtId="0" fontId="16" fillId="0" borderId="1" xfId="0" applyFont="1" applyBorder="1" applyAlignment="1">
      <alignment horizont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xf>
    <xf numFmtId="0" fontId="8" fillId="0" borderId="1" xfId="0" applyFont="1" applyBorder="1" applyAlignment="1">
      <alignment horizontal="center" vertical="center"/>
    </xf>
    <xf numFmtId="0" fontId="25" fillId="0" borderId="2" xfId="0" applyFont="1" applyBorder="1" applyAlignment="1">
      <alignment horizontal="center" vertical="center"/>
    </xf>
    <xf numFmtId="0" fontId="25" fillId="0" borderId="27"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left" vertical="center"/>
    </xf>
    <xf numFmtId="0" fontId="25" fillId="0" borderId="27" xfId="0" applyFont="1" applyBorder="1" applyAlignment="1">
      <alignment horizontal="left" vertical="center"/>
    </xf>
    <xf numFmtId="0" fontId="25" fillId="0" borderId="3" xfId="0" applyFont="1" applyBorder="1" applyAlignment="1">
      <alignment horizontal="left" vertical="center"/>
    </xf>
    <xf numFmtId="0" fontId="6" fillId="0" borderId="2" xfId="11" applyFont="1" applyBorder="1" applyAlignment="1">
      <alignment horizontal="center" wrapText="1"/>
    </xf>
    <xf numFmtId="0" fontId="6" fillId="0" borderId="27" xfId="11" applyFont="1" applyBorder="1" applyAlignment="1">
      <alignment horizontal="center" wrapText="1"/>
    </xf>
    <xf numFmtId="0" fontId="6" fillId="0" borderId="3" xfId="11" applyFont="1" applyBorder="1" applyAlignment="1">
      <alignment horizontal="center" wrapText="1"/>
    </xf>
    <xf numFmtId="0" fontId="4" fillId="0" borderId="14" xfId="11" applyFont="1" applyBorder="1" applyAlignment="1">
      <alignment horizontal="center" vertical="center" wrapText="1"/>
    </xf>
    <xf numFmtId="0" fontId="6" fillId="0" borderId="24" xfId="11" applyFont="1" applyBorder="1" applyAlignment="1">
      <alignment horizontal="left" vertical="center" wrapText="1"/>
    </xf>
    <xf numFmtId="0" fontId="6" fillId="0" borderId="10" xfId="11" applyFont="1" applyBorder="1" applyAlignment="1">
      <alignment horizontal="left" vertical="center" wrapText="1"/>
    </xf>
    <xf numFmtId="0" fontId="6" fillId="0" borderId="23" xfId="11" applyFont="1" applyBorder="1" applyAlignment="1">
      <alignment horizontal="left" vertical="center" wrapText="1"/>
    </xf>
    <xf numFmtId="0" fontId="6" fillId="0" borderId="20" xfId="11" applyFont="1" applyBorder="1" applyAlignment="1">
      <alignment horizontal="left" vertical="center" wrapText="1"/>
    </xf>
    <xf numFmtId="0" fontId="6" fillId="0" borderId="0" xfId="11" applyFont="1" applyBorder="1" applyAlignment="1">
      <alignment horizontal="left" vertical="center" wrapText="1"/>
    </xf>
    <xf numFmtId="0" fontId="6" fillId="0" borderId="18" xfId="11" applyFont="1" applyBorder="1" applyAlignment="1">
      <alignment horizontal="left" vertical="center" wrapText="1"/>
    </xf>
    <xf numFmtId="0" fontId="4" fillId="0" borderId="37" xfId="11" applyFont="1" applyBorder="1" applyAlignment="1">
      <alignment horizontal="center" vertical="center" wrapText="1"/>
    </xf>
    <xf numFmtId="0" fontId="4" fillId="0" borderId="38" xfId="11" applyFont="1" applyBorder="1" applyAlignment="1">
      <alignment horizontal="center" vertical="center" wrapText="1"/>
    </xf>
    <xf numFmtId="0" fontId="4" fillId="0" borderId="35" xfId="11" applyFont="1" applyBorder="1" applyAlignment="1">
      <alignment horizontal="center" vertical="center" wrapText="1"/>
    </xf>
    <xf numFmtId="0" fontId="4" fillId="0" borderId="48" xfId="11" applyFont="1" applyBorder="1" applyAlignment="1">
      <alignment horizontal="center" vertical="center" wrapText="1"/>
    </xf>
    <xf numFmtId="0" fontId="4" fillId="0" borderId="36" xfId="11" applyFont="1" applyBorder="1" applyAlignment="1">
      <alignment horizontal="center" vertical="center" wrapText="1"/>
    </xf>
    <xf numFmtId="0" fontId="4" fillId="0" borderId="49" xfId="11" applyFont="1" applyBorder="1" applyAlignment="1">
      <alignment horizontal="center" vertical="center" wrapText="1"/>
    </xf>
    <xf numFmtId="0" fontId="4" fillId="0" borderId="0" xfId="11" applyFont="1" applyBorder="1" applyAlignment="1">
      <alignment horizontal="center" vertical="center" wrapText="1"/>
    </xf>
    <xf numFmtId="0" fontId="6" fillId="0" borderId="30" xfId="11" applyFont="1" applyBorder="1" applyAlignment="1">
      <alignment horizontal="left" vertical="center" wrapText="1"/>
    </xf>
    <xf numFmtId="0" fontId="6" fillId="0" borderId="19" xfId="11" applyFont="1" applyBorder="1" applyAlignment="1">
      <alignment horizontal="left" vertical="center" wrapText="1"/>
    </xf>
    <xf numFmtId="0" fontId="6" fillId="0" borderId="11" xfId="11" applyFont="1" applyBorder="1" applyAlignment="1">
      <alignment horizontal="left" vertical="center" wrapText="1"/>
    </xf>
    <xf numFmtId="0" fontId="5" fillId="0" borderId="43"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44" xfId="11" applyFont="1" applyBorder="1" applyAlignment="1">
      <alignment horizontal="center" vertical="center" wrapText="1"/>
    </xf>
    <xf numFmtId="3" fontId="5" fillId="0" borderId="7" xfId="11" applyNumberFormat="1" applyFont="1" applyBorder="1" applyAlignment="1">
      <alignment vertical="center" wrapText="1"/>
    </xf>
    <xf numFmtId="0" fontId="5" fillId="0" borderId="39" xfId="11" applyFont="1" applyBorder="1" applyAlignment="1">
      <alignment vertical="center" wrapText="1"/>
    </xf>
    <xf numFmtId="0" fontId="5" fillId="0" borderId="6" xfId="11" applyFont="1" applyBorder="1" applyAlignment="1">
      <alignment vertical="center" wrapText="1"/>
    </xf>
    <xf numFmtId="6" fontId="5" fillId="0" borderId="43" xfId="11" applyNumberFormat="1" applyFont="1" applyBorder="1" applyAlignment="1">
      <alignment vertical="center" wrapText="1"/>
    </xf>
    <xf numFmtId="0" fontId="5" fillId="0" borderId="13" xfId="11" applyFont="1" applyBorder="1" applyAlignment="1">
      <alignment vertical="center" wrapText="1"/>
    </xf>
    <xf numFmtId="0" fontId="5" fillId="0" borderId="44" xfId="11" applyFont="1" applyBorder="1" applyAlignment="1">
      <alignment vertical="center" wrapText="1"/>
    </xf>
    <xf numFmtId="8" fontId="5" fillId="0" borderId="7" xfId="11" applyNumberFormat="1" applyFont="1" applyBorder="1" applyAlignment="1">
      <alignment horizontal="right" vertical="center" wrapText="1"/>
    </xf>
    <xf numFmtId="0" fontId="5" fillId="0" borderId="39" xfId="11" applyFont="1" applyBorder="1" applyAlignment="1">
      <alignment horizontal="right" vertical="center" wrapText="1"/>
    </xf>
    <xf numFmtId="0" fontId="5" fillId="0" borderId="6" xfId="11" applyFont="1" applyBorder="1" applyAlignment="1">
      <alignment horizontal="right" vertical="center" wrapText="1"/>
    </xf>
    <xf numFmtId="6" fontId="5" fillId="0" borderId="7" xfId="11" applyNumberFormat="1" applyFont="1" applyBorder="1" applyAlignment="1">
      <alignment vertical="center" wrapText="1"/>
    </xf>
    <xf numFmtId="6" fontId="5" fillId="0" borderId="39" xfId="11" applyNumberFormat="1" applyFont="1" applyBorder="1" applyAlignment="1">
      <alignment vertical="center" wrapText="1"/>
    </xf>
    <xf numFmtId="6" fontId="5" fillId="0" borderId="6" xfId="11" applyNumberFormat="1" applyFont="1" applyBorder="1" applyAlignment="1">
      <alignment vertical="center" wrapText="1"/>
    </xf>
    <xf numFmtId="0" fontId="6" fillId="0" borderId="1" xfId="11" applyFont="1" applyBorder="1" applyAlignment="1">
      <alignment horizontal="left" vertical="center" wrapText="1"/>
    </xf>
    <xf numFmtId="0" fontId="5" fillId="0" borderId="2" xfId="11" applyFont="1" applyBorder="1" applyAlignment="1">
      <alignment horizontal="center" vertical="center" wrapText="1"/>
    </xf>
    <xf numFmtId="0" fontId="5" fillId="0" borderId="27" xfId="11" applyFont="1" applyBorder="1" applyAlignment="1">
      <alignment horizontal="center" vertical="center" wrapText="1"/>
    </xf>
    <xf numFmtId="0" fontId="5" fillId="0" borderId="3" xfId="11" applyFont="1" applyBorder="1" applyAlignment="1">
      <alignment horizontal="center" vertical="center" wrapText="1"/>
    </xf>
    <xf numFmtId="0" fontId="5" fillId="0" borderId="45" xfId="11" applyFont="1" applyBorder="1" applyAlignment="1">
      <alignment horizontal="center" vertical="center" wrapText="1"/>
    </xf>
    <xf numFmtId="0" fontId="5" fillId="0" borderId="46" xfId="11" applyFont="1" applyBorder="1" applyAlignment="1">
      <alignment horizontal="center" vertical="center" wrapText="1"/>
    </xf>
    <xf numFmtId="0" fontId="5" fillId="0" borderId="47" xfId="11" applyFont="1" applyBorder="1" applyAlignment="1">
      <alignment horizontal="center" vertical="center" wrapText="1"/>
    </xf>
    <xf numFmtId="0" fontId="5" fillId="0" borderId="16" xfId="11" applyFont="1" applyBorder="1" applyAlignment="1">
      <alignment horizontal="center" vertical="center" wrapText="1"/>
    </xf>
    <xf numFmtId="0" fontId="5" fillId="0" borderId="4" xfId="11" applyFont="1" applyBorder="1" applyAlignment="1">
      <alignment horizontal="center" vertical="center" wrapText="1"/>
    </xf>
    <xf numFmtId="0" fontId="5" fillId="0" borderId="31" xfId="0" applyFont="1" applyBorder="1" applyAlignment="1">
      <alignment horizontal="center" wrapText="1"/>
    </xf>
    <xf numFmtId="0" fontId="5" fillId="0" borderId="21" xfId="0" applyFont="1" applyBorder="1" applyAlignment="1">
      <alignment horizontal="center" wrapText="1"/>
    </xf>
    <xf numFmtId="0" fontId="5" fillId="0" borderId="32"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2" borderId="9" xfId="11" applyFont="1" applyFill="1" applyBorder="1" applyAlignment="1">
      <alignment horizontal="center" vertical="center" wrapText="1"/>
    </xf>
    <xf numFmtId="0" fontId="5" fillId="2" borderId="8" xfId="11" applyFont="1" applyFill="1" applyBorder="1" applyAlignment="1">
      <alignment horizontal="center" vertical="center" wrapText="1"/>
    </xf>
    <xf numFmtId="0" fontId="4" fillId="0" borderId="22" xfId="11" applyFont="1" applyBorder="1" applyAlignment="1">
      <alignment horizontal="left" vertical="top" wrapText="1"/>
    </xf>
    <xf numFmtId="0" fontId="4" fillId="0" borderId="14" xfId="11" applyFont="1" applyBorder="1" applyAlignment="1">
      <alignment horizontal="left" vertical="top" wrapText="1"/>
    </xf>
    <xf numFmtId="0" fontId="4" fillId="0" borderId="24" xfId="11" applyFont="1" applyBorder="1" applyAlignment="1">
      <alignment horizontal="left" vertical="top" wrapText="1"/>
    </xf>
    <xf numFmtId="0" fontId="4" fillId="0" borderId="16" xfId="11" applyFont="1" applyBorder="1" applyAlignment="1">
      <alignment horizontal="left" vertical="top" wrapText="1"/>
    </xf>
    <xf numFmtId="0" fontId="4" fillId="0" borderId="7" xfId="11" applyFont="1" applyBorder="1" applyAlignment="1">
      <alignment horizontal="left" vertical="top" wrapText="1"/>
    </xf>
    <xf numFmtId="0" fontId="4" fillId="0" borderId="6" xfId="11" applyFont="1" applyBorder="1" applyAlignment="1">
      <alignment horizontal="left" vertical="top" wrapText="1"/>
    </xf>
    <xf numFmtId="0" fontId="6" fillId="0" borderId="31" xfId="11" applyFont="1" applyBorder="1" applyAlignment="1">
      <alignment horizontal="center" vertical="center" wrapText="1"/>
    </xf>
    <xf numFmtId="0" fontId="6" fillId="0" borderId="21" xfId="11" applyFont="1" applyBorder="1" applyAlignment="1">
      <alignment horizontal="center" vertical="center" wrapText="1"/>
    </xf>
    <xf numFmtId="0" fontId="6" fillId="0" borderId="32" xfId="11" applyFont="1" applyBorder="1" applyAlignment="1">
      <alignment horizontal="center" vertical="center" wrapText="1"/>
    </xf>
    <xf numFmtId="0" fontId="6" fillId="0" borderId="30" xfId="11" applyFont="1" applyBorder="1" applyAlignment="1">
      <alignment horizontal="center" vertical="center" wrapText="1"/>
    </xf>
    <xf numFmtId="0" fontId="6" fillId="0" borderId="19" xfId="11" applyFont="1" applyBorder="1" applyAlignment="1">
      <alignment horizontal="center" vertical="center" wrapText="1"/>
    </xf>
    <xf numFmtId="0" fontId="6" fillId="0" borderId="11" xfId="11" applyFont="1" applyBorder="1" applyAlignment="1">
      <alignment horizontal="center" vertical="center" wrapText="1"/>
    </xf>
    <xf numFmtId="0" fontId="18" fillId="2" borderId="0" xfId="0" applyFont="1" applyFill="1" applyAlignment="1">
      <alignment horizontal="center" vertical="center"/>
    </xf>
    <xf numFmtId="0" fontId="18" fillId="2" borderId="9"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2" borderId="2" xfId="0" applyFont="1" applyFill="1" applyBorder="1" applyAlignment="1">
      <alignment horizontal="center" vertical="center" wrapText="1"/>
    </xf>
    <xf numFmtId="0" fontId="18" fillId="2" borderId="27"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16" fillId="2" borderId="0" xfId="0" applyFont="1" applyFill="1" applyAlignment="1">
      <alignment horizontal="center"/>
    </xf>
    <xf numFmtId="0" fontId="23" fillId="2" borderId="1" xfId="0" applyFont="1" applyFill="1" applyBorder="1" applyAlignment="1">
      <alignment horizontal="center" vertical="center" wrapText="1"/>
    </xf>
    <xf numFmtId="9" fontId="18" fillId="2" borderId="16" xfId="0" applyNumberFormat="1" applyFont="1" applyFill="1" applyBorder="1" applyAlignment="1">
      <alignment horizontal="center" vertical="justify" wrapText="1"/>
    </xf>
    <xf numFmtId="0" fontId="18" fillId="2" borderId="4" xfId="0" applyFont="1" applyFill="1" applyBorder="1" applyAlignment="1">
      <alignment horizontal="center" vertical="justify" wrapText="1"/>
    </xf>
    <xf numFmtId="0" fontId="18" fillId="2" borderId="15" xfId="0" applyFont="1" applyFill="1" applyBorder="1" applyAlignment="1">
      <alignment horizontal="center" vertical="justify"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8" xfId="0" applyFill="1" applyBorder="1" applyAlignment="1">
      <alignment horizontal="center" vertical="center" wrapText="1"/>
    </xf>
    <xf numFmtId="0" fontId="18" fillId="2" borderId="0" xfId="0" applyFont="1" applyFill="1" applyAlignment="1">
      <alignment horizontal="left" vertical="justify"/>
    </xf>
    <xf numFmtId="0" fontId="21" fillId="2" borderId="29" xfId="0" applyFont="1" applyFill="1" applyBorder="1" applyAlignment="1">
      <alignment horizontal="center" vertical="center" wrapText="1"/>
    </xf>
    <xf numFmtId="0" fontId="21" fillId="2" borderId="28" xfId="0" applyFont="1" applyFill="1" applyBorder="1" applyAlignment="1">
      <alignment horizontal="center" vertical="center"/>
    </xf>
    <xf numFmtId="0" fontId="18" fillId="2" borderId="0" xfId="0" applyFont="1" applyFill="1"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8" fillId="0" borderId="16" xfId="0" applyFont="1" applyBorder="1" applyAlignment="1">
      <alignment horizontal="center"/>
    </xf>
    <xf numFmtId="0" fontId="8" fillId="0" borderId="4"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3" fillId="0" borderId="0" xfId="2" applyFont="1" applyAlignment="1">
      <alignment horizontal="left" vertical="top" wrapText="1"/>
    </xf>
    <xf numFmtId="0" fontId="14" fillId="0" borderId="0" xfId="2" applyFont="1" applyAlignment="1">
      <alignment horizontal="left" vertical="top"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3" fillId="0" borderId="1" xfId="0" applyFont="1" applyBorder="1" applyAlignment="1">
      <alignment horizontal="center" vertical="center" wrapText="1"/>
    </xf>
  </cellXfs>
  <cellStyles count="15">
    <cellStyle name="Millares" xfId="12" builtinId="3"/>
    <cellStyle name="Millares [0]" xfId="9" builtinId="6"/>
    <cellStyle name="Millares [0] 2" xfId="6"/>
    <cellStyle name="Millares 2" xfId="1"/>
    <cellStyle name="Moneda" xfId="8" builtinId="4"/>
    <cellStyle name="Moneda [0]" xfId="13" builtinId="7"/>
    <cellStyle name="Moneda [0] 2" xfId="5"/>
    <cellStyle name="Moneda [0] 3" xfId="14"/>
    <cellStyle name="Moneda 2" xfId="7"/>
    <cellStyle name="Normal" xfId="0" builtinId="0"/>
    <cellStyle name="Normal 2" xfId="2"/>
    <cellStyle name="Normal 3" xfId="3"/>
    <cellStyle name="Normal 4" xfId="4"/>
    <cellStyle name="Normal 5" xfId="11"/>
    <cellStyle name="Porcentaje" xfId="1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cardo.arias\Downloads\EVALUACI&#211;N%20%20No.%20013%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5">
          <cell r="C25" t="str">
            <v>ENLACE PUBLICITARIO EDITORES S.A.S</v>
          </cell>
        </row>
      </sheetData>
      <sheetData sheetId="1">
        <row r="2">
          <cell r="B2" t="str">
            <v>INVITACIÓN ABIERTA No 013 DE 2023</v>
          </cell>
        </row>
        <row r="3">
          <cell r="B3" t="str">
            <v>ELABORACION DE ESTUCHES PARA LAS CAJAS DE TETRA DE 1.000 Y 1.500 ml  DE AGUARDIENTE NECTAR PARA OBSEQUIO DE VAPEADORES PARA LA PROMOCION, ACTIVACION, DIFUSION E IMPULSO DEL PRODUCTO DE LA EMPRESA DE LICORES DE CUNDINAMARCA.</v>
          </cell>
        </row>
        <row r="7">
          <cell r="D7" t="str">
            <v>&gt; = 1.5</v>
          </cell>
        </row>
        <row r="8">
          <cell r="D8" t="str">
            <v>&gt; =   50% DEL P.O</v>
          </cell>
        </row>
        <row r="9">
          <cell r="D9" t="str">
            <v>&lt;= 75 %</v>
          </cell>
        </row>
        <row r="14">
          <cell r="E14">
            <v>2.7833593498504263</v>
          </cell>
        </row>
        <row r="17">
          <cell r="E17">
            <v>293080400</v>
          </cell>
        </row>
        <row r="19">
          <cell r="E19">
            <v>0.45538837041836366</v>
          </cell>
        </row>
        <row r="27">
          <cell r="E27">
            <v>3.2770161368578998</v>
          </cell>
        </row>
        <row r="30">
          <cell r="E30">
            <v>100027145774</v>
          </cell>
        </row>
        <row r="32">
          <cell r="E32">
            <v>0.21359628959374141</v>
          </cell>
        </row>
        <row r="40">
          <cell r="E40">
            <v>1.8152608452374843</v>
          </cell>
        </row>
        <row r="43">
          <cell r="E43">
            <v>203601807</v>
          </cell>
        </row>
        <row r="45">
          <cell r="E45">
            <v>0.39232268261684861</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7"/>
  <sheetViews>
    <sheetView topLeftCell="C25" zoomScaleNormal="100" workbookViewId="0">
      <selection activeCell="E35" sqref="E35"/>
    </sheetView>
  </sheetViews>
  <sheetFormatPr baseColWidth="10" defaultRowHeight="11.25" x14ac:dyDescent="0.2"/>
  <cols>
    <col min="1" max="1" width="4.85546875" style="1" customWidth="1"/>
    <col min="2" max="2" width="88.85546875" style="1" customWidth="1"/>
    <col min="3" max="3" width="50.7109375" style="8" customWidth="1"/>
    <col min="4" max="4" width="50.28515625" style="1" customWidth="1"/>
    <col min="5" max="5" width="56.42578125" style="1" customWidth="1"/>
    <col min="6" max="6" width="15" style="1" bestFit="1" customWidth="1"/>
    <col min="7" max="16384" width="11.42578125" style="1"/>
  </cols>
  <sheetData>
    <row r="1" spans="2:5" ht="16.5" customHeight="1" x14ac:dyDescent="0.2">
      <c r="B1" s="188"/>
      <c r="C1" s="188"/>
    </row>
    <row r="2" spans="2:5" ht="23.25" x14ac:dyDescent="0.2">
      <c r="B2" s="189" t="s">
        <v>69</v>
      </c>
      <c r="C2" s="189"/>
      <c r="D2" s="189"/>
      <c r="E2" s="189"/>
    </row>
    <row r="3" spans="2:5" ht="38.25" customHeight="1" x14ac:dyDescent="0.2">
      <c r="B3" s="190" t="s">
        <v>0</v>
      </c>
      <c r="C3" s="191"/>
      <c r="D3" s="191"/>
      <c r="E3" s="192"/>
    </row>
    <row r="4" spans="2:5" ht="39" customHeight="1" x14ac:dyDescent="0.2">
      <c r="B4" s="193" t="s">
        <v>25</v>
      </c>
      <c r="C4" s="194"/>
      <c r="D4" s="194"/>
      <c r="E4" s="195"/>
    </row>
    <row r="5" spans="2:5" ht="39" customHeight="1" x14ac:dyDescent="0.2">
      <c r="B5" s="49"/>
      <c r="C5" s="68" t="s">
        <v>66</v>
      </c>
      <c r="D5" s="68" t="s">
        <v>67</v>
      </c>
      <c r="E5" s="68" t="s">
        <v>68</v>
      </c>
    </row>
    <row r="6" spans="2:5" ht="15" customHeight="1" x14ac:dyDescent="0.2">
      <c r="B6" s="50" t="s">
        <v>24</v>
      </c>
      <c r="C6" s="68" t="s">
        <v>59</v>
      </c>
      <c r="D6" s="68" t="s">
        <v>89</v>
      </c>
      <c r="E6" s="68" t="s">
        <v>59</v>
      </c>
    </row>
    <row r="7" spans="2:5" ht="33.75" x14ac:dyDescent="0.2">
      <c r="B7" s="51" t="s">
        <v>1</v>
      </c>
      <c r="C7" s="69" t="s">
        <v>4</v>
      </c>
      <c r="D7" s="69" t="s">
        <v>4</v>
      </c>
      <c r="E7" s="69" t="s">
        <v>4</v>
      </c>
    </row>
    <row r="8" spans="2:5" x14ac:dyDescent="0.2">
      <c r="B8" s="52" t="s">
        <v>30</v>
      </c>
      <c r="C8" s="70" t="s">
        <v>70</v>
      </c>
      <c r="D8" s="70" t="s">
        <v>90</v>
      </c>
      <c r="E8" s="70" t="s">
        <v>60</v>
      </c>
    </row>
    <row r="9" spans="2:5" ht="27" customHeight="1" x14ac:dyDescent="0.2">
      <c r="B9" s="11" t="s">
        <v>23</v>
      </c>
      <c r="C9" s="186" t="s">
        <v>4</v>
      </c>
      <c r="D9" s="186" t="s">
        <v>4</v>
      </c>
      <c r="E9" s="186" t="s">
        <v>4</v>
      </c>
    </row>
    <row r="10" spans="2:5" ht="204.75" customHeight="1" x14ac:dyDescent="0.2">
      <c r="B10" s="10" t="s">
        <v>8</v>
      </c>
      <c r="C10" s="187"/>
      <c r="D10" s="187"/>
      <c r="E10" s="187"/>
    </row>
    <row r="11" spans="2:5" ht="14.25" customHeight="1" x14ac:dyDescent="0.2">
      <c r="B11" s="11" t="s">
        <v>31</v>
      </c>
      <c r="C11" s="71" t="s">
        <v>71</v>
      </c>
      <c r="D11" s="71" t="s">
        <v>73</v>
      </c>
      <c r="E11" s="71" t="s">
        <v>101</v>
      </c>
    </row>
    <row r="12" spans="2:5" ht="38.25" customHeight="1" x14ac:dyDescent="0.2">
      <c r="B12" s="10" t="s">
        <v>32</v>
      </c>
      <c r="C12" s="72" t="s">
        <v>4</v>
      </c>
      <c r="D12" s="72" t="s">
        <v>4</v>
      </c>
      <c r="E12" s="72" t="s">
        <v>4</v>
      </c>
    </row>
    <row r="13" spans="2:5" x14ac:dyDescent="0.2">
      <c r="B13" s="52" t="s">
        <v>22</v>
      </c>
      <c r="C13" s="70" t="s">
        <v>5</v>
      </c>
      <c r="D13" s="70" t="s">
        <v>5</v>
      </c>
      <c r="E13" s="70" t="s">
        <v>5</v>
      </c>
    </row>
    <row r="14" spans="2:5" ht="22.5" x14ac:dyDescent="0.2">
      <c r="B14" s="10" t="s">
        <v>2</v>
      </c>
      <c r="C14" s="72" t="s">
        <v>5</v>
      </c>
      <c r="D14" s="72" t="s">
        <v>5</v>
      </c>
      <c r="E14" s="72" t="s">
        <v>5</v>
      </c>
    </row>
    <row r="15" spans="2:5" ht="15" customHeight="1" x14ac:dyDescent="0.2">
      <c r="B15" s="52" t="s">
        <v>21</v>
      </c>
      <c r="C15" s="70" t="s">
        <v>5</v>
      </c>
      <c r="D15" s="70" t="s">
        <v>5</v>
      </c>
      <c r="E15" s="70" t="s">
        <v>5</v>
      </c>
    </row>
    <row r="16" spans="2:5" ht="45.75" customHeight="1" x14ac:dyDescent="0.2">
      <c r="B16" s="10" t="s">
        <v>54</v>
      </c>
      <c r="C16" s="72" t="s">
        <v>5</v>
      </c>
      <c r="D16" s="72" t="s">
        <v>5</v>
      </c>
      <c r="E16" s="72" t="s">
        <v>5</v>
      </c>
    </row>
    <row r="17" spans="2:5" ht="15" customHeight="1" x14ac:dyDescent="0.2">
      <c r="B17" s="11" t="s">
        <v>20</v>
      </c>
      <c r="C17" s="71" t="s">
        <v>72</v>
      </c>
      <c r="D17" s="71" t="s">
        <v>91</v>
      </c>
      <c r="E17" s="71" t="s">
        <v>102</v>
      </c>
    </row>
    <row r="18" spans="2:5" ht="324.75" customHeight="1" x14ac:dyDescent="0.2">
      <c r="B18" s="10" t="s">
        <v>6</v>
      </c>
      <c r="C18" s="72" t="s">
        <v>4</v>
      </c>
      <c r="D18" s="72" t="s">
        <v>4</v>
      </c>
      <c r="E18" s="72" t="s">
        <v>4</v>
      </c>
    </row>
    <row r="19" spans="2:5" ht="21.75" customHeight="1" x14ac:dyDescent="0.2">
      <c r="B19" s="52" t="s">
        <v>33</v>
      </c>
      <c r="C19" s="70" t="s">
        <v>74</v>
      </c>
      <c r="D19" s="70" t="s">
        <v>92</v>
      </c>
      <c r="E19" s="70" t="s">
        <v>103</v>
      </c>
    </row>
    <row r="20" spans="2:5" ht="128.25" customHeight="1" x14ac:dyDescent="0.2">
      <c r="B20" s="10" t="s">
        <v>34</v>
      </c>
      <c r="C20" s="72" t="s">
        <v>76</v>
      </c>
      <c r="D20" s="72" t="s">
        <v>93</v>
      </c>
      <c r="E20" s="72" t="s">
        <v>4</v>
      </c>
    </row>
    <row r="21" spans="2:5" ht="23.25" customHeight="1" x14ac:dyDescent="0.2">
      <c r="B21" s="11" t="s">
        <v>19</v>
      </c>
      <c r="C21" s="71" t="s">
        <v>75</v>
      </c>
      <c r="D21" s="71" t="s">
        <v>94</v>
      </c>
      <c r="E21" s="71" t="s">
        <v>104</v>
      </c>
    </row>
    <row r="22" spans="2:5" ht="93.75" customHeight="1" x14ac:dyDescent="0.2">
      <c r="B22" s="81" t="s">
        <v>26</v>
      </c>
      <c r="C22" s="72" t="s">
        <v>77</v>
      </c>
      <c r="D22" s="72" t="s">
        <v>4</v>
      </c>
      <c r="E22" s="72" t="s">
        <v>4</v>
      </c>
    </row>
    <row r="23" spans="2:5" ht="12" customHeight="1" x14ac:dyDescent="0.2">
      <c r="B23" s="82" t="s">
        <v>27</v>
      </c>
      <c r="C23" s="70" t="s">
        <v>53</v>
      </c>
      <c r="D23" s="70" t="s">
        <v>95</v>
      </c>
      <c r="E23" s="70" t="s">
        <v>105</v>
      </c>
    </row>
    <row r="24" spans="2:5" ht="93.75" customHeight="1" x14ac:dyDescent="0.2">
      <c r="B24" s="81" t="s">
        <v>28</v>
      </c>
      <c r="C24" s="72" t="s">
        <v>4</v>
      </c>
      <c r="D24" s="72" t="s">
        <v>4</v>
      </c>
      <c r="E24" s="72" t="s">
        <v>4</v>
      </c>
    </row>
    <row r="25" spans="2:5" x14ac:dyDescent="0.2">
      <c r="B25" s="82" t="s">
        <v>18</v>
      </c>
      <c r="C25" s="70" t="s">
        <v>78</v>
      </c>
      <c r="D25" s="70" t="s">
        <v>96</v>
      </c>
      <c r="E25" s="70" t="s">
        <v>106</v>
      </c>
    </row>
    <row r="26" spans="2:5" ht="29.25" customHeight="1" x14ac:dyDescent="0.2">
      <c r="B26" s="81" t="s">
        <v>3</v>
      </c>
      <c r="C26" s="72" t="s">
        <v>4</v>
      </c>
      <c r="D26" s="72" t="s">
        <v>4</v>
      </c>
      <c r="E26" s="72" t="s">
        <v>4</v>
      </c>
    </row>
    <row r="27" spans="2:5" ht="14.25" customHeight="1" x14ac:dyDescent="0.2">
      <c r="B27" s="83" t="s">
        <v>14</v>
      </c>
      <c r="C27" s="71" t="s">
        <v>59</v>
      </c>
      <c r="D27" s="84" t="s">
        <v>89</v>
      </c>
      <c r="E27" s="71" t="s">
        <v>59</v>
      </c>
    </row>
    <row r="28" spans="2:5" ht="96.75" customHeight="1" x14ac:dyDescent="0.2">
      <c r="B28" s="81" t="s">
        <v>15</v>
      </c>
      <c r="C28" s="72" t="s">
        <v>4</v>
      </c>
      <c r="D28" s="79" t="s">
        <v>4</v>
      </c>
      <c r="E28" s="72" t="s">
        <v>4</v>
      </c>
    </row>
    <row r="29" spans="2:5" x14ac:dyDescent="0.2">
      <c r="B29" s="47" t="s">
        <v>17</v>
      </c>
      <c r="C29" s="71" t="s">
        <v>79</v>
      </c>
      <c r="D29" s="84" t="s">
        <v>5</v>
      </c>
      <c r="E29" s="71" t="s">
        <v>107</v>
      </c>
    </row>
    <row r="30" spans="2:5" ht="68.25" customHeight="1" x14ac:dyDescent="0.2">
      <c r="B30" s="53" t="s">
        <v>9</v>
      </c>
      <c r="C30" s="72" t="s">
        <v>80</v>
      </c>
      <c r="D30" s="72" t="s">
        <v>100</v>
      </c>
      <c r="E30" s="72" t="s">
        <v>108</v>
      </c>
    </row>
    <row r="31" spans="2:5" ht="15.75" customHeight="1" x14ac:dyDescent="0.2">
      <c r="B31" s="80" t="s">
        <v>85</v>
      </c>
      <c r="C31" s="71" t="s">
        <v>87</v>
      </c>
      <c r="D31" s="71" t="s">
        <v>97</v>
      </c>
      <c r="E31" s="71" t="s">
        <v>73</v>
      </c>
    </row>
    <row r="32" spans="2:5" ht="24.75" customHeight="1" x14ac:dyDescent="0.2">
      <c r="B32" s="53" t="s">
        <v>83</v>
      </c>
      <c r="C32" s="72" t="s">
        <v>4</v>
      </c>
      <c r="D32" s="72" t="s">
        <v>4</v>
      </c>
      <c r="E32" s="72" t="s">
        <v>4</v>
      </c>
    </row>
    <row r="33" spans="2:5" ht="15.75" customHeight="1" x14ac:dyDescent="0.2">
      <c r="B33" s="80" t="s">
        <v>86</v>
      </c>
      <c r="C33" s="71" t="s">
        <v>88</v>
      </c>
      <c r="D33" s="71" t="s">
        <v>98</v>
      </c>
      <c r="E33" s="71" t="s">
        <v>81</v>
      </c>
    </row>
    <row r="34" spans="2:5" ht="31.5" customHeight="1" x14ac:dyDescent="0.2">
      <c r="B34" s="53" t="s">
        <v>84</v>
      </c>
      <c r="C34" s="72" t="s">
        <v>4</v>
      </c>
      <c r="D34" s="72" t="s">
        <v>4</v>
      </c>
      <c r="E34" s="72" t="s">
        <v>4</v>
      </c>
    </row>
    <row r="35" spans="2:5" ht="16.5" customHeight="1" x14ac:dyDescent="0.2">
      <c r="B35" s="11" t="s">
        <v>16</v>
      </c>
      <c r="C35" s="71" t="s">
        <v>82</v>
      </c>
      <c r="D35" s="71" t="s">
        <v>99</v>
      </c>
      <c r="E35" s="71" t="s">
        <v>109</v>
      </c>
    </row>
    <row r="36" spans="2:5" ht="189.75" customHeight="1" x14ac:dyDescent="0.2">
      <c r="B36" s="53" t="s">
        <v>10</v>
      </c>
      <c r="C36" s="72" t="s">
        <v>4</v>
      </c>
      <c r="D36" s="72" t="s">
        <v>4</v>
      </c>
      <c r="E36" s="293" t="s">
        <v>183</v>
      </c>
    </row>
    <row r="37" spans="2:5" s="48" customFormat="1" ht="13.5" customHeight="1" x14ac:dyDescent="0.25">
      <c r="B37" s="54" t="s">
        <v>7</v>
      </c>
      <c r="C37" s="73" t="s">
        <v>4</v>
      </c>
      <c r="D37" s="73" t="s">
        <v>4</v>
      </c>
      <c r="E37" s="73" t="s">
        <v>4</v>
      </c>
    </row>
  </sheetData>
  <mergeCells count="7">
    <mergeCell ref="C9:C10"/>
    <mergeCell ref="D9:D10"/>
    <mergeCell ref="E9:E10"/>
    <mergeCell ref="B1:C1"/>
    <mergeCell ref="B2:E2"/>
    <mergeCell ref="B3:E3"/>
    <mergeCell ref="B4:E4"/>
  </mergeCells>
  <pageMargins left="0.7" right="0.7" top="0.75" bottom="0.75" header="0.3" footer="0.3"/>
  <pageSetup paperSize="1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0"/>
  <sheetViews>
    <sheetView topLeftCell="C17" workbookViewId="0">
      <selection activeCell="G21" sqref="G21:G23"/>
    </sheetView>
  </sheetViews>
  <sheetFormatPr baseColWidth="10" defaultRowHeight="15" x14ac:dyDescent="0.25"/>
  <cols>
    <col min="2" max="2" width="23.7109375" customWidth="1"/>
    <col min="4" max="4" width="18.140625" customWidth="1"/>
    <col min="5" max="5" width="21.140625" customWidth="1"/>
    <col min="6" max="6" width="29.85546875" customWidth="1"/>
    <col min="7" max="7" width="23.140625" customWidth="1"/>
    <col min="9" max="9" width="16.85546875" customWidth="1"/>
    <col min="11" max="11" width="13.42578125" customWidth="1"/>
    <col min="12" max="12" width="19" customWidth="1"/>
  </cols>
  <sheetData>
    <row r="2" spans="2:13" ht="15.75" x14ac:dyDescent="0.25">
      <c r="B2" s="196" t="s">
        <v>111</v>
      </c>
      <c r="C2" s="197"/>
      <c r="D2" s="197"/>
      <c r="E2" s="197"/>
      <c r="F2" s="197"/>
      <c r="G2" s="198"/>
      <c r="H2" s="90"/>
      <c r="I2" s="90"/>
      <c r="J2" s="91"/>
      <c r="K2" s="91"/>
      <c r="L2" s="92"/>
      <c r="M2" s="89"/>
    </row>
    <row r="3" spans="2:13" ht="15.75" x14ac:dyDescent="0.25">
      <c r="B3" s="199" t="s">
        <v>112</v>
      </c>
      <c r="C3" s="199"/>
      <c r="D3" s="199"/>
      <c r="E3" s="93" t="s">
        <v>113</v>
      </c>
      <c r="F3" s="94" t="s">
        <v>114</v>
      </c>
      <c r="G3" s="95" t="s">
        <v>115</v>
      </c>
      <c r="H3" s="91"/>
      <c r="I3" s="91"/>
      <c r="J3" s="96"/>
      <c r="K3" s="96"/>
      <c r="L3" s="92"/>
      <c r="M3" s="89"/>
    </row>
    <row r="4" spans="2:13" ht="15.75" customHeight="1" x14ac:dyDescent="0.25">
      <c r="B4" s="200" t="s">
        <v>166</v>
      </c>
      <c r="C4" s="201"/>
      <c r="D4" s="202"/>
      <c r="E4" s="206" t="s">
        <v>168</v>
      </c>
      <c r="F4" s="209" t="s">
        <v>116</v>
      </c>
      <c r="G4" s="206" t="s">
        <v>168</v>
      </c>
      <c r="H4" s="91"/>
      <c r="I4" s="91"/>
      <c r="J4" s="212"/>
      <c r="K4" s="212"/>
      <c r="L4" s="92"/>
      <c r="M4" s="89"/>
    </row>
    <row r="5" spans="2:13" ht="15.75" x14ac:dyDescent="0.25">
      <c r="B5" s="203"/>
      <c r="C5" s="204"/>
      <c r="D5" s="205"/>
      <c r="E5" s="207"/>
      <c r="F5" s="210"/>
      <c r="G5" s="207"/>
      <c r="H5" s="91"/>
      <c r="I5" s="91"/>
      <c r="J5" s="212"/>
      <c r="K5" s="212"/>
      <c r="L5" s="92"/>
      <c r="M5" s="89"/>
    </row>
    <row r="6" spans="2:13" ht="15.75" x14ac:dyDescent="0.25">
      <c r="B6" s="203"/>
      <c r="C6" s="204"/>
      <c r="D6" s="205"/>
      <c r="E6" s="207"/>
      <c r="F6" s="210"/>
      <c r="G6" s="207"/>
      <c r="H6" s="91"/>
      <c r="I6" s="91"/>
      <c r="J6" s="212"/>
      <c r="K6" s="212"/>
      <c r="L6" s="92"/>
      <c r="M6" s="87"/>
    </row>
    <row r="7" spans="2:13" ht="15.75" x14ac:dyDescent="0.25">
      <c r="B7" s="203"/>
      <c r="C7" s="204"/>
      <c r="D7" s="205"/>
      <c r="E7" s="207"/>
      <c r="F7" s="210"/>
      <c r="G7" s="207"/>
      <c r="H7" s="91"/>
      <c r="I7" s="91"/>
      <c r="J7" s="212"/>
      <c r="K7" s="212"/>
      <c r="L7" s="92"/>
      <c r="M7" s="89"/>
    </row>
    <row r="8" spans="2:13" ht="15.75" x14ac:dyDescent="0.25">
      <c r="B8" s="203"/>
      <c r="C8" s="204"/>
      <c r="D8" s="205"/>
      <c r="E8" s="207"/>
      <c r="F8" s="210"/>
      <c r="G8" s="207"/>
      <c r="H8" s="91"/>
      <c r="I8" s="91"/>
      <c r="J8" s="212"/>
      <c r="K8" s="212"/>
      <c r="L8" s="92"/>
      <c r="M8" s="89"/>
    </row>
    <row r="9" spans="2:13" ht="164.25" customHeight="1" x14ac:dyDescent="0.25">
      <c r="B9" s="203"/>
      <c r="C9" s="204"/>
      <c r="D9" s="205"/>
      <c r="E9" s="208"/>
      <c r="F9" s="211"/>
      <c r="G9" s="208"/>
      <c r="H9" s="91"/>
      <c r="I9" s="91"/>
      <c r="J9" s="97"/>
      <c r="K9" s="212"/>
      <c r="L9" s="92"/>
      <c r="M9" s="89"/>
    </row>
    <row r="10" spans="2:13" ht="227.25" customHeight="1" x14ac:dyDescent="0.25">
      <c r="B10" s="231" t="s">
        <v>167</v>
      </c>
      <c r="C10" s="231"/>
      <c r="D10" s="231"/>
      <c r="E10" s="173" t="s">
        <v>169</v>
      </c>
      <c r="F10" s="173" t="s">
        <v>169</v>
      </c>
      <c r="G10" s="173" t="s">
        <v>169</v>
      </c>
      <c r="H10" s="91"/>
      <c r="I10" s="91"/>
      <c r="J10" s="97"/>
      <c r="K10" s="97"/>
      <c r="L10" s="92"/>
      <c r="M10" s="89"/>
    </row>
    <row r="11" spans="2:13" ht="31.5" customHeight="1" thickBot="1" x14ac:dyDescent="0.3">
      <c r="B11" s="213" t="s">
        <v>61</v>
      </c>
      <c r="C11" s="214"/>
      <c r="D11" s="215"/>
      <c r="E11" s="98" t="s">
        <v>4</v>
      </c>
      <c r="F11" s="174" t="s">
        <v>170</v>
      </c>
      <c r="G11" s="99" t="s">
        <v>4</v>
      </c>
      <c r="H11" s="91"/>
      <c r="I11" s="91"/>
      <c r="J11" s="100"/>
      <c r="K11" s="100"/>
      <c r="L11" s="92"/>
      <c r="M11" s="89"/>
    </row>
    <row r="12" spans="2:13" ht="15.75" x14ac:dyDescent="0.25">
      <c r="B12" s="91"/>
      <c r="C12" s="91"/>
      <c r="D12" s="101"/>
      <c r="E12" s="101"/>
      <c r="F12" s="101"/>
      <c r="G12" s="91"/>
      <c r="H12" s="91"/>
      <c r="I12" s="91"/>
      <c r="J12" s="102"/>
      <c r="K12" s="91"/>
      <c r="L12" s="92"/>
      <c r="M12" s="89"/>
    </row>
    <row r="13" spans="2:13" ht="15.75" x14ac:dyDescent="0.25">
      <c r="B13" s="91"/>
      <c r="C13" s="91"/>
      <c r="D13" s="101"/>
      <c r="E13" s="101"/>
      <c r="F13" s="101"/>
      <c r="G13" s="91"/>
      <c r="H13" s="91"/>
      <c r="I13" s="91"/>
      <c r="J13" s="102"/>
      <c r="K13" s="91"/>
      <c r="L13" s="92"/>
      <c r="M13" s="89"/>
    </row>
    <row r="14" spans="2:13" ht="15.75" x14ac:dyDescent="0.25">
      <c r="B14" s="103"/>
      <c r="C14" s="103"/>
      <c r="D14" s="104"/>
      <c r="E14" s="104"/>
      <c r="F14" s="104"/>
      <c r="G14" s="91"/>
      <c r="H14" s="91"/>
      <c r="I14" s="91"/>
      <c r="J14" s="102"/>
      <c r="K14" s="91"/>
      <c r="L14" s="92"/>
      <c r="M14" s="89"/>
    </row>
    <row r="15" spans="2:13" ht="15.75" x14ac:dyDescent="0.25">
      <c r="B15" s="103"/>
      <c r="C15" s="103"/>
      <c r="D15" s="104"/>
      <c r="E15" s="104"/>
      <c r="F15" s="104"/>
      <c r="G15" s="91"/>
      <c r="H15" s="91"/>
      <c r="I15" s="91"/>
      <c r="J15" s="102"/>
      <c r="K15" s="91"/>
      <c r="L15" s="92"/>
      <c r="M15" s="89"/>
    </row>
    <row r="16" spans="2:13" ht="15.75" x14ac:dyDescent="0.25">
      <c r="B16" s="105" t="s">
        <v>117</v>
      </c>
      <c r="C16" s="103"/>
      <c r="D16" s="104"/>
      <c r="E16" s="104"/>
      <c r="F16" s="104"/>
      <c r="G16" s="91"/>
      <c r="H16" s="91"/>
      <c r="I16" s="91"/>
      <c r="J16" s="102"/>
      <c r="K16" s="91"/>
      <c r="L16" s="92"/>
      <c r="M16" s="89"/>
    </row>
    <row r="17" spans="2:13" ht="15.75" x14ac:dyDescent="0.25">
      <c r="B17" s="103"/>
      <c r="C17" s="103"/>
      <c r="D17" s="104"/>
      <c r="E17" s="104"/>
      <c r="F17" s="104"/>
      <c r="G17" s="91"/>
      <c r="H17" s="91"/>
      <c r="I17" s="91"/>
      <c r="J17" s="102"/>
      <c r="K17" s="91"/>
      <c r="L17" s="92"/>
      <c r="M17" s="89"/>
    </row>
    <row r="18" spans="2:13" ht="15.75" x14ac:dyDescent="0.25">
      <c r="B18" s="103"/>
      <c r="C18" s="103"/>
      <c r="D18" s="104"/>
      <c r="E18" s="104"/>
      <c r="F18" s="104"/>
      <c r="G18" s="91"/>
      <c r="H18" s="91"/>
      <c r="I18" s="91"/>
      <c r="J18" s="102"/>
      <c r="K18" s="91"/>
      <c r="L18" s="92"/>
      <c r="M18" s="89"/>
    </row>
    <row r="19" spans="2:13" ht="22.5" x14ac:dyDescent="0.25">
      <c r="B19" s="106" t="s">
        <v>118</v>
      </c>
      <c r="C19" s="106" t="s">
        <v>119</v>
      </c>
      <c r="D19" s="106" t="s">
        <v>120</v>
      </c>
      <c r="E19" s="107" t="s">
        <v>121</v>
      </c>
      <c r="F19" s="108" t="s">
        <v>122</v>
      </c>
      <c r="G19" s="106" t="s">
        <v>123</v>
      </c>
      <c r="H19" s="107" t="s">
        <v>121</v>
      </c>
      <c r="I19" s="108" t="s">
        <v>122</v>
      </c>
      <c r="J19" s="109" t="s">
        <v>115</v>
      </c>
      <c r="K19" s="107" t="s">
        <v>121</v>
      </c>
      <c r="L19" s="108" t="s">
        <v>122</v>
      </c>
      <c r="M19" s="89"/>
    </row>
    <row r="20" spans="2:13" ht="45.75" thickBot="1" x14ac:dyDescent="0.3">
      <c r="B20" s="110" t="s">
        <v>124</v>
      </c>
      <c r="C20" s="111">
        <v>20000</v>
      </c>
      <c r="D20" s="112">
        <v>4828</v>
      </c>
      <c r="E20" s="176" t="s">
        <v>125</v>
      </c>
      <c r="F20" s="112">
        <v>114906400</v>
      </c>
      <c r="G20" s="112">
        <v>5142</v>
      </c>
      <c r="H20" s="112">
        <v>6119</v>
      </c>
      <c r="I20" s="112">
        <v>122380000</v>
      </c>
      <c r="J20" s="112">
        <v>4944</v>
      </c>
      <c r="K20" s="113">
        <v>5883.36</v>
      </c>
      <c r="L20" s="112">
        <v>117667200</v>
      </c>
      <c r="M20" s="89"/>
    </row>
    <row r="21" spans="2:13" ht="15.75" x14ac:dyDescent="0.25">
      <c r="B21" s="216" t="s">
        <v>126</v>
      </c>
      <c r="C21" s="219">
        <v>5000</v>
      </c>
      <c r="D21" s="222">
        <v>5533</v>
      </c>
      <c r="E21" s="225">
        <v>6584.27</v>
      </c>
      <c r="F21" s="228">
        <v>32921350</v>
      </c>
      <c r="G21" s="222">
        <v>5400</v>
      </c>
      <c r="H21" s="228">
        <v>6426</v>
      </c>
      <c r="I21" s="228">
        <v>32130000</v>
      </c>
      <c r="J21" s="222">
        <v>5100</v>
      </c>
      <c r="K21" s="222">
        <v>6069</v>
      </c>
      <c r="L21" s="228">
        <v>30345</v>
      </c>
      <c r="M21" s="89"/>
    </row>
    <row r="22" spans="2:13" ht="15.75" x14ac:dyDescent="0.25">
      <c r="B22" s="217"/>
      <c r="C22" s="220"/>
      <c r="D22" s="223"/>
      <c r="E22" s="226"/>
      <c r="F22" s="220"/>
      <c r="G22" s="223"/>
      <c r="H22" s="229"/>
      <c r="I22" s="229"/>
      <c r="J22" s="223"/>
      <c r="K22" s="223"/>
      <c r="L22" s="220"/>
      <c r="M22" s="89"/>
    </row>
    <row r="23" spans="2:13" ht="16.5" thickBot="1" x14ac:dyDescent="0.3">
      <c r="B23" s="218"/>
      <c r="C23" s="221"/>
      <c r="D23" s="224"/>
      <c r="E23" s="227"/>
      <c r="F23" s="221"/>
      <c r="G23" s="224"/>
      <c r="H23" s="230"/>
      <c r="I23" s="230"/>
      <c r="J23" s="224"/>
      <c r="K23" s="224"/>
      <c r="L23" s="221"/>
      <c r="M23" s="89"/>
    </row>
    <row r="24" spans="2:13" ht="16.5" thickBot="1" x14ac:dyDescent="0.3">
      <c r="B24" s="114" t="s">
        <v>61</v>
      </c>
      <c r="C24" s="115"/>
      <c r="D24" s="116"/>
      <c r="E24" s="116"/>
      <c r="F24" s="117">
        <v>147827750</v>
      </c>
      <c r="G24" s="117"/>
      <c r="H24" s="118"/>
      <c r="I24" s="117">
        <v>154510000</v>
      </c>
      <c r="J24" s="119"/>
      <c r="K24" s="119"/>
      <c r="L24" s="120">
        <v>148012200</v>
      </c>
      <c r="M24" s="89"/>
    </row>
    <row r="25" spans="2:13" ht="16.5" thickBot="1" x14ac:dyDescent="0.3">
      <c r="B25" s="121" t="s">
        <v>127</v>
      </c>
      <c r="C25" s="240"/>
      <c r="D25" s="241"/>
      <c r="E25" s="242"/>
      <c r="F25" s="122" t="s">
        <v>4</v>
      </c>
      <c r="G25" s="243"/>
      <c r="H25" s="244"/>
      <c r="I25" s="123" t="s">
        <v>4</v>
      </c>
      <c r="J25" s="245"/>
      <c r="K25" s="246"/>
      <c r="L25" s="124" t="s">
        <v>4</v>
      </c>
      <c r="M25" s="89"/>
    </row>
    <row r="26" spans="2:13" ht="16.5" thickBot="1" x14ac:dyDescent="0.3">
      <c r="B26" s="125" t="s">
        <v>128</v>
      </c>
      <c r="C26" s="232">
        <v>33</v>
      </c>
      <c r="D26" s="233"/>
      <c r="E26" s="233"/>
      <c r="F26" s="234"/>
      <c r="G26" s="235">
        <v>51</v>
      </c>
      <c r="H26" s="236"/>
      <c r="I26" s="237"/>
      <c r="J26" s="238">
        <v>90</v>
      </c>
      <c r="K26" s="239"/>
      <c r="L26" s="234"/>
      <c r="M26" s="89"/>
    </row>
    <row r="27" spans="2:13" ht="15.75" x14ac:dyDescent="0.25">
      <c r="B27" s="85"/>
      <c r="C27" s="85"/>
      <c r="D27" s="88"/>
      <c r="E27" s="88"/>
      <c r="F27" s="88"/>
      <c r="G27" s="85"/>
      <c r="H27" s="85"/>
      <c r="I27" s="85"/>
      <c r="J27" s="85"/>
      <c r="K27" s="85"/>
      <c r="L27" s="86"/>
      <c r="M27" s="86"/>
    </row>
    <row r="28" spans="2:13" ht="15.75" x14ac:dyDescent="0.25">
      <c r="B28" s="85"/>
      <c r="C28" s="85"/>
      <c r="D28" s="88"/>
      <c r="E28" s="88"/>
      <c r="F28" s="88"/>
      <c r="G28" s="85"/>
      <c r="H28" s="85"/>
      <c r="I28" s="85"/>
      <c r="J28" s="85"/>
      <c r="K28" s="85"/>
      <c r="L28" s="86"/>
      <c r="M28" s="86"/>
    </row>
    <row r="29" spans="2:13" ht="15.75" x14ac:dyDescent="0.25">
      <c r="B29" s="85"/>
      <c r="C29" s="85"/>
      <c r="D29" s="88"/>
      <c r="E29" s="88"/>
      <c r="F29" s="88"/>
      <c r="G29" s="85"/>
      <c r="H29" s="85"/>
      <c r="I29" s="85"/>
      <c r="J29" s="85"/>
      <c r="K29" s="85"/>
      <c r="L29" s="86"/>
      <c r="M29" s="86"/>
    </row>
    <row r="30" spans="2:13" ht="15.75" x14ac:dyDescent="0.25">
      <c r="B30" s="85"/>
      <c r="C30" s="85"/>
      <c r="D30" s="88"/>
      <c r="E30" s="88"/>
      <c r="F30" s="88"/>
      <c r="G30" s="85"/>
      <c r="H30" s="85"/>
      <c r="I30" s="85"/>
      <c r="J30" s="85"/>
      <c r="K30" s="85"/>
      <c r="L30" s="86"/>
      <c r="M30" s="86"/>
    </row>
  </sheetData>
  <mergeCells count="27">
    <mergeCell ref="C26:F26"/>
    <mergeCell ref="G26:I26"/>
    <mergeCell ref="J26:L26"/>
    <mergeCell ref="I21:I23"/>
    <mergeCell ref="J21:J23"/>
    <mergeCell ref="K21:K23"/>
    <mergeCell ref="L21:L23"/>
    <mergeCell ref="C25:E25"/>
    <mergeCell ref="G25:H25"/>
    <mergeCell ref="J25:K25"/>
    <mergeCell ref="J4:J8"/>
    <mergeCell ref="K4:K9"/>
    <mergeCell ref="B11:D11"/>
    <mergeCell ref="B21:B23"/>
    <mergeCell ref="C21:C23"/>
    <mergeCell ref="D21:D23"/>
    <mergeCell ref="E21:E23"/>
    <mergeCell ref="F21:F23"/>
    <mergeCell ref="G21:G23"/>
    <mergeCell ref="H21:H23"/>
    <mergeCell ref="B10:D10"/>
    <mergeCell ref="B2:G2"/>
    <mergeCell ref="B3:D3"/>
    <mergeCell ref="B4:D9"/>
    <mergeCell ref="E4:E9"/>
    <mergeCell ref="G4:G9"/>
    <mergeCell ref="F4:F9"/>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topLeftCell="C7" workbookViewId="0">
      <selection activeCell="D10" sqref="D10"/>
    </sheetView>
  </sheetViews>
  <sheetFormatPr baseColWidth="10" defaultRowHeight="15" x14ac:dyDescent="0.25"/>
  <cols>
    <col min="1" max="1" width="0.85546875" customWidth="1"/>
    <col min="2" max="2" width="41.5703125" customWidth="1"/>
    <col min="3" max="3" width="90.85546875" customWidth="1"/>
    <col min="4" max="4" width="38.7109375" customWidth="1"/>
    <col min="5" max="5" width="29.7109375" customWidth="1"/>
  </cols>
  <sheetData>
    <row r="1" spans="2:5" ht="15.75" thickBot="1" x14ac:dyDescent="0.3"/>
    <row r="2" spans="2:5" ht="15" customHeight="1" x14ac:dyDescent="0.25">
      <c r="B2" s="253" t="s">
        <v>129</v>
      </c>
      <c r="C2" s="254"/>
      <c r="D2" s="254"/>
      <c r="E2" s="255"/>
    </row>
    <row r="3" spans="2:5" ht="16.5" customHeight="1" thickBot="1" x14ac:dyDescent="0.3">
      <c r="B3" s="256"/>
      <c r="C3" s="257"/>
      <c r="D3" s="257"/>
      <c r="E3" s="258"/>
    </row>
    <row r="4" spans="2:5" ht="15.75" customHeight="1" thickBot="1" x14ac:dyDescent="0.3">
      <c r="B4" s="100" t="s">
        <v>35</v>
      </c>
      <c r="C4" s="135" t="s">
        <v>113</v>
      </c>
      <c r="D4" s="136" t="s">
        <v>130</v>
      </c>
      <c r="E4" s="137" t="s">
        <v>115</v>
      </c>
    </row>
    <row r="5" spans="2:5" ht="324.75" customHeight="1" x14ac:dyDescent="0.25">
      <c r="B5" s="103" t="s">
        <v>131</v>
      </c>
      <c r="C5" s="247" t="s">
        <v>137</v>
      </c>
      <c r="D5" s="249" t="s">
        <v>139</v>
      </c>
      <c r="E5" s="251" t="s">
        <v>138</v>
      </c>
    </row>
    <row r="6" spans="2:5" ht="263.25" customHeight="1" thickBot="1" x14ac:dyDescent="0.3">
      <c r="B6" s="103"/>
      <c r="C6" s="248"/>
      <c r="D6" s="250"/>
      <c r="E6" s="252"/>
    </row>
    <row r="7" spans="2:5" ht="98.25" customHeight="1" x14ac:dyDescent="0.25">
      <c r="B7" s="126" t="s">
        <v>132</v>
      </c>
      <c r="C7" s="127">
        <v>644600124</v>
      </c>
      <c r="D7" s="128">
        <v>529723600</v>
      </c>
      <c r="E7" s="129">
        <v>11313951047.5</v>
      </c>
    </row>
    <row r="8" spans="2:5" ht="57" customHeight="1" x14ac:dyDescent="0.25">
      <c r="B8" s="126" t="s">
        <v>133</v>
      </c>
      <c r="C8" s="130" t="s">
        <v>134</v>
      </c>
      <c r="D8" s="130" t="s">
        <v>135</v>
      </c>
      <c r="E8" s="131" t="s">
        <v>136</v>
      </c>
    </row>
    <row r="9" spans="2:5" ht="51.75" customHeight="1" thickBot="1" x14ac:dyDescent="0.3">
      <c r="B9" s="132" t="s">
        <v>61</v>
      </c>
      <c r="C9" s="133" t="s">
        <v>4</v>
      </c>
      <c r="D9" s="133" t="s">
        <v>4</v>
      </c>
      <c r="E9" s="133" t="s">
        <v>4</v>
      </c>
    </row>
    <row r="10" spans="2:5" x14ac:dyDescent="0.25">
      <c r="B10" s="92"/>
      <c r="C10" s="92"/>
      <c r="D10" s="134"/>
      <c r="E10" s="92"/>
    </row>
  </sheetData>
  <mergeCells count="4">
    <mergeCell ref="C5:C6"/>
    <mergeCell ref="D5:D6"/>
    <mergeCell ref="E5:E6"/>
    <mergeCell ref="B2:E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34"/>
  <sheetViews>
    <sheetView topLeftCell="A16" zoomScaleNormal="100" workbookViewId="0">
      <selection activeCell="C26" sqref="C26"/>
    </sheetView>
  </sheetViews>
  <sheetFormatPr baseColWidth="10" defaultRowHeight="15" x14ac:dyDescent="0.25"/>
  <cols>
    <col min="1" max="1" width="11.42578125" style="13"/>
    <col min="2" max="2" width="33.140625" style="13" customWidth="1"/>
    <col min="3" max="3" width="30.28515625" style="13" customWidth="1"/>
    <col min="4" max="4" width="11.42578125" style="13"/>
    <col min="5" max="5" width="16.85546875" style="13" bestFit="1" customWidth="1"/>
    <col min="6" max="16384" width="11.42578125" style="13"/>
  </cols>
  <sheetData>
    <row r="2" spans="2:4" ht="15.75" thickBot="1" x14ac:dyDescent="0.3">
      <c r="B2" s="259" t="s">
        <v>158</v>
      </c>
      <c r="C2" s="259"/>
    </row>
    <row r="3" spans="2:4" ht="111" customHeight="1" thickBot="1" x14ac:dyDescent="0.3">
      <c r="B3" s="260" t="s">
        <v>157</v>
      </c>
      <c r="C3" s="261"/>
      <c r="D3" s="20"/>
    </row>
    <row r="4" spans="2:4" ht="19.5" customHeight="1" x14ac:dyDescent="0.25">
      <c r="B4" s="57"/>
      <c r="C4" s="57"/>
      <c r="D4" s="20"/>
    </row>
    <row r="5" spans="2:4" ht="30" customHeight="1" thickBot="1" x14ac:dyDescent="0.3">
      <c r="B5" s="19" t="s">
        <v>37</v>
      </c>
      <c r="C5" s="57"/>
      <c r="D5" s="20"/>
    </row>
    <row r="6" spans="2:4" ht="15.75" customHeight="1" thickBot="1" x14ac:dyDescent="0.3">
      <c r="B6" s="18" t="s">
        <v>150</v>
      </c>
      <c r="C6" s="17" t="s">
        <v>156</v>
      </c>
      <c r="D6" s="20"/>
    </row>
    <row r="7" spans="2:4" ht="18.75" customHeight="1" x14ac:dyDescent="0.25">
      <c r="B7" s="16" t="s">
        <v>36</v>
      </c>
      <c r="C7" s="15" t="s">
        <v>155</v>
      </c>
      <c r="D7" s="20"/>
    </row>
    <row r="8" spans="2:4" x14ac:dyDescent="0.25">
      <c r="B8" s="139" t="s">
        <v>147</v>
      </c>
      <c r="C8" s="14" t="s">
        <v>4</v>
      </c>
    </row>
    <row r="9" spans="2:4" x14ac:dyDescent="0.25">
      <c r="B9" s="138" t="s">
        <v>146</v>
      </c>
      <c r="C9" s="67" t="s">
        <v>39</v>
      </c>
    </row>
    <row r="10" spans="2:4" x14ac:dyDescent="0.25">
      <c r="B10" s="138" t="s">
        <v>145</v>
      </c>
      <c r="C10" s="67" t="s">
        <v>39</v>
      </c>
    </row>
    <row r="11" spans="2:4" ht="71.25" x14ac:dyDescent="0.25">
      <c r="B11" s="138" t="s">
        <v>144</v>
      </c>
      <c r="C11" s="67" t="s">
        <v>39</v>
      </c>
    </row>
    <row r="12" spans="2:4" x14ac:dyDescent="0.25">
      <c r="B12" s="138" t="s">
        <v>143</v>
      </c>
      <c r="C12" s="67" t="s">
        <v>39</v>
      </c>
    </row>
    <row r="13" spans="2:4" ht="28.5" x14ac:dyDescent="0.25">
      <c r="B13" s="138" t="s">
        <v>142</v>
      </c>
      <c r="C13" s="67" t="s">
        <v>39</v>
      </c>
    </row>
    <row r="14" spans="2:4" ht="85.5" x14ac:dyDescent="0.25">
      <c r="B14" s="138" t="s">
        <v>141</v>
      </c>
      <c r="C14" s="67" t="s">
        <v>39</v>
      </c>
    </row>
    <row r="15" spans="2:4" ht="28.5" x14ac:dyDescent="0.25">
      <c r="B15" s="66" t="s">
        <v>140</v>
      </c>
      <c r="C15" s="65" t="s">
        <v>39</v>
      </c>
    </row>
    <row r="16" spans="2:4" x14ac:dyDescent="0.25">
      <c r="B16" s="148"/>
      <c r="C16" s="147"/>
    </row>
    <row r="17" spans="2:6" x14ac:dyDescent="0.25">
      <c r="B17" s="56"/>
      <c r="C17" s="55"/>
    </row>
    <row r="18" spans="2:6" x14ac:dyDescent="0.25">
      <c r="B18" s="19"/>
      <c r="C18" s="57"/>
    </row>
    <row r="19" spans="2:6" ht="15.75" thickBot="1" x14ac:dyDescent="0.3">
      <c r="B19" s="19" t="s">
        <v>37</v>
      </c>
      <c r="C19" s="57"/>
    </row>
    <row r="20" spans="2:6" ht="26.25" thickBot="1" x14ac:dyDescent="0.3">
      <c r="B20" s="18" t="s">
        <v>150</v>
      </c>
      <c r="C20" s="17" t="s">
        <v>154</v>
      </c>
    </row>
    <row r="21" spans="2:6" x14ac:dyDescent="0.25">
      <c r="B21" s="16" t="s">
        <v>36</v>
      </c>
      <c r="C21" s="15" t="s">
        <v>153</v>
      </c>
      <c r="E21" s="146"/>
      <c r="F21" s="144"/>
    </row>
    <row r="22" spans="2:6" x14ac:dyDescent="0.25">
      <c r="B22" s="139" t="s">
        <v>147</v>
      </c>
      <c r="C22" s="14" t="s">
        <v>4</v>
      </c>
      <c r="E22" s="145"/>
      <c r="F22" s="144"/>
    </row>
    <row r="23" spans="2:6" ht="79.5" thickBot="1" x14ac:dyDescent="0.3">
      <c r="B23" s="143" t="s">
        <v>152</v>
      </c>
      <c r="C23" s="142" t="s">
        <v>151</v>
      </c>
      <c r="E23" s="141"/>
      <c r="F23" s="140"/>
    </row>
    <row r="24" spans="2:6" ht="29.25" customHeight="1" thickBot="1" x14ac:dyDescent="0.3">
      <c r="B24" s="19" t="s">
        <v>37</v>
      </c>
      <c r="C24" s="57"/>
    </row>
    <row r="25" spans="2:6" ht="26.25" thickBot="1" x14ac:dyDescent="0.3">
      <c r="B25" s="18" t="s">
        <v>150</v>
      </c>
      <c r="C25" s="17" t="s">
        <v>149</v>
      </c>
    </row>
    <row r="26" spans="2:6" x14ac:dyDescent="0.25">
      <c r="B26" s="16" t="s">
        <v>36</v>
      </c>
      <c r="C26" s="15" t="s">
        <v>148</v>
      </c>
    </row>
    <row r="27" spans="2:6" x14ac:dyDescent="0.25">
      <c r="B27" s="139" t="s">
        <v>147</v>
      </c>
      <c r="C27" s="14" t="s">
        <v>4</v>
      </c>
    </row>
    <row r="28" spans="2:6" x14ac:dyDescent="0.25">
      <c r="B28" s="138" t="s">
        <v>146</v>
      </c>
      <c r="C28" s="67" t="s">
        <v>39</v>
      </c>
    </row>
    <row r="29" spans="2:6" x14ac:dyDescent="0.25">
      <c r="B29" s="138" t="s">
        <v>145</v>
      </c>
      <c r="C29" s="67" t="s">
        <v>39</v>
      </c>
    </row>
    <row r="30" spans="2:6" ht="71.25" x14ac:dyDescent="0.25">
      <c r="B30" s="138" t="s">
        <v>144</v>
      </c>
      <c r="C30" s="67" t="s">
        <v>39</v>
      </c>
    </row>
    <row r="31" spans="2:6" x14ac:dyDescent="0.25">
      <c r="B31" s="138" t="s">
        <v>143</v>
      </c>
      <c r="C31" s="67" t="s">
        <v>39</v>
      </c>
    </row>
    <row r="32" spans="2:6" ht="28.5" x14ac:dyDescent="0.25">
      <c r="B32" s="138" t="s">
        <v>142</v>
      </c>
      <c r="C32" s="67" t="s">
        <v>39</v>
      </c>
    </row>
    <row r="33" spans="2:3" ht="85.5" x14ac:dyDescent="0.25">
      <c r="B33" s="138" t="s">
        <v>141</v>
      </c>
      <c r="C33" s="67" t="s">
        <v>39</v>
      </c>
    </row>
    <row r="34" spans="2:3" ht="28.5" x14ac:dyDescent="0.25">
      <c r="B34" s="66" t="s">
        <v>140</v>
      </c>
      <c r="C34" s="65" t="s">
        <v>39</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47"/>
  <sheetViews>
    <sheetView zoomScale="90" zoomScaleNormal="90" workbookViewId="0">
      <selection activeCell="A6" sqref="A6"/>
    </sheetView>
  </sheetViews>
  <sheetFormatPr baseColWidth="10" defaultRowHeight="15" x14ac:dyDescent="0.25"/>
  <cols>
    <col min="1" max="1" width="11.42578125" style="13"/>
    <col min="2" max="2" width="30.7109375" style="13" customWidth="1"/>
    <col min="3" max="3" width="29.5703125" style="13" customWidth="1"/>
    <col min="4" max="4" width="30.140625" style="13" customWidth="1"/>
    <col min="5" max="5" width="19.28515625" style="13" customWidth="1"/>
    <col min="6" max="6" width="21.85546875" style="13" customWidth="1"/>
    <col min="7" max="7" width="16" style="13" bestFit="1" customWidth="1"/>
    <col min="8" max="8" width="11.42578125" style="13"/>
    <col min="9" max="9" width="25.5703125" style="13" bestFit="1" customWidth="1"/>
    <col min="10" max="10" width="19.7109375" style="13" customWidth="1"/>
    <col min="11" max="11" width="18.28515625" style="13" customWidth="1"/>
    <col min="12" max="12" width="24.42578125" style="13" customWidth="1"/>
    <col min="13" max="16384" width="11.42578125" style="13"/>
  </cols>
  <sheetData>
    <row r="1" spans="2:6" x14ac:dyDescent="0.25">
      <c r="D1" s="41"/>
    </row>
    <row r="2" spans="2:6" ht="15.75" thickBot="1" x14ac:dyDescent="0.3">
      <c r="B2" s="265" t="str">
        <f>+DOCUMENTOS!B2</f>
        <v>INVITACIÓN ABIERTA No 013 DE 2023</v>
      </c>
      <c r="C2" s="265"/>
      <c r="D2" s="265"/>
    </row>
    <row r="3" spans="2:6" ht="74.25" customHeight="1" thickBot="1" x14ac:dyDescent="0.3">
      <c r="B3" s="270" t="str">
        <f>+DOCUMENTOS!B3</f>
        <v>ELABORACION DE ESTUCHES PARA LAS CAJAS DE TETRA DE 1.000 Y 1.500 ml  DE AGUARDIENTE NECTAR PARA OBSEQUIO DE VAPEADORES PARA LA PROMOCION, ACTIVACION, DIFUSION E IMPULSO DEL PRODUCTO DE LA EMPRESA DE LICORES DE CUNDINAMARCA.</v>
      </c>
      <c r="C3" s="271"/>
      <c r="D3" s="272"/>
      <c r="E3" s="40"/>
      <c r="F3" s="40"/>
    </row>
    <row r="4" spans="2:6" x14ac:dyDescent="0.25">
      <c r="B4" s="39"/>
      <c r="C4" s="39"/>
      <c r="D4" s="39"/>
      <c r="E4" s="39"/>
      <c r="F4" s="39"/>
    </row>
    <row r="5" spans="2:6" x14ac:dyDescent="0.25">
      <c r="B5" s="38" t="s">
        <v>52</v>
      </c>
    </row>
    <row r="6" spans="2:6" ht="36.75" customHeight="1" x14ac:dyDescent="0.25">
      <c r="B6" s="164" t="s">
        <v>51</v>
      </c>
      <c r="C6" s="266" t="s">
        <v>164</v>
      </c>
      <c r="D6" s="266"/>
      <c r="E6" s="163">
        <f>156437400/2</f>
        <v>78218700</v>
      </c>
      <c r="F6" s="37"/>
    </row>
    <row r="7" spans="2:6" ht="15.75" x14ac:dyDescent="0.25">
      <c r="B7" s="36" t="s">
        <v>45</v>
      </c>
      <c r="C7" s="32" t="s">
        <v>50</v>
      </c>
      <c r="D7" s="32" t="s">
        <v>58</v>
      </c>
      <c r="F7" s="31"/>
    </row>
    <row r="8" spans="2:6" ht="15.75" x14ac:dyDescent="0.25">
      <c r="B8" s="33" t="s">
        <v>43</v>
      </c>
      <c r="C8" s="32" t="s">
        <v>49</v>
      </c>
      <c r="D8" s="34" t="s">
        <v>163</v>
      </c>
      <c r="F8" s="31"/>
    </row>
    <row r="9" spans="2:6" ht="15.75" x14ac:dyDescent="0.25">
      <c r="B9" s="33" t="s">
        <v>41</v>
      </c>
      <c r="C9" s="32" t="s">
        <v>48</v>
      </c>
      <c r="D9" s="32" t="s">
        <v>162</v>
      </c>
      <c r="F9" s="31"/>
    </row>
    <row r="10" spans="2:6" x14ac:dyDescent="0.25">
      <c r="C10" s="22"/>
    </row>
    <row r="11" spans="2:6" x14ac:dyDescent="0.25">
      <c r="F11" s="30"/>
    </row>
    <row r="12" spans="2:6" x14ac:dyDescent="0.25">
      <c r="B12" s="262" t="str">
        <f>+DOCUMENTOS!C6</f>
        <v xml:space="preserve">LITOSERVICIOS LIMITADA </v>
      </c>
      <c r="C12" s="263"/>
      <c r="D12" s="263"/>
      <c r="E12" s="264"/>
      <c r="F12" s="58" t="s">
        <v>4</v>
      </c>
    </row>
    <row r="13" spans="2:6" x14ac:dyDescent="0.25">
      <c r="B13" s="29" t="s">
        <v>47</v>
      </c>
      <c r="C13" s="28"/>
      <c r="D13" s="28"/>
      <c r="E13" s="27"/>
      <c r="F13" s="26"/>
    </row>
    <row r="14" spans="2:6" ht="15.75" thickBot="1" x14ac:dyDescent="0.3">
      <c r="B14" s="21"/>
      <c r="C14" s="25" t="s">
        <v>46</v>
      </c>
      <c r="D14" s="160">
        <v>457422152</v>
      </c>
      <c r="E14" s="159">
        <f>D14/D15</f>
        <v>2.7833593498504263</v>
      </c>
      <c r="F14" s="156" t="s">
        <v>4</v>
      </c>
    </row>
    <row r="15" spans="2:6" x14ac:dyDescent="0.25">
      <c r="B15" s="21" t="s">
        <v>45</v>
      </c>
      <c r="C15" s="22" t="s">
        <v>44</v>
      </c>
      <c r="D15" s="155">
        <v>164341752</v>
      </c>
      <c r="E15" s="154"/>
      <c r="F15" s="156"/>
    </row>
    <row r="16" spans="2:6" x14ac:dyDescent="0.25">
      <c r="B16" s="21"/>
      <c r="C16" s="22"/>
      <c r="D16" s="155"/>
      <c r="E16" s="154"/>
      <c r="F16" s="156"/>
    </row>
    <row r="17" spans="2:6" ht="15.75" thickBot="1" x14ac:dyDescent="0.3">
      <c r="B17" s="21" t="s">
        <v>43</v>
      </c>
      <c r="C17" s="25" t="s">
        <v>42</v>
      </c>
      <c r="D17" s="158" t="s">
        <v>161</v>
      </c>
      <c r="E17" s="157">
        <f>D14-D15</f>
        <v>293080400</v>
      </c>
      <c r="F17" s="156" t="s">
        <v>4</v>
      </c>
    </row>
    <row r="18" spans="2:6" x14ac:dyDescent="0.25">
      <c r="B18" s="21"/>
      <c r="C18" s="22"/>
      <c r="D18" s="155"/>
      <c r="E18" s="154"/>
      <c r="F18" s="156"/>
    </row>
    <row r="19" spans="2:6" ht="15.75" thickBot="1" x14ac:dyDescent="0.3">
      <c r="B19" s="21" t="s">
        <v>41</v>
      </c>
      <c r="C19" s="25" t="s">
        <v>40</v>
      </c>
      <c r="D19" s="24">
        <v>364341752</v>
      </c>
      <c r="E19" s="23">
        <f>D19/D20</f>
        <v>0.45538837041836366</v>
      </c>
      <c r="F19" s="156" t="s">
        <v>4</v>
      </c>
    </row>
    <row r="20" spans="2:6" x14ac:dyDescent="0.25">
      <c r="B20" s="21"/>
      <c r="C20" s="22" t="s">
        <v>38</v>
      </c>
      <c r="D20" s="155">
        <v>800068196</v>
      </c>
      <c r="E20" s="154"/>
      <c r="F20" s="153"/>
    </row>
    <row r="21" spans="2:6" x14ac:dyDescent="0.25">
      <c r="B21" s="267"/>
      <c r="C21" s="268"/>
      <c r="D21" s="268"/>
      <c r="E21" s="269"/>
      <c r="F21" s="162"/>
    </row>
    <row r="25" spans="2:6" x14ac:dyDescent="0.25">
      <c r="B25" s="262" t="str">
        <f>+DOCUMENTOS!C20</f>
        <v>PANAMERICANA FORMAS E IMPRESOS S.A</v>
      </c>
      <c r="C25" s="263"/>
      <c r="D25" s="263"/>
      <c r="E25" s="264"/>
      <c r="F25" s="161" t="s">
        <v>4</v>
      </c>
    </row>
    <row r="26" spans="2:6" x14ac:dyDescent="0.25">
      <c r="B26" s="29" t="s">
        <v>47</v>
      </c>
      <c r="C26" s="28"/>
      <c r="D26" s="28"/>
      <c r="E26" s="27"/>
      <c r="F26" s="26"/>
    </row>
    <row r="27" spans="2:6" ht="15.75" thickBot="1" x14ac:dyDescent="0.3">
      <c r="B27" s="21"/>
      <c r="C27" s="25" t="s">
        <v>46</v>
      </c>
      <c r="D27" s="160">
        <v>143956191403</v>
      </c>
      <c r="E27" s="159">
        <f>D27/D28</f>
        <v>3.2770161368578998</v>
      </c>
      <c r="F27" s="156" t="s">
        <v>4</v>
      </c>
    </row>
    <row r="28" spans="2:6" x14ac:dyDescent="0.25">
      <c r="B28" s="21" t="s">
        <v>45</v>
      </c>
      <c r="C28" s="22" t="s">
        <v>44</v>
      </c>
      <c r="D28" s="155">
        <v>43929045629</v>
      </c>
      <c r="E28" s="154"/>
      <c r="F28" s="156"/>
    </row>
    <row r="29" spans="2:6" x14ac:dyDescent="0.25">
      <c r="B29" s="21"/>
      <c r="C29" s="22"/>
      <c r="D29" s="155"/>
      <c r="E29" s="154"/>
      <c r="F29" s="156"/>
    </row>
    <row r="30" spans="2:6" ht="15.75" thickBot="1" x14ac:dyDescent="0.3">
      <c r="B30" s="21" t="s">
        <v>43</v>
      </c>
      <c r="C30" s="25" t="s">
        <v>42</v>
      </c>
      <c r="D30" s="158" t="s">
        <v>160</v>
      </c>
      <c r="E30" s="157">
        <f>D27-D28</f>
        <v>100027145774</v>
      </c>
      <c r="F30" s="156" t="s">
        <v>4</v>
      </c>
    </row>
    <row r="31" spans="2:6" x14ac:dyDescent="0.25">
      <c r="B31" s="21"/>
      <c r="C31" s="22"/>
      <c r="D31" s="155"/>
      <c r="E31" s="154"/>
      <c r="F31" s="156"/>
    </row>
    <row r="32" spans="2:6" ht="15.75" thickBot="1" x14ac:dyDescent="0.3">
      <c r="B32" s="21" t="s">
        <v>41</v>
      </c>
      <c r="C32" s="25" t="s">
        <v>40</v>
      </c>
      <c r="D32" s="24">
        <v>65502372588</v>
      </c>
      <c r="E32" s="23">
        <f>D32/D33</f>
        <v>0.21359628959374141</v>
      </c>
      <c r="F32" s="156" t="s">
        <v>4</v>
      </c>
    </row>
    <row r="33" spans="2:6" x14ac:dyDescent="0.25">
      <c r="B33" s="21"/>
      <c r="C33" s="22" t="s">
        <v>38</v>
      </c>
      <c r="D33" s="155">
        <v>306664374707</v>
      </c>
      <c r="E33" s="154"/>
      <c r="F33" s="153"/>
    </row>
    <row r="34" spans="2:6" x14ac:dyDescent="0.25">
      <c r="B34" s="152"/>
      <c r="C34" s="151"/>
      <c r="D34" s="151"/>
      <c r="E34" s="150"/>
      <c r="F34" s="149"/>
    </row>
    <row r="38" spans="2:6" x14ac:dyDescent="0.25">
      <c r="B38" s="262" t="str">
        <f>+DOCUMENTOS!C25</f>
        <v>ENLACE PUBLICITARIO EDITORES S.A.S</v>
      </c>
      <c r="C38" s="263"/>
      <c r="D38" s="263"/>
      <c r="E38" s="264"/>
      <c r="F38" s="161" t="s">
        <v>4</v>
      </c>
    </row>
    <row r="39" spans="2:6" x14ac:dyDescent="0.25">
      <c r="B39" s="29" t="s">
        <v>47</v>
      </c>
      <c r="C39" s="28"/>
      <c r="D39" s="28"/>
      <c r="E39" s="27"/>
      <c r="F39" s="26"/>
    </row>
    <row r="40" spans="2:6" ht="15.75" thickBot="1" x14ac:dyDescent="0.3">
      <c r="B40" s="21"/>
      <c r="C40" s="25" t="s">
        <v>46</v>
      </c>
      <c r="D40" s="160">
        <v>453340045</v>
      </c>
      <c r="E40" s="159">
        <f>D40/D41</f>
        <v>1.8152608452374843</v>
      </c>
      <c r="F40" s="156" t="s">
        <v>4</v>
      </c>
    </row>
    <row r="41" spans="2:6" x14ac:dyDescent="0.25">
      <c r="B41" s="21" t="s">
        <v>45</v>
      </c>
      <c r="C41" s="22" t="s">
        <v>44</v>
      </c>
      <c r="D41" s="155">
        <v>249738238</v>
      </c>
      <c r="E41" s="154"/>
      <c r="F41" s="156"/>
    </row>
    <row r="42" spans="2:6" x14ac:dyDescent="0.25">
      <c r="B42" s="21"/>
      <c r="C42" s="22"/>
      <c r="D42" s="155"/>
      <c r="E42" s="154"/>
      <c r="F42" s="156"/>
    </row>
    <row r="43" spans="2:6" ht="15.75" thickBot="1" x14ac:dyDescent="0.3">
      <c r="B43" s="21" t="s">
        <v>43</v>
      </c>
      <c r="C43" s="25" t="s">
        <v>42</v>
      </c>
      <c r="D43" s="158" t="s">
        <v>159</v>
      </c>
      <c r="E43" s="157">
        <f>D40-D41</f>
        <v>203601807</v>
      </c>
      <c r="F43" s="156" t="s">
        <v>4</v>
      </c>
    </row>
    <row r="44" spans="2:6" x14ac:dyDescent="0.25">
      <c r="B44" s="21"/>
      <c r="C44" s="22"/>
      <c r="D44" s="155"/>
      <c r="E44" s="154"/>
      <c r="F44" s="156"/>
    </row>
    <row r="45" spans="2:6" ht="15.75" thickBot="1" x14ac:dyDescent="0.3">
      <c r="B45" s="21" t="s">
        <v>41</v>
      </c>
      <c r="C45" s="25" t="s">
        <v>40</v>
      </c>
      <c r="D45" s="24">
        <v>889254997</v>
      </c>
      <c r="E45" s="23">
        <f>D45/D46</f>
        <v>0.39232268261684861</v>
      </c>
      <c r="F45" s="156" t="s">
        <v>4</v>
      </c>
    </row>
    <row r="46" spans="2:6" x14ac:dyDescent="0.25">
      <c r="B46" s="21"/>
      <c r="C46" s="22" t="s">
        <v>38</v>
      </c>
      <c r="D46" s="155">
        <v>2266641814</v>
      </c>
      <c r="E46" s="154"/>
      <c r="F46" s="153"/>
    </row>
    <row r="47" spans="2:6" x14ac:dyDescent="0.25">
      <c r="B47" s="152"/>
      <c r="C47" s="151"/>
      <c r="D47" s="151"/>
      <c r="E47" s="150"/>
      <c r="F47" s="149"/>
    </row>
  </sheetData>
  <mergeCells count="7">
    <mergeCell ref="B38:E38"/>
    <mergeCell ref="B25:E25"/>
    <mergeCell ref="B2:D2"/>
    <mergeCell ref="C6:D6"/>
    <mergeCell ref="B12:E12"/>
    <mergeCell ref="B21:E21"/>
    <mergeCell ref="B3:D3"/>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workbookViewId="0">
      <selection activeCell="E6" sqref="E6"/>
    </sheetView>
  </sheetViews>
  <sheetFormatPr baseColWidth="10" defaultRowHeight="15" x14ac:dyDescent="0.25"/>
  <cols>
    <col min="1" max="1" width="11.42578125" style="13"/>
    <col min="2" max="2" width="26.42578125" style="13" customWidth="1"/>
    <col min="3" max="3" width="24" style="13" customWidth="1"/>
    <col min="4" max="4" width="20" style="13" customWidth="1"/>
    <col min="5" max="5" width="24.28515625" style="13" customWidth="1"/>
    <col min="6" max="6" width="17" style="13" customWidth="1"/>
    <col min="7" max="16384" width="11.42578125" style="13"/>
  </cols>
  <sheetData>
    <row r="1" spans="2:6" ht="15.75" x14ac:dyDescent="0.25">
      <c r="B1" s="46"/>
    </row>
    <row r="2" spans="2:6" ht="24" customHeight="1" x14ac:dyDescent="0.25">
      <c r="B2" s="273" t="str">
        <f>+'[1]EVALUACION INDICES'!B2</f>
        <v>INVITACIÓN ABIERTA No 013 DE 2023</v>
      </c>
      <c r="C2" s="273"/>
    </row>
    <row r="3" spans="2:6" ht="86.25" customHeight="1" x14ac:dyDescent="0.25">
      <c r="B3" s="276" t="str">
        <f>+'[1]EVALUACION INDICES'!B3</f>
        <v>ELABORACION DE ESTUCHES PARA LAS CAJAS DE TETRA DE 1.000 Y 1.500 ml  DE AGUARDIENTE NECTAR PARA OBSEQUIO DE VAPEADORES PARA LA PROMOCION, ACTIVACION, DIFUSION E IMPULSO DEL PRODUCTO DE LA EMPRESA DE LICORES DE CUNDINAMARCA.</v>
      </c>
      <c r="C3" s="276"/>
      <c r="D3" s="276"/>
      <c r="E3" s="276"/>
    </row>
    <row r="4" spans="2:6" ht="15.75" thickBot="1" x14ac:dyDescent="0.3">
      <c r="B4" s="45" t="s">
        <v>52</v>
      </c>
      <c r="C4" s="12"/>
    </row>
    <row r="5" spans="2:6" ht="60.75" customHeight="1" thickTop="1" thickBot="1" x14ac:dyDescent="0.3">
      <c r="B5" s="274" t="s">
        <v>165</v>
      </c>
      <c r="C5" s="275"/>
      <c r="D5" s="78" t="s">
        <v>68</v>
      </c>
      <c r="E5" s="78" t="s">
        <v>154</v>
      </c>
      <c r="F5" s="172" t="str">
        <f>+[1]DOCUMENTOS!C25</f>
        <v>ENLACE PUBLICITARIO EDITORES S.A.S</v>
      </c>
    </row>
    <row r="6" spans="2:6" ht="39.75" customHeight="1" thickTop="1" x14ac:dyDescent="0.25">
      <c r="B6" s="36" t="s">
        <v>45</v>
      </c>
      <c r="C6" s="35" t="str">
        <f>+'[1]EVALUACION INDICES'!D7</f>
        <v>&gt; = 1.5</v>
      </c>
      <c r="D6" s="44">
        <f>+'[1]EVALUACION INDICES'!E14</f>
        <v>2.7833593498504263</v>
      </c>
      <c r="E6" s="44">
        <f>+'[1]EVALUACION INDICES'!E27</f>
        <v>3.2770161368578998</v>
      </c>
      <c r="F6" s="171">
        <f>+'[1]EVALUACION INDICES'!E40</f>
        <v>1.8152608452374843</v>
      </c>
    </row>
    <row r="7" spans="2:6" ht="39" customHeight="1" x14ac:dyDescent="0.25">
      <c r="B7" s="33" t="s">
        <v>43</v>
      </c>
      <c r="C7" s="34" t="str">
        <f>+'[1]EVALUACION INDICES'!D8</f>
        <v>&gt; =   50% DEL P.O</v>
      </c>
      <c r="D7" s="43">
        <f>+'[1]EVALUACION INDICES'!E17</f>
        <v>293080400</v>
      </c>
      <c r="E7" s="170">
        <f>+'[1]EVALUACION INDICES'!E30</f>
        <v>100027145774</v>
      </c>
      <c r="F7" s="169">
        <f>+'[1]EVALUACION INDICES'!E43</f>
        <v>203601807</v>
      </c>
    </row>
    <row r="8" spans="2:6" ht="39" customHeight="1" x14ac:dyDescent="0.25">
      <c r="B8" s="74" t="s">
        <v>41</v>
      </c>
      <c r="C8" s="168" t="str">
        <f>+'[1]EVALUACION INDICES'!D9</f>
        <v>&lt;= 75 %</v>
      </c>
      <c r="D8" s="167">
        <f>+'[1]EVALUACION INDICES'!E19</f>
        <v>0.45538837041836366</v>
      </c>
      <c r="E8" s="167">
        <f>+'[1]EVALUACION INDICES'!E32</f>
        <v>0.21359628959374141</v>
      </c>
      <c r="F8" s="166">
        <f>+'[1]EVALUACION INDICES'!E45</f>
        <v>0.39232268261684861</v>
      </c>
    </row>
    <row r="9" spans="2:6" x14ac:dyDescent="0.25">
      <c r="D9" s="165" t="s">
        <v>4</v>
      </c>
      <c r="E9" s="42" t="s">
        <v>4</v>
      </c>
      <c r="F9" s="42" t="s">
        <v>4</v>
      </c>
    </row>
  </sheetData>
  <mergeCells count="3">
    <mergeCell ref="B2:C2"/>
    <mergeCell ref="B5:C5"/>
    <mergeCell ref="B3:E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5"/>
  <sheetViews>
    <sheetView topLeftCell="A7" workbookViewId="0">
      <selection activeCell="B22" sqref="B22"/>
    </sheetView>
  </sheetViews>
  <sheetFormatPr baseColWidth="10" defaultRowHeight="15" x14ac:dyDescent="0.25"/>
  <cols>
    <col min="1" max="1" width="20.28515625" customWidth="1"/>
    <col min="2" max="2" width="22" customWidth="1"/>
    <col min="3" max="3" width="28.42578125" customWidth="1"/>
    <col min="4" max="4" width="29.85546875" customWidth="1"/>
  </cols>
  <sheetData>
    <row r="2" spans="1:6" x14ac:dyDescent="0.25">
      <c r="A2" s="278" t="s">
        <v>158</v>
      </c>
      <c r="B2" s="278"/>
      <c r="C2" s="278"/>
      <c r="D2" s="278"/>
      <c r="E2" s="278"/>
      <c r="F2" s="278"/>
    </row>
    <row r="3" spans="1:6" ht="69" customHeight="1" x14ac:dyDescent="0.25">
      <c r="A3" s="277" t="s">
        <v>157</v>
      </c>
      <c r="B3" s="277"/>
      <c r="C3" s="277"/>
      <c r="D3" s="277"/>
      <c r="E3" s="277"/>
      <c r="F3" s="277"/>
    </row>
    <row r="5" spans="1:6" x14ac:dyDescent="0.25">
      <c r="A5" s="277" t="s">
        <v>172</v>
      </c>
      <c r="B5" s="277"/>
      <c r="C5" s="277"/>
      <c r="D5" s="277"/>
      <c r="E5" s="277"/>
      <c r="F5" s="277"/>
    </row>
    <row r="6" spans="1:6" x14ac:dyDescent="0.25">
      <c r="A6" s="277"/>
      <c r="B6" s="277"/>
      <c r="C6" s="277"/>
      <c r="D6" s="277"/>
      <c r="E6" s="277"/>
      <c r="F6" s="277"/>
    </row>
    <row r="7" spans="1:6" x14ac:dyDescent="0.25">
      <c r="A7" s="277"/>
      <c r="B7" s="277"/>
      <c r="C7" s="277"/>
      <c r="D7" s="277"/>
      <c r="E7" s="277"/>
      <c r="F7" s="277"/>
    </row>
    <row r="8" spans="1:6" x14ac:dyDescent="0.25">
      <c r="A8" s="277"/>
      <c r="B8" s="277"/>
      <c r="C8" s="277"/>
      <c r="D8" s="277"/>
      <c r="E8" s="277"/>
      <c r="F8" s="277"/>
    </row>
    <row r="9" spans="1:6" x14ac:dyDescent="0.25">
      <c r="A9" s="277"/>
      <c r="B9" s="277"/>
      <c r="C9" s="277"/>
      <c r="D9" s="277"/>
      <c r="E9" s="277"/>
      <c r="F9" s="277"/>
    </row>
    <row r="10" spans="1:6" x14ac:dyDescent="0.25">
      <c r="A10" s="277"/>
      <c r="B10" s="277"/>
      <c r="C10" s="277"/>
      <c r="D10" s="277"/>
      <c r="E10" s="277"/>
      <c r="F10" s="277"/>
    </row>
    <row r="12" spans="1:6" x14ac:dyDescent="0.25">
      <c r="A12" s="177" t="s">
        <v>173</v>
      </c>
      <c r="B12" s="3"/>
    </row>
    <row r="13" spans="1:6" x14ac:dyDescent="0.25">
      <c r="A13" s="177" t="s">
        <v>174</v>
      </c>
      <c r="B13" s="3"/>
    </row>
    <row r="14" spans="1:6" x14ac:dyDescent="0.25">
      <c r="A14" s="177"/>
      <c r="B14" s="3"/>
    </row>
    <row r="15" spans="1:6" x14ac:dyDescent="0.25">
      <c r="A15" s="177" t="s">
        <v>175</v>
      </c>
      <c r="B15" s="3"/>
    </row>
    <row r="16" spans="1:6" x14ac:dyDescent="0.25">
      <c r="A16" s="177" t="s">
        <v>176</v>
      </c>
      <c r="B16" s="3"/>
    </row>
    <row r="17" spans="1:4" x14ac:dyDescent="0.25">
      <c r="A17" s="177" t="s">
        <v>177</v>
      </c>
      <c r="B17" s="3"/>
    </row>
    <row r="20" spans="1:4" ht="30" x14ac:dyDescent="0.25">
      <c r="A20" s="178"/>
      <c r="B20" s="182" t="s">
        <v>68</v>
      </c>
      <c r="C20" s="183" t="s">
        <v>154</v>
      </c>
      <c r="D20" s="183" t="s">
        <v>149</v>
      </c>
    </row>
    <row r="21" spans="1:4" x14ac:dyDescent="0.25">
      <c r="A21" s="178" t="s">
        <v>178</v>
      </c>
      <c r="B21" s="180">
        <v>147827750</v>
      </c>
      <c r="C21" s="180">
        <v>148012200</v>
      </c>
      <c r="D21" s="180">
        <v>154510000</v>
      </c>
    </row>
    <row r="22" spans="1:4" x14ac:dyDescent="0.25">
      <c r="A22" s="179" t="s">
        <v>179</v>
      </c>
      <c r="B22" s="181" t="s">
        <v>180</v>
      </c>
      <c r="C22" s="181" t="s">
        <v>181</v>
      </c>
      <c r="D22" s="181" t="s">
        <v>182</v>
      </c>
    </row>
    <row r="23" spans="1:4" x14ac:dyDescent="0.25">
      <c r="A23" s="178"/>
      <c r="B23" s="178"/>
      <c r="C23" s="178"/>
      <c r="D23" s="178"/>
    </row>
    <row r="24" spans="1:4" x14ac:dyDescent="0.25">
      <c r="A24" s="178"/>
      <c r="B24" s="178"/>
      <c r="C24" s="178"/>
      <c r="D24" s="178"/>
    </row>
    <row r="25" spans="1:4" x14ac:dyDescent="0.25">
      <c r="A25" s="178"/>
      <c r="B25" s="178"/>
      <c r="C25" s="178"/>
      <c r="D25" s="178"/>
    </row>
  </sheetData>
  <mergeCells count="3">
    <mergeCell ref="A5:F10"/>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tabSelected="1" workbookViewId="0">
      <selection activeCell="D15" sqref="D15"/>
    </sheetView>
  </sheetViews>
  <sheetFormatPr baseColWidth="10" defaultRowHeight="15" x14ac:dyDescent="0.25"/>
  <cols>
    <col min="1" max="1" width="22.5703125" customWidth="1"/>
    <col min="2" max="2" width="12.28515625" customWidth="1"/>
    <col min="3" max="3" width="30.7109375" customWidth="1"/>
    <col min="4" max="4" width="24.5703125" customWidth="1"/>
    <col min="5" max="5" width="19.42578125" customWidth="1"/>
    <col min="6" max="6" width="14.5703125" bestFit="1" customWidth="1"/>
  </cols>
  <sheetData>
    <row r="1" spans="1:5" x14ac:dyDescent="0.25">
      <c r="A1" s="1"/>
      <c r="B1" s="1"/>
      <c r="C1" s="1"/>
    </row>
    <row r="2" spans="1:5" ht="23.25" x14ac:dyDescent="0.35">
      <c r="A2" s="279" t="s">
        <v>69</v>
      </c>
      <c r="B2" s="280"/>
      <c r="C2" s="280"/>
      <c r="D2" s="280"/>
      <c r="E2" s="280"/>
    </row>
    <row r="3" spans="1:5" ht="46.5" customHeight="1" x14ac:dyDescent="0.25">
      <c r="A3" s="287" t="s">
        <v>11</v>
      </c>
      <c r="B3" s="288"/>
      <c r="C3" s="59" t="s">
        <v>66</v>
      </c>
      <c r="D3" s="59" t="s">
        <v>67</v>
      </c>
      <c r="E3" s="59" t="s">
        <v>68</v>
      </c>
    </row>
    <row r="4" spans="1:5" x14ac:dyDescent="0.25">
      <c r="A4" s="289" t="s">
        <v>0</v>
      </c>
      <c r="B4" s="290"/>
      <c r="C4" s="60" t="s">
        <v>4</v>
      </c>
      <c r="D4" s="60" t="s">
        <v>4</v>
      </c>
      <c r="E4" s="60" t="s">
        <v>185</v>
      </c>
    </row>
    <row r="5" spans="1:5" x14ac:dyDescent="0.25">
      <c r="A5" s="289" t="s">
        <v>29</v>
      </c>
      <c r="B5" s="290"/>
      <c r="C5" s="62" t="s">
        <v>4</v>
      </c>
      <c r="D5" s="62" t="s">
        <v>4</v>
      </c>
      <c r="E5" s="62" t="s">
        <v>4</v>
      </c>
    </row>
    <row r="6" spans="1:5" x14ac:dyDescent="0.25">
      <c r="A6" s="289" t="s">
        <v>12</v>
      </c>
      <c r="B6" s="290"/>
      <c r="C6" s="184" t="s">
        <v>110</v>
      </c>
      <c r="D6" s="61" t="s">
        <v>4</v>
      </c>
      <c r="E6" s="61" t="s">
        <v>4</v>
      </c>
    </row>
    <row r="7" spans="1:5" x14ac:dyDescent="0.25">
      <c r="A7" s="291" t="s">
        <v>13</v>
      </c>
      <c r="B7" s="292"/>
      <c r="C7" s="61" t="s">
        <v>4</v>
      </c>
      <c r="D7" s="61" t="s">
        <v>4</v>
      </c>
      <c r="E7" s="61" t="s">
        <v>4</v>
      </c>
    </row>
    <row r="8" spans="1:5" x14ac:dyDescent="0.25">
      <c r="A8" s="281" t="s">
        <v>57</v>
      </c>
      <c r="B8" s="282"/>
      <c r="C8" s="62" t="s">
        <v>4</v>
      </c>
      <c r="D8" s="62" t="s">
        <v>4</v>
      </c>
      <c r="E8" s="62" t="s">
        <v>4</v>
      </c>
    </row>
    <row r="9" spans="1:5" ht="30.75" customHeight="1" x14ac:dyDescent="0.25">
      <c r="A9" s="281" t="s">
        <v>171</v>
      </c>
      <c r="B9" s="282"/>
      <c r="C9" s="181" t="s">
        <v>182</v>
      </c>
      <c r="D9" s="181" t="s">
        <v>181</v>
      </c>
      <c r="E9" s="185" t="s">
        <v>180</v>
      </c>
    </row>
    <row r="10" spans="1:5" ht="32.25" customHeight="1" x14ac:dyDescent="0.25">
      <c r="A10" s="285" t="s">
        <v>7</v>
      </c>
      <c r="B10" s="286"/>
      <c r="C10" s="175" t="s">
        <v>184</v>
      </c>
      <c r="D10" s="77" t="s">
        <v>4</v>
      </c>
      <c r="E10" s="77" t="s">
        <v>4</v>
      </c>
    </row>
    <row r="11" spans="1:5" ht="19.5" customHeight="1" x14ac:dyDescent="0.25">
      <c r="A11" s="75"/>
      <c r="B11" s="75"/>
      <c r="C11" s="76"/>
    </row>
    <row r="13" spans="1:5" x14ac:dyDescent="0.25">
      <c r="A13" s="4" t="s">
        <v>55</v>
      </c>
      <c r="B13" s="4"/>
      <c r="C13" s="4"/>
    </row>
    <row r="14" spans="1:5" ht="13.5" customHeight="1" x14ac:dyDescent="0.25">
      <c r="A14" s="283" t="s">
        <v>56</v>
      </c>
      <c r="B14" s="284"/>
      <c r="C14" s="64"/>
    </row>
    <row r="15" spans="1:5" x14ac:dyDescent="0.25">
      <c r="A15" s="63"/>
      <c r="B15" s="64"/>
      <c r="C15" s="64"/>
    </row>
    <row r="16" spans="1:5" x14ac:dyDescent="0.25">
      <c r="A16" s="63"/>
      <c r="B16" s="64"/>
      <c r="C16" s="64"/>
    </row>
    <row r="17" spans="1:6" x14ac:dyDescent="0.25">
      <c r="A17" s="5" t="s">
        <v>62</v>
      </c>
      <c r="B17" s="2"/>
      <c r="C17" s="2"/>
    </row>
    <row r="18" spans="1:6" x14ac:dyDescent="0.25">
      <c r="A18" s="3" t="s">
        <v>65</v>
      </c>
      <c r="B18" s="2"/>
      <c r="C18" s="2"/>
    </row>
    <row r="21" spans="1:6" x14ac:dyDescent="0.25">
      <c r="A21" s="6" t="s">
        <v>63</v>
      </c>
      <c r="B21" s="7"/>
      <c r="C21" s="7"/>
    </row>
    <row r="22" spans="1:6" x14ac:dyDescent="0.25">
      <c r="A22" s="7" t="s">
        <v>64</v>
      </c>
      <c r="B22" s="7"/>
      <c r="C22" s="7"/>
    </row>
    <row r="28" spans="1:6" x14ac:dyDescent="0.25">
      <c r="F28" s="9"/>
    </row>
    <row r="29" spans="1:6" x14ac:dyDescent="0.25">
      <c r="F29" s="9"/>
    </row>
    <row r="30" spans="1:6" x14ac:dyDescent="0.25">
      <c r="F30" s="9"/>
    </row>
  </sheetData>
  <mergeCells count="10">
    <mergeCell ref="A2:E2"/>
    <mergeCell ref="A9:B9"/>
    <mergeCell ref="A14:B14"/>
    <mergeCell ref="A10:B10"/>
    <mergeCell ref="A3:B3"/>
    <mergeCell ref="A4:B4"/>
    <mergeCell ref="A6:B6"/>
    <mergeCell ref="A7:B7"/>
    <mergeCell ref="A8:B8"/>
    <mergeCell ref="A5:B5"/>
  </mergeCells>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EVALUACION JURIDICA</vt:lpstr>
      <vt:lpstr>EVALUACION TECNICA</vt:lpstr>
      <vt:lpstr>EVALUACION DE EXPERIENCIA</vt:lpstr>
      <vt:lpstr>DOCUMENTOS</vt:lpstr>
      <vt:lpstr>EVALUACION INDICES</vt:lpstr>
      <vt:lpstr>INDICADORES</vt:lpstr>
      <vt:lpstr>EVAL. ECONOMI</vt:lpstr>
      <vt:lpstr>RESULTADO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2023-05-23T20:45:43Z</cp:lastPrinted>
  <dcterms:created xsi:type="dcterms:W3CDTF">2017-05-22T13:32:10Z</dcterms:created>
  <dcterms:modified xsi:type="dcterms:W3CDTF">2023-05-26T19:30:57Z</dcterms:modified>
</cp:coreProperties>
</file>