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09 DE 2023 - TRANSPORTE impulsadoras\"/>
    </mc:Choice>
  </mc:AlternateContent>
  <xr:revisionPtr revIDLastSave="0" documentId="13_ncr:1_{A2139B4C-F7E3-494E-AF05-92EDCCB91159}" xr6:coauthVersionLast="47" xr6:coauthVersionMax="47" xr10:uidLastSave="{00000000-0000-0000-0000-000000000000}"/>
  <bookViews>
    <workbookView xWindow="-120" yWindow="-120" windowWidth="29040" windowHeight="15840" firstSheet="1" activeTab="6" xr2:uid="{00000000-000D-0000-FFFF-FFFF00000000}"/>
  </bookViews>
  <sheets>
    <sheet name="EVALUACION JURIDICA" sheetId="1" r:id="rId1"/>
    <sheet name="EVALUACION TECNICA " sheetId="48" r:id="rId2"/>
    <sheet name="EVALUACION DE EXPERIENCIA" sheetId="49" r:id="rId3"/>
    <sheet name="DOCUMENTOS" sheetId="50" r:id="rId4"/>
    <sheet name="EVALUACION INDICES" sheetId="51" r:id="rId5"/>
    <sheet name="INDICADORES" sheetId="52" r:id="rId6"/>
    <sheet name="PONDERACIÓN" sheetId="53" r:id="rId7"/>
    <sheet name="RESULTADO" sheetId="4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52" l="1"/>
  <c r="B3" i="52"/>
  <c r="D5" i="52"/>
  <c r="E5" i="52"/>
  <c r="C7" i="52"/>
  <c r="D7" i="52"/>
  <c r="E7" i="52"/>
  <c r="C8" i="52"/>
  <c r="D8" i="52"/>
  <c r="E8" i="52"/>
  <c r="C9" i="52"/>
  <c r="D9" i="52"/>
  <c r="E9" i="52"/>
  <c r="C10" i="52"/>
  <c r="D10" i="52"/>
  <c r="E10" i="52"/>
  <c r="C11" i="52"/>
  <c r="D11" i="52"/>
  <c r="E11" i="52"/>
  <c r="C12" i="52"/>
  <c r="D12" i="52"/>
  <c r="E12" i="52"/>
  <c r="B2" i="51"/>
  <c r="B3" i="51"/>
  <c r="B15" i="51"/>
  <c r="E17" i="51"/>
  <c r="E20" i="51"/>
  <c r="E22" i="51"/>
  <c r="E25" i="51"/>
  <c r="D28" i="51"/>
  <c r="E28" i="51"/>
  <c r="D31" i="51"/>
  <c r="E31" i="51"/>
  <c r="B38" i="51"/>
  <c r="E40" i="51"/>
  <c r="E43" i="51"/>
  <c r="E45" i="51"/>
  <c r="E48" i="51"/>
  <c r="D51" i="51"/>
  <c r="E51" i="51" s="1"/>
  <c r="D54" i="51"/>
  <c r="E54" i="51" s="1"/>
</calcChain>
</file>

<file path=xl/sharedStrings.xml><?xml version="1.0" encoding="utf-8"?>
<sst xmlns="http://schemas.openxmlformats.org/spreadsheetml/2006/main" count="288" uniqueCount="166">
  <si>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</si>
  <si>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</si>
  <si>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</si>
  <si>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</si>
  <si>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</si>
  <si>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</si>
  <si>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</si>
  <si>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</si>
  <si>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</si>
  <si>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</si>
  <si>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</si>
  <si>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</si>
  <si>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</si>
  <si>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</si>
  <si>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</si>
  <si>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</si>
  <si>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</si>
  <si>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</si>
  <si>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</si>
  <si>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</si>
  <si>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</si>
  <si>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</si>
  <si>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</si>
  <si>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</si>
  <si>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</si>
  <si>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</si>
  <si>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</si>
  <si>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</si>
  <si>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</si>
  <si>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</si>
  <si>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</si>
  <si>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</si>
  <si>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</si>
  <si>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</si>
  <si>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</si>
  <si>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</si>
  <si>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</si>
  <si>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</si>
  <si>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Subgerente Financiera</t>
  </si>
  <si>
    <t>DEBE SUBSANAR</t>
  </si>
  <si>
    <t>ESCOLYTUR LTDA.</t>
  </si>
  <si>
    <t>ESPECIFICACIONES TECNICAS</t>
  </si>
  <si>
    <t>DESCRIPCION</t>
  </si>
  <si>
    <t xml:space="preserve">REF </t>
  </si>
  <si>
    <t xml:space="preserve">RESULTADO </t>
  </si>
  <si>
    <t>OBSERVACIONES</t>
  </si>
  <si>
    <t xml:space="preserve">EXPERIENCIA  </t>
  </si>
  <si>
    <t>DOCUMENTO SOLICITADO</t>
  </si>
  <si>
    <t>NIT</t>
  </si>
  <si>
    <t>EMPRESA DE TRANSPORTE ESCOLAR Y TURISMO LTDA</t>
  </si>
  <si>
    <t>NOMBRE</t>
  </si>
  <si>
    <t>EVALUACION DOCUMENTOS</t>
  </si>
  <si>
    <t>Activo Total</t>
  </si>
  <si>
    <t xml:space="preserve">CUMPLE </t>
  </si>
  <si>
    <t>Utilidad Operacional</t>
  </si>
  <si>
    <t xml:space="preserve">RENTABILIDAD DEL ACTIVO </t>
  </si>
  <si>
    <t xml:space="preserve">RENTABILIDAD DEL PATRIMONIO </t>
  </si>
  <si>
    <t xml:space="preserve">Gastos de Interes </t>
  </si>
  <si>
    <t xml:space="preserve">RAZON DE COBERTURA </t>
  </si>
  <si>
    <t>Pasivo Total</t>
  </si>
  <si>
    <t>NIVEL DE ENDEUDAMIENTO</t>
  </si>
  <si>
    <t>872.244.521 - 385.660.681</t>
  </si>
  <si>
    <t xml:space="preserve">Activo corriente - Pasivo Corriente </t>
  </si>
  <si>
    <t xml:space="preserve">CAPITAL DE TRABAJO </t>
  </si>
  <si>
    <t>Pasivo corriente</t>
  </si>
  <si>
    <t>LIQUIDEZ</t>
  </si>
  <si>
    <t>Activo corriente</t>
  </si>
  <si>
    <t>En Col $</t>
  </si>
  <si>
    <t>RENTABILIDAD DEL PATRIMONIO (ROE)</t>
  </si>
  <si>
    <t>&gt; = 5</t>
  </si>
  <si>
    <t>Uop/GI</t>
  </si>
  <si>
    <t>&lt;= 60 %</t>
  </si>
  <si>
    <t>(PT/AT) * 100</t>
  </si>
  <si>
    <t>AC-PC</t>
  </si>
  <si>
    <t>&gt; = 1.4</t>
  </si>
  <si>
    <t>AC/PC</t>
  </si>
  <si>
    <t>SOLICITADOS</t>
  </si>
  <si>
    <t>INDICADORES FINANCIEROS</t>
  </si>
  <si>
    <t>NO CUMPLE, DEBE SUBSANAR</t>
  </si>
  <si>
    <t>INVITACION ABIERTA No. 009 DE 2023</t>
  </si>
  <si>
    <t>TRANSPORTES ESPECIALES ACAR SA</t>
  </si>
  <si>
    <t>EMPRESA DE TRANSPORTE ESCOLAR Y TURISMO LTDA ESCOLYTOUR</t>
  </si>
  <si>
    <t>El oferente debe presentar COPIA LEGIBLE DE LA CEDULA DE CIUDADANIA del represéntate Legal de la sociedad o de la persona natural que presenta oferta, la cual debe estar registrada y contar con las facultades para la presentación de la oferta mediante su firma.</t>
  </si>
  <si>
    <t>HOJA DE VIDA DE LA FUNCIÓN PUBLICA</t>
  </si>
  <si>
    <t>Los OFERENTES al momento de presentar su OFERTA deberán presentar la hoja de vida de la función publica de acuerdo a su naturaleza (persona jurídica o natural), la cual puede ser obtenida de la página www.funcionpublica.gov.co/descarga-de-formatos</t>
  </si>
  <si>
    <t>RESOLUCION MINISTERIO DEL TRABAJO</t>
  </si>
  <si>
    <t>El oferente deberá allegar la resolución emitida por el Ministerio del Trabajo mediante la cual autoriza a la empresa legalmente habilitada para prestar el servicio público de transporte, con horas extras.</t>
  </si>
  <si>
    <t>RESOLUCION MINISTERIO DE TRANSPORTE</t>
  </si>
  <si>
    <t>El oferente deberá allegar la resolución expedida por el Ministerio de Transporte, en donde se evidencie su capacidad transportadora</t>
  </si>
  <si>
    <t>FOLIO 5-6</t>
  </si>
  <si>
    <t>FOLIO 8 - 18</t>
  </si>
  <si>
    <t>FOLIO 19 -20</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</si>
  <si>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t>
  </si>
  <si>
    <t>FOLIO 22-35</t>
  </si>
  <si>
    <t>FOLIO 39-41</t>
  </si>
  <si>
    <t>FOLIO 36-38</t>
  </si>
  <si>
    <t>FOLIO 42-44</t>
  </si>
  <si>
    <t>FOLIO 45-52</t>
  </si>
  <si>
    <t>FOLIO 53-54</t>
  </si>
  <si>
    <t>FOLIO 55-60</t>
  </si>
  <si>
    <t>FOLIO 61-62</t>
  </si>
  <si>
    <t>FOLIO 188-191</t>
  </si>
  <si>
    <t>FOLIO 192-211</t>
  </si>
  <si>
    <t>NO CUMPLE
(es superior a los 30 dias solicitados)</t>
  </si>
  <si>
    <t>FOLIO 2-4</t>
  </si>
  <si>
    <t>FOLIO 5-10</t>
  </si>
  <si>
    <t>FOLIO 11-12</t>
  </si>
  <si>
    <t>FOLIO 13-15</t>
  </si>
  <si>
    <t>FOLIO 16-18</t>
  </si>
  <si>
    <t>FOLIO 19-21</t>
  </si>
  <si>
    <t>FOLIO 22-23</t>
  </si>
  <si>
    <t>FOLIO 24-30</t>
  </si>
  <si>
    <t>FOLIO 31-32</t>
  </si>
  <si>
    <t>FOLIO 33-34</t>
  </si>
  <si>
    <t>FOLIO 35-36</t>
  </si>
  <si>
    <t>FOLIO 37-38</t>
  </si>
  <si>
    <t>FOLIO 39-42</t>
  </si>
  <si>
    <t>FOLIO 43-52</t>
  </si>
  <si>
    <t>Adjunta formulario No. 5 Folio 103</t>
  </si>
  <si>
    <t>Adjunta formulario No. 5 Folios 143</t>
  </si>
  <si>
    <t>1-3 PERSONAS
4-8 PERSONAS
9-12 PERSONAS</t>
  </si>
  <si>
    <t>Servicio adiconal traslado personal a su domicilio.</t>
  </si>
  <si>
    <t>Adjunta formulario No. 5 Folios 99 -103</t>
  </si>
  <si>
    <t>Adjunta formulario No. 5 Folios 140 -143</t>
  </si>
  <si>
    <t>Municipios:Agua de Dios Albán Almeida Anapoima Anolaima Apulo Arbeláez Beltrán Bituima Bogotá Bojacá Cabrera Cachipay Cajicá Caparrapí Cáqueza Carmen de Carupa Chaguaní Chía Chipaque Choachí Cogua Cota Cucunubá El Colegio El Peñón El Rosal Facatativá Fómeque Fosca Funza Fúquene Fusagasugá Gachalá Gachancipá Gachetá Gama Girardot Granada Guachetá Guaduas Guasca Guataquí Guatavita Guayabal de Síquima GuayabetalGutiérrez Jerusalén Junín La Calera La Mesa La Palma La Peña La Vega Lenguazaque Machetá Madrid Manta Medina Mosquera Nariño Nemocón Nilo Nimaima Nocaima Pacho Paime Pandi Paratebueno Pasca Puerto Salgar Pulí Quebradanegra Quetame Quipile Ricaurte San Antonio del Tequendama San Bernardo San Cayetano San Francisco San Juan de Rioseco Sasaima Sesquilé Sibaté Silvania Simijaca Soacha Sopó Subachoque Suesca, Supatá, Susa, Sutatausa, Tabio, Tausa, Tena, Tenjo, Tibacuy, Tibirita, Tocaima, Tocancipá, Topaipí, Ubalá, Ubaque, Ubaté, Une, Útica, Venecia, Vergara, Vianí, Villagómez, Villapinzón, Villeta, Viotá, Yacopí, Zipacón, Zipaquirá, Villavicencio</t>
  </si>
  <si>
    <t>El servicio de transporte se establece valor por día con un tiempo de ejecución de 12 horas, con servicio incluido, con pernocta y hora extra a ciertos municipios del departamento. Asignar microbuses según se vayan necesitando para el personal de apoyo de los diferentes despliegues publicitarios requeridos por la Empresa de Licores, con solicitud de un día de anticipación. Asegurar que todos los vehículos asignados para la operación siempre estén en perfectas condiciones para el transporte del personal
(aseo, mecánicas, documental, etc.)
Cumplir con la ruta de entrega previamente organizada con un día de anticipación según cronograma.</t>
  </si>
  <si>
    <t>EVALUACION</t>
  </si>
  <si>
    <t>TRANSPORTES ESPECIALES ACAR</t>
  </si>
  <si>
    <r>
      <t xml:space="preserve">Se evidencia que La Experiencia requerida  como indica la Invitacion Abierta No 09 de 2023 
Relaciona el formularo 6 (Relación Experiencia Oferente) en el que evidencian 5 contratos realizados crelacionados con transporte de pasajeros. </t>
    </r>
    <r>
      <rPr>
        <b/>
        <sz val="8"/>
        <rFont val="Arial"/>
        <family val="2"/>
      </rPr>
      <t>Folio 105-106.</t>
    </r>
    <r>
      <rPr>
        <sz val="8"/>
        <rFont val="Arial"/>
        <family val="2"/>
      </rPr>
      <t xml:space="preserve">
adjunta certificados, </t>
    </r>
    <r>
      <rPr>
        <b/>
        <sz val="8"/>
        <rFont val="Arial"/>
        <family val="2"/>
      </rPr>
      <t>Folios del  107-150.</t>
    </r>
  </si>
  <si>
    <r>
      <t xml:space="preserve">Se evidencia que La Experiencia requerida  como indica la Invitacion Abierta No 09 de 2023 
Relaciona el formularo 6 (Relación Experiencia Oferente) en el que evidencian 7 contratos realizados crelacionados con transporte de pasajeros. </t>
    </r>
    <r>
      <rPr>
        <b/>
        <sz val="8"/>
        <rFont val="Arial"/>
        <family val="2"/>
      </rPr>
      <t>Folio 145-146.</t>
    </r>
    <r>
      <rPr>
        <sz val="8"/>
        <rFont val="Arial"/>
        <family val="2"/>
      </rPr>
      <t xml:space="preserve">
adjunta certificados, </t>
    </r>
    <r>
      <rPr>
        <b/>
        <sz val="8"/>
        <rFont val="Arial"/>
        <family val="2"/>
      </rPr>
      <t>Folios del  148-187.</t>
    </r>
  </si>
  <si>
    <t xml:space="preserve">LOS OFERENTES deberán acreditar experiencia específica en el transporte de pasajeros.
La experiencia específica se acreditará con la presentación de certificaciones con entidades privadas y/o públicas.
“Entregar certificación en la ejecución de minimo dos (2) contratos, cuyo objeto esté relacionado con transporte de pasajeros indicando los departamentos de destino;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t>
  </si>
  <si>
    <t>ESCOLYTUR LTDA</t>
  </si>
  <si>
    <r>
      <t xml:space="preserve">Presenta la información financiera a diciembre 31 de 2022, según certificación de la Cámara de Comercio de Cali, con Código de verificación No. A823V7GL17 del 31 de marzo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</si>
  <si>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</si>
  <si>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805021222-9</t>
  </si>
  <si>
    <t>TRANSPORTES ESPECIALES ACAR S.A.</t>
  </si>
  <si>
    <r>
      <t xml:space="preserve">Presenta la información financiera a 31 de dicimebre de 2021, según certificación de la Cámara de Comercio de Bogotá  , con Código de verificación No.A239151549B3E4 del 04 de Abril de  2023- </t>
    </r>
    <r>
      <rPr>
        <b/>
        <sz val="8"/>
        <rFont val="Arial"/>
        <family val="2"/>
      </rPr>
      <t>CUMPLE</t>
    </r>
  </si>
  <si>
    <t xml:space="preserve">830090497-2 </t>
  </si>
  <si>
    <t xml:space="preserve">CONTRATAR EL SERVICIO DE TRANSPORTE DE PERSONAL DE IMPULSO PARA LOS DIFERENTES DESPLIEGUES PUBLICITARIOS DE LOS EVENTOS PATROCINADOS POR LA EMPRESA DE LICORES DE CUNDINAMARCA, EN LOS 116 MUNICIPIOS DE CUNDINAMARCA, BOGOTÁ Y META.  </t>
  </si>
  <si>
    <t>INVITACIÓN ABIERTA No 009 DE 2023</t>
  </si>
  <si>
    <t>Patrimonio</t>
  </si>
  <si>
    <t>19.120.033.297 - 5.449.470.585</t>
  </si>
  <si>
    <t>MAYOR O IGUAL A 0.4%</t>
  </si>
  <si>
    <t>Uop / AT</t>
  </si>
  <si>
    <t>RENTABILIDAD DEL ACTIVO (ROA)</t>
  </si>
  <si>
    <t>MAYOR O IGUAL A 4%</t>
  </si>
  <si>
    <t>U op / P</t>
  </si>
  <si>
    <t>&gt; =   al  50 % DEL P.O</t>
  </si>
  <si>
    <t>PRESUPUESTO OFICIAL:  
$140.000.000</t>
  </si>
  <si>
    <t xml:space="preserve">4.2 CRITERIO DE CALIFICACIÓN </t>
  </si>
  <si>
    <t>P = 1000 x (PM/VP)</t>
  </si>
  <si>
    <t>Donde:</t>
  </si>
  <si>
    <t>P = Puntaje para la propuesta en evaluación</t>
  </si>
  <si>
    <t>VP = Valor de la propuesta en evaluación</t>
  </si>
  <si>
    <t>PM = Valor de la propuesta más económica.</t>
  </si>
  <si>
    <t>DESCRPCIÓN</t>
  </si>
  <si>
    <t>VALOR OFERTA</t>
  </si>
  <si>
    <t>TOTAL</t>
  </si>
  <si>
    <t>Jefe  Oficina  Asesora de Juridica y Contratacion</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</si>
  <si>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</si>
  <si>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EVALUACION EXPERIENCIA INVITACIÓN ABIERTA No. 009 DE 2023</t>
  </si>
  <si>
    <t>Vo. Bo LEONARDO ANDRES RODRIGUEZ SUAREZ</t>
  </si>
  <si>
    <t>NO CUMPLE
DEBE SUBSANAR</t>
  </si>
  <si>
    <t>RESULTADO A PUBLICAR UNA VEZ SURTIDO EL TERMINO PARA SUBSANAR</t>
  </si>
  <si>
    <t>Vo. Bo LENARDO ANDRES RODRIGUEZ SUAREZ</t>
  </si>
  <si>
    <t>Subgerente Comercial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</si>
</sst>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quot;$&quot;\ #,##0"/>
  </numFmts>
  <fonts count="37"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0"/>
      <color rgb="FFFF0000"/>
      <name val="Arial"/>
      <family val="2"/>
    </font>
    <font>
      <b/>
      <sz val="11"/>
      <color theme="1"/>
      <name val="Calibri"/>
      <family val="2"/>
      <scheme val="minor"/>
    </font>
    <font>
      <sz val="10"/>
      <color rgb="FF000000"/>
      <name val="Arial"/>
      <family val="2"/>
    </font>
    <font>
      <sz val="11"/>
      <name val="Arial"/>
      <family val="2"/>
    </font>
    <font>
      <b/>
      <sz val="11"/>
      <name val="Arial"/>
      <family val="2"/>
    </font>
    <font>
      <b/>
      <sz val="8"/>
      <color rgb="FF000000"/>
      <name val="Arial"/>
      <family val="2"/>
    </font>
    <font>
      <sz val="8"/>
      <color rgb="FFFF0000"/>
      <name val="Arial"/>
      <family val="2"/>
    </font>
    <font>
      <b/>
      <sz val="10"/>
      <name val="Arial"/>
      <family val="2"/>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sz val="8"/>
      <color rgb="FFFF0000"/>
      <name val="Calibri"/>
      <family val="2"/>
      <scheme val="minor"/>
    </font>
    <font>
      <b/>
      <sz val="12"/>
      <color rgb="FFFF0000"/>
      <name val="Calibri"/>
      <family val="2"/>
      <scheme val="minor"/>
    </font>
    <font>
      <b/>
      <sz val="12"/>
      <name val="Calibri"/>
      <family val="2"/>
      <scheme val="minor"/>
    </font>
    <font>
      <sz val="12"/>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D9D9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auto="1"/>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indexed="64"/>
      </left>
      <right style="medium">
        <color indexed="64"/>
      </right>
      <top style="medium">
        <color indexed="64"/>
      </top>
      <bottom/>
      <diagonal/>
    </border>
    <border>
      <left style="medium">
        <color auto="1"/>
      </left>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auto="1"/>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auto="1"/>
      </right>
      <top/>
      <bottom/>
      <diagonal/>
    </border>
  </borders>
  <cellStyleXfs count="12">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cellStyleXfs>
  <cellXfs count="223">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15" fillId="0" borderId="0" xfId="0" applyFont="1"/>
    <xf numFmtId="0" fontId="12"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21" fillId="0" borderId="7" xfId="0" applyFont="1" applyBorder="1" applyAlignment="1">
      <alignment horizontal="justify" vertical="center"/>
    </xf>
    <xf numFmtId="0" fontId="0" fillId="0" borderId="8" xfId="0" applyBorder="1" applyAlignment="1">
      <alignment horizontal="center" vertical="center"/>
    </xf>
    <xf numFmtId="0" fontId="9" fillId="0" borderId="1" xfId="0" applyFont="1" applyBorder="1" applyAlignment="1">
      <alignment horizontal="left" vertical="top" wrapText="1"/>
    </xf>
    <xf numFmtId="0" fontId="22" fillId="0" borderId="9"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2" borderId="17" xfId="0" applyFont="1" applyFill="1" applyBorder="1" applyAlignment="1">
      <alignment horizontal="center" vertical="center" wrapText="1"/>
    </xf>
    <xf numFmtId="0" fontId="4" fillId="0" borderId="20" xfId="0" applyFont="1" applyBorder="1"/>
    <xf numFmtId="0" fontId="0" fillId="3" borderId="0" xfId="0" applyFill="1"/>
    <xf numFmtId="0" fontId="2" fillId="3" borderId="21"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14" fillId="3" borderId="22" xfId="0" applyFont="1" applyFill="1" applyBorder="1" applyAlignment="1">
      <alignment horizontal="justify" wrapText="1"/>
    </xf>
    <xf numFmtId="0" fontId="27" fillId="3" borderId="19" xfId="0" applyFont="1" applyFill="1" applyBorder="1" applyAlignment="1">
      <alignment horizontal="center" vertical="center"/>
    </xf>
    <xf numFmtId="0" fontId="27" fillId="3" borderId="19" xfId="0" applyFont="1" applyFill="1" applyBorder="1" applyAlignment="1">
      <alignment horizontal="center"/>
    </xf>
    <xf numFmtId="0" fontId="14" fillId="3" borderId="17"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0" xfId="0" applyFont="1" applyFill="1" applyAlignment="1">
      <alignment horizontal="center" vertical="center" wrapText="1"/>
    </xf>
    <xf numFmtId="0" fontId="3" fillId="3" borderId="0" xfId="0" applyFont="1" applyFill="1"/>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0" fillId="3" borderId="0" xfId="0" applyFill="1" applyAlignment="1">
      <alignment vertical="top"/>
    </xf>
    <xf numFmtId="164" fontId="28" fillId="3" borderId="23" xfId="1" applyFont="1" applyFill="1" applyBorder="1" applyAlignment="1">
      <alignment horizontal="center"/>
    </xf>
    <xf numFmtId="0" fontId="0" fillId="3" borderId="24" xfId="0" applyFill="1" applyBorder="1"/>
    <xf numFmtId="0" fontId="0" fillId="3" borderId="25" xfId="0" applyFill="1" applyBorder="1"/>
    <xf numFmtId="164" fontId="28" fillId="3" borderId="26" xfId="1" applyFont="1" applyFill="1" applyBorder="1" applyAlignment="1">
      <alignment horizontal="center"/>
    </xf>
    <xf numFmtId="0" fontId="28" fillId="3" borderId="28" xfId="0" applyFont="1" applyFill="1" applyBorder="1" applyAlignment="1">
      <alignment horizontal="center" vertical="center" wrapText="1"/>
    </xf>
    <xf numFmtId="0" fontId="28" fillId="3" borderId="29" xfId="0" applyFont="1" applyFill="1" applyBorder="1"/>
    <xf numFmtId="0" fontId="28" fillId="3" borderId="0" xfId="0" applyFont="1" applyFill="1" applyAlignment="1">
      <alignment horizontal="center"/>
    </xf>
    <xf numFmtId="164" fontId="29" fillId="3" borderId="26" xfId="1" applyFont="1" applyFill="1" applyBorder="1" applyAlignment="1">
      <alignment horizontal="center"/>
    </xf>
    <xf numFmtId="169" fontId="28" fillId="3" borderId="27" xfId="1" applyNumberFormat="1" applyFont="1" applyFill="1" applyBorder="1"/>
    <xf numFmtId="169" fontId="28" fillId="3" borderId="0" xfId="1" applyNumberFormat="1" applyFont="1" applyFill="1" applyBorder="1"/>
    <xf numFmtId="0" fontId="28" fillId="3" borderId="26" xfId="0" applyFont="1" applyFill="1" applyBorder="1" applyAlignment="1">
      <alignment horizontal="center" vertical="center" wrapText="1"/>
    </xf>
    <xf numFmtId="2" fontId="28" fillId="3" borderId="27" xfId="1" applyNumberFormat="1" applyFont="1" applyFill="1" applyBorder="1" applyAlignment="1">
      <alignment horizontal="right"/>
    </xf>
    <xf numFmtId="169" fontId="28" fillId="3" borderId="28" xfId="1" applyNumberFormat="1" applyFont="1" applyFill="1" applyBorder="1"/>
    <xf numFmtId="0" fontId="29" fillId="3" borderId="26" xfId="0" applyFont="1" applyFill="1" applyBorder="1" applyAlignment="1">
      <alignment horizontal="center" vertical="justify" wrapText="1"/>
    </xf>
    <xf numFmtId="0" fontId="28" fillId="3" borderId="26" xfId="0" applyFont="1" applyFill="1" applyBorder="1" applyAlignment="1">
      <alignment horizontal="center" vertical="justify" wrapText="1"/>
    </xf>
    <xf numFmtId="164" fontId="28" fillId="3" borderId="27" xfId="1" applyFont="1" applyFill="1" applyBorder="1"/>
    <xf numFmtId="9" fontId="28" fillId="3" borderId="27" xfId="11" applyFont="1" applyFill="1" applyBorder="1"/>
    <xf numFmtId="3" fontId="28" fillId="3" borderId="28" xfId="0" applyNumberFormat="1" applyFont="1" applyFill="1" applyBorder="1"/>
    <xf numFmtId="0" fontId="28" fillId="3" borderId="28" xfId="0" applyFont="1" applyFill="1" applyBorder="1" applyAlignment="1">
      <alignment horizontal="center"/>
    </xf>
    <xf numFmtId="169" fontId="28" fillId="3" borderId="28" xfId="1" applyNumberFormat="1" applyFont="1" applyFill="1" applyBorder="1" applyAlignment="1">
      <alignment horizontal="right"/>
    </xf>
    <xf numFmtId="39" fontId="28" fillId="3" borderId="27" xfId="1" applyNumberFormat="1" applyFont="1" applyFill="1" applyBorder="1"/>
    <xf numFmtId="0" fontId="29" fillId="3" borderId="30" xfId="0" applyFont="1" applyFill="1" applyBorder="1" applyAlignment="1">
      <alignment horizontal="center" vertical="justify" wrapText="1"/>
    </xf>
    <xf numFmtId="0" fontId="28" fillId="3" borderId="31" xfId="0" applyFont="1" applyFill="1" applyBorder="1"/>
    <xf numFmtId="0" fontId="28" fillId="3" borderId="32" xfId="0" applyFont="1" applyFill="1" applyBorder="1"/>
    <xf numFmtId="0" fontId="29" fillId="3" borderId="33" xfId="0" applyFont="1" applyFill="1" applyBorder="1" applyAlignment="1">
      <alignment horizontal="center"/>
    </xf>
    <xf numFmtId="0" fontId="30" fillId="3" borderId="9" xfId="0" applyFont="1" applyFill="1" applyBorder="1" applyAlignment="1">
      <alignment horizontal="center" vertical="center" wrapText="1"/>
    </xf>
    <xf numFmtId="9" fontId="0" fillId="3" borderId="0" xfId="0" applyNumberFormat="1" applyFill="1"/>
    <xf numFmtId="9" fontId="0" fillId="3" borderId="0" xfId="10" applyNumberFormat="1" applyFont="1" applyFill="1" applyAlignment="1">
      <alignment vertical="center"/>
    </xf>
    <xf numFmtId="41" fontId="0" fillId="3" borderId="0" xfId="10" applyFont="1" applyFill="1" applyAlignment="1">
      <alignment vertical="center"/>
    </xf>
    <xf numFmtId="0" fontId="15" fillId="3"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1" xfId="0" applyFont="1" applyFill="1" applyBorder="1"/>
    <xf numFmtId="0" fontId="15" fillId="3" borderId="1" xfId="0" applyFont="1" applyFill="1" applyBorder="1" applyAlignment="1">
      <alignment horizontal="center" vertical="center" wrapText="1"/>
    </xf>
    <xf numFmtId="0" fontId="15" fillId="3" borderId="24" xfId="0" applyFont="1" applyFill="1" applyBorder="1" applyAlignment="1">
      <alignment horizontal="center" vertical="center"/>
    </xf>
    <xf numFmtId="0" fontId="16" fillId="3" borderId="1" xfId="0" applyFont="1" applyFill="1" applyBorder="1" applyAlignment="1">
      <alignment vertical="center"/>
    </xf>
    <xf numFmtId="3" fontId="0" fillId="3" borderId="0" xfId="0" applyNumberFormat="1" applyFill="1"/>
    <xf numFmtId="0" fontId="20"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4" fontId="28" fillId="3" borderId="1" xfId="0" applyNumberFormat="1" applyFont="1" applyFill="1" applyBorder="1" applyAlignment="1">
      <alignment horizontal="right"/>
    </xf>
    <xf numFmtId="0" fontId="0" fillId="3" borderId="1" xfId="0" applyFill="1" applyBorder="1" applyAlignment="1">
      <alignment horizontal="center"/>
    </xf>
    <xf numFmtId="0" fontId="16" fillId="3" borderId="1" xfId="0" applyFont="1" applyFill="1" applyBorder="1" applyAlignment="1">
      <alignment wrapText="1"/>
    </xf>
    <xf numFmtId="9" fontId="28" fillId="3" borderId="30" xfId="11" applyFont="1" applyFill="1" applyBorder="1" applyAlignment="1">
      <alignment horizontal="right" vertical="center"/>
    </xf>
    <xf numFmtId="0" fontId="15" fillId="3" borderId="33" xfId="0" applyFont="1" applyFill="1" applyBorder="1" applyAlignment="1">
      <alignment horizontal="center" vertical="center"/>
    </xf>
    <xf numFmtId="0" fontId="16" fillId="3" borderId="30" xfId="0" applyFont="1" applyFill="1" applyBorder="1" applyAlignment="1">
      <alignment horizontal="left" vertical="center" wrapText="1"/>
    </xf>
    <xf numFmtId="170" fontId="28" fillId="3" borderId="30" xfId="7" applyNumberFormat="1" applyFont="1" applyFill="1" applyBorder="1" applyAlignment="1">
      <alignment horizontal="right" vertical="center"/>
    </xf>
    <xf numFmtId="171" fontId="28" fillId="3" borderId="23" xfId="0" applyNumberFormat="1" applyFont="1" applyFill="1" applyBorder="1" applyAlignment="1">
      <alignment horizontal="right" vertical="center"/>
    </xf>
    <xf numFmtId="0" fontId="31" fillId="3" borderId="0" xfId="0" applyFont="1" applyFill="1"/>
    <xf numFmtId="0" fontId="30" fillId="3" borderId="0" xfId="0" applyFont="1" applyFill="1"/>
    <xf numFmtId="0" fontId="32" fillId="3" borderId="0" xfId="0" applyFont="1" applyFill="1" applyAlignment="1">
      <alignment horizontal="left"/>
    </xf>
    <xf numFmtId="0" fontId="19" fillId="4" borderId="3" xfId="0" applyFont="1" applyFill="1" applyBorder="1" applyAlignment="1">
      <alignment horizontal="center" vertical="center" wrapText="1"/>
    </xf>
    <xf numFmtId="0" fontId="18" fillId="0" borderId="0" xfId="0" applyFont="1" applyAlignment="1">
      <alignment horizontal="center" vertical="center"/>
    </xf>
    <xf numFmtId="0" fontId="4" fillId="0" borderId="1" xfId="0" applyFont="1" applyBorder="1" applyAlignment="1">
      <alignment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xf>
    <xf numFmtId="0" fontId="18" fillId="0" borderId="1" xfId="0" applyFont="1" applyBorder="1" applyAlignment="1">
      <alignment horizontal="justify" vertical="top"/>
    </xf>
    <xf numFmtId="0" fontId="18"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6" fillId="0" borderId="1" xfId="0" applyFont="1"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33" fillId="0" borderId="1" xfId="0" applyFont="1" applyBorder="1" applyAlignment="1">
      <alignment horizontal="center" vertical="center" wrapText="1"/>
    </xf>
    <xf numFmtId="0" fontId="24" fillId="2" borderId="6" xfId="0" applyFont="1" applyFill="1" applyBorder="1" applyAlignment="1">
      <alignment horizontal="center" vertical="center" wrapText="1"/>
    </xf>
    <xf numFmtId="0" fontId="0" fillId="0" borderId="7" xfId="0" applyBorder="1" applyAlignment="1">
      <alignment vertical="center" wrapText="1"/>
    </xf>
    <xf numFmtId="0" fontId="24" fillId="2" borderId="7" xfId="0" applyFont="1" applyFill="1" applyBorder="1" applyAlignment="1">
      <alignment horizontal="center" vertical="center" wrapText="1"/>
    </xf>
    <xf numFmtId="0" fontId="0" fillId="0" borderId="8" xfId="0" applyBorder="1" applyAlignment="1">
      <alignment vertical="center" wrapText="1"/>
    </xf>
    <xf numFmtId="0" fontId="24" fillId="2" borderId="38" xfId="0" applyFont="1" applyFill="1" applyBorder="1" applyAlignment="1">
      <alignment horizontal="center" vertical="center" wrapText="1"/>
    </xf>
    <xf numFmtId="0" fontId="0" fillId="0" borderId="39" xfId="0" applyBorder="1" applyAlignment="1">
      <alignment vertical="center" wrapText="1"/>
    </xf>
    <xf numFmtId="0" fontId="24" fillId="2" borderId="39" xfId="0" applyFont="1" applyFill="1" applyBorder="1" applyAlignment="1">
      <alignment horizontal="center" vertical="center" wrapText="1"/>
    </xf>
    <xf numFmtId="0" fontId="0" fillId="0" borderId="40" xfId="0" applyBorder="1" applyAlignment="1">
      <alignment vertical="center" wrapText="1"/>
    </xf>
    <xf numFmtId="0" fontId="24" fillId="2" borderId="13" xfId="0" applyFont="1" applyFill="1" applyBorder="1" applyAlignment="1">
      <alignment horizontal="center" vertical="center" wrapText="1"/>
    </xf>
    <xf numFmtId="0" fontId="7" fillId="0" borderId="0" xfId="0" applyFont="1" applyAlignment="1">
      <alignment horizontal="center" vertical="center" wrapText="1"/>
    </xf>
    <xf numFmtId="0" fontId="24" fillId="2" borderId="8" xfId="0" applyFont="1" applyFill="1" applyBorder="1" applyAlignment="1">
      <alignment horizontal="center" vertical="center" wrapText="1"/>
    </xf>
    <xf numFmtId="0" fontId="20" fillId="0" borderId="16" xfId="0" applyFont="1" applyBorder="1"/>
    <xf numFmtId="0" fontId="24" fillId="2" borderId="1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4" fillId="0" borderId="44" xfId="0" applyFont="1" applyBorder="1"/>
    <xf numFmtId="0" fontId="20" fillId="0" borderId="0" xfId="0" applyFont="1" applyAlignment="1">
      <alignment horizontal="center"/>
    </xf>
    <xf numFmtId="0" fontId="5" fillId="0" borderId="3" xfId="0" applyFont="1" applyBorder="1" applyAlignment="1">
      <alignment horizontal="center" vertical="center"/>
    </xf>
    <xf numFmtId="168" fontId="26" fillId="3" borderId="22" xfId="11" applyNumberFormat="1" applyFont="1" applyFill="1" applyBorder="1" applyAlignment="1">
      <alignment horizontal="center" vertical="center"/>
    </xf>
    <xf numFmtId="0" fontId="14" fillId="3" borderId="22" xfId="0" applyFont="1" applyFill="1" applyBorder="1" applyAlignment="1">
      <alignment horizontal="justify" vertical="justify" wrapText="1"/>
    </xf>
    <xf numFmtId="3" fontId="27" fillId="3" borderId="19" xfId="0" applyNumberFormat="1" applyFont="1" applyFill="1" applyBorder="1" applyAlignment="1">
      <alignment horizontal="center" vertical="center"/>
    </xf>
    <xf numFmtId="0" fontId="0" fillId="3" borderId="4" xfId="0" applyFill="1" applyBorder="1"/>
    <xf numFmtId="3" fontId="28" fillId="3" borderId="0" xfId="0" applyNumberFormat="1" applyFont="1" applyFill="1"/>
    <xf numFmtId="169" fontId="28" fillId="3" borderId="28" xfId="0" applyNumberFormat="1" applyFont="1" applyFill="1" applyBorder="1" applyAlignment="1">
      <alignment horizontal="center" vertical="center" wrapText="1"/>
    </xf>
    <xf numFmtId="169" fontId="28" fillId="3" borderId="4" xfId="1" applyNumberFormat="1" applyFont="1" applyFill="1" applyBorder="1"/>
    <xf numFmtId="0" fontId="29" fillId="3" borderId="9" xfId="0" applyFont="1" applyFill="1" applyBorder="1" applyAlignment="1">
      <alignment horizontal="center" vertical="center" wrapText="1"/>
    </xf>
    <xf numFmtId="168" fontId="28" fillId="3" borderId="27" xfId="11" applyNumberFormat="1" applyFont="1" applyFill="1" applyBorder="1"/>
    <xf numFmtId="0" fontId="36" fillId="0" borderId="1" xfId="0" applyFont="1" applyBorder="1" applyAlignment="1">
      <alignment horizontal="center" vertical="center" wrapText="1"/>
    </xf>
    <xf numFmtId="0" fontId="35" fillId="0" borderId="1" xfId="0" applyFont="1" applyBorder="1" applyAlignment="1">
      <alignment horizontal="justify" vertical="center" wrapText="1"/>
    </xf>
    <xf numFmtId="0" fontId="16" fillId="3" borderId="1" xfId="0" applyFont="1" applyFill="1" applyBorder="1" applyAlignment="1">
      <alignment horizontal="center" vertical="center"/>
    </xf>
    <xf numFmtId="0" fontId="20" fillId="3" borderId="1" xfId="0" applyFont="1" applyFill="1" applyBorder="1" applyAlignment="1">
      <alignment horizontal="center"/>
    </xf>
    <xf numFmtId="9" fontId="28" fillId="3" borderId="1" xfId="11" applyFont="1" applyFill="1" applyBorder="1" applyAlignment="1">
      <alignment horizontal="right"/>
    </xf>
    <xf numFmtId="9" fontId="28" fillId="3" borderId="1" xfId="11" applyFont="1" applyFill="1" applyBorder="1" applyAlignment="1">
      <alignment horizontal="right" vertical="center"/>
    </xf>
    <xf numFmtId="170" fontId="28" fillId="3" borderId="1" xfId="7" applyNumberFormat="1" applyFont="1" applyFill="1" applyBorder="1" applyAlignment="1">
      <alignment horizontal="right" vertical="center"/>
    </xf>
    <xf numFmtId="0" fontId="23" fillId="0" borderId="0" xfId="2" applyFont="1" applyAlignment="1">
      <alignment vertical="center"/>
    </xf>
    <xf numFmtId="0" fontId="22" fillId="0" borderId="0" xfId="2" applyFont="1" applyAlignment="1">
      <alignment horizontal="justify" vertical="center"/>
    </xf>
    <xf numFmtId="0" fontId="2" fillId="0" borderId="0" xfId="2" applyFont="1" applyAlignment="1">
      <alignment vertical="top" wrapText="1"/>
    </xf>
    <xf numFmtId="0" fontId="22" fillId="0" borderId="0" xfId="2" applyFont="1" applyAlignment="1">
      <alignment vertical="top"/>
    </xf>
    <xf numFmtId="0" fontId="11" fillId="0" borderId="0" xfId="2" applyFont="1" applyAlignment="1">
      <alignment vertical="center"/>
    </xf>
    <xf numFmtId="0" fontId="22" fillId="0" borderId="0" xfId="2" applyFont="1" applyAlignment="1">
      <alignment vertical="center"/>
    </xf>
    <xf numFmtId="0" fontId="24" fillId="5" borderId="1" xfId="2" applyFont="1" applyFill="1" applyBorder="1" applyAlignment="1">
      <alignment vertical="center" wrapText="1"/>
    </xf>
    <xf numFmtId="0" fontId="24" fillId="0" borderId="0" xfId="2" applyFont="1" applyAlignment="1">
      <alignment vertical="center" wrapText="1"/>
    </xf>
    <xf numFmtId="0" fontId="9" fillId="0" borderId="1" xfId="2" applyBorder="1" applyAlignment="1">
      <alignment wrapText="1"/>
    </xf>
    <xf numFmtId="3" fontId="9" fillId="0" borderId="0" xfId="2" applyNumberFormat="1"/>
    <xf numFmtId="0" fontId="26" fillId="0" borderId="1" xfId="2" applyFont="1" applyBorder="1"/>
    <xf numFmtId="1" fontId="9" fillId="0" borderId="0" xfId="2" applyNumberFormat="1"/>
    <xf numFmtId="0" fontId="5" fillId="0" borderId="0" xfId="0" applyFont="1"/>
    <xf numFmtId="0" fontId="5" fillId="0" borderId="0" xfId="0" applyFont="1" applyAlignment="1">
      <alignment horizontal="justify" vertical="top" wrapText="1"/>
    </xf>
    <xf numFmtId="0" fontId="24" fillId="0" borderId="1" xfId="2" applyFont="1" applyBorder="1" applyAlignment="1">
      <alignment horizontal="center" vertical="center" wrapText="1"/>
    </xf>
    <xf numFmtId="172" fontId="9" fillId="0" borderId="1" xfId="7" applyNumberFormat="1" applyFont="1" applyBorder="1" applyAlignment="1">
      <alignment horizontal="center" vertical="center" wrapText="1"/>
    </xf>
    <xf numFmtId="1" fontId="26" fillId="0" borderId="1" xfId="2" applyNumberFormat="1" applyFont="1" applyBorder="1" applyAlignment="1">
      <alignment horizontal="center" vertical="center"/>
    </xf>
    <xf numFmtId="0" fontId="25" fillId="0" borderId="3" xfId="0" applyFont="1" applyBorder="1" applyAlignment="1">
      <alignment horizontal="center" vertical="center" wrapText="1"/>
    </xf>
    <xf numFmtId="0" fontId="14" fillId="4" borderId="3" xfId="0" applyFont="1" applyFill="1" applyBorder="1" applyAlignment="1">
      <alignment horizontal="center" vertical="center" wrapText="1"/>
    </xf>
    <xf numFmtId="0" fontId="4" fillId="0" borderId="4" xfId="0" applyFont="1" applyBorder="1" applyAlignment="1">
      <alignment horizontal="center"/>
    </xf>
    <xf numFmtId="0" fontId="7" fillId="0" borderId="1" xfId="0" applyFont="1" applyBorder="1" applyAlignment="1">
      <alignment horizontal="center" vertical="center"/>
    </xf>
    <xf numFmtId="0" fontId="24" fillId="2" borderId="18" xfId="0" applyFont="1" applyFill="1" applyBorder="1" applyAlignment="1">
      <alignment horizontal="center" vertical="center" wrapText="1"/>
    </xf>
    <xf numFmtId="0" fontId="24" fillId="2"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0" fillId="0" borderId="37" xfId="0" applyBorder="1" applyAlignment="1">
      <alignment horizontal="left" vertical="center"/>
    </xf>
    <xf numFmtId="0" fontId="20" fillId="0" borderId="16" xfId="0" applyFont="1" applyBorder="1" applyAlignment="1">
      <alignment horizontal="center"/>
    </xf>
    <xf numFmtId="0" fontId="20" fillId="0" borderId="14" xfId="0" applyFont="1" applyBorder="1" applyAlignment="1">
      <alignment horizontal="center"/>
    </xf>
    <xf numFmtId="0" fontId="0" fillId="0" borderId="0" xfId="0" applyAlignment="1">
      <alignment horizontal="center"/>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2" fillId="0" borderId="43" xfId="0" applyFont="1" applyBorder="1" applyAlignment="1">
      <alignment horizontal="left" vertical="top" wrapText="1"/>
    </xf>
    <xf numFmtId="0" fontId="2" fillId="0" borderId="9" xfId="0" applyFont="1" applyBorder="1" applyAlignment="1">
      <alignment horizontal="left" vertical="top" wrapText="1"/>
    </xf>
    <xf numFmtId="0" fontId="24" fillId="2" borderId="13"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 fillId="0" borderId="42" xfId="0" applyFont="1" applyBorder="1" applyAlignment="1">
      <alignment horizontal="left" vertical="top" wrapText="1"/>
    </xf>
    <xf numFmtId="0" fontId="2" fillId="0" borderId="41" xfId="0" applyFont="1" applyBorder="1" applyAlignment="1">
      <alignment horizontal="left" vertical="top" wrapText="1"/>
    </xf>
    <xf numFmtId="0" fontId="14" fillId="3" borderId="0" xfId="0" applyFont="1" applyFill="1" applyAlignment="1">
      <alignment horizontal="center" vertical="center"/>
    </xf>
    <xf numFmtId="0" fontId="14" fillId="3" borderId="16"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4" xfId="0" applyFont="1" applyFill="1" applyBorder="1" applyAlignment="1">
      <alignment horizontal="center" vertical="center" wrapText="1"/>
    </xf>
    <xf numFmtId="9" fontId="14" fillId="3" borderId="29" xfId="0" applyNumberFormat="1" applyFont="1" applyFill="1" applyBorder="1" applyAlignment="1">
      <alignment horizontal="center" vertical="justify" wrapText="1"/>
    </xf>
    <xf numFmtId="0" fontId="14" fillId="3" borderId="0" xfId="0" applyFont="1" applyFill="1" applyAlignment="1">
      <alignment horizontal="center" vertical="justify" wrapText="1"/>
    </xf>
    <xf numFmtId="0" fontId="14" fillId="3" borderId="27" xfId="0" applyFont="1" applyFill="1" applyBorder="1" applyAlignment="1">
      <alignment horizontal="center" vertical="justify" wrapText="1"/>
    </xf>
    <xf numFmtId="0" fontId="20" fillId="3" borderId="0" xfId="0" applyFont="1" applyFill="1" applyAlignment="1">
      <alignment horizontal="center"/>
    </xf>
    <xf numFmtId="0" fontId="16" fillId="3" borderId="1"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4" xfId="0" applyFill="1" applyBorder="1" applyAlignment="1">
      <alignment horizontal="center" vertical="center" wrapText="1"/>
    </xf>
    <xf numFmtId="0" fontId="14" fillId="3" borderId="0" xfId="0" applyFont="1" applyFill="1" applyAlignment="1">
      <alignment horizontal="left" vertical="justify"/>
    </xf>
    <xf numFmtId="0" fontId="29" fillId="3" borderId="36" xfId="0" applyFont="1" applyFill="1" applyBorder="1" applyAlignment="1">
      <alignment horizontal="center" vertical="center" wrapText="1"/>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29" fillId="3" borderId="1" xfId="0" applyFont="1" applyFill="1" applyBorder="1" applyAlignment="1">
      <alignment horizontal="center" vertical="center" wrapText="1"/>
    </xf>
    <xf numFmtId="0" fontId="14" fillId="3" borderId="0" xfId="0" applyFont="1" applyFill="1" applyAlignment="1">
      <alignment horizontal="left"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23" fillId="0" borderId="0" xfId="2" applyFont="1" applyAlignment="1">
      <alignment horizontal="center" vertical="center"/>
    </xf>
    <xf numFmtId="0" fontId="2" fillId="0" borderId="0" xfId="2" applyFont="1" applyAlignment="1">
      <alignment horizontal="justify"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2">
    <cellStyle name="Millares [0]" xfId="10"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9"/>
  <sheetViews>
    <sheetView zoomScaleNormal="100" workbookViewId="0">
      <selection activeCell="C5" sqref="C5"/>
    </sheetView>
  </sheetViews>
  <sheetFormatPr baseColWidth="10" defaultRowHeight="11.25" x14ac:dyDescent="0.2"/>
  <cols>
    <col min="1" max="1" width="4.85546875" style="1" customWidth="1"/>
    <col min="2" max="2" width="88.85546875" style="1" customWidth="1"/>
    <col min="3" max="3" width="40.7109375" style="8" customWidth="1"/>
    <col min="4" max="4" width="40.7109375" style="90" customWidth="1"/>
    <col min="5" max="6" width="11.42578125" style="1"/>
    <col min="7" max="7" width="15" style="1" bestFit="1" customWidth="1"/>
    <col min="8" max="16384" width="11.42578125" style="1"/>
  </cols>
  <sheetData>
    <row r="1" spans="2:4" ht="16.5" customHeight="1" x14ac:dyDescent="0.2">
      <c r="B1" s="163"/>
      <c r="C1" s="163"/>
      <c r="D1" s="163"/>
    </row>
    <row r="2" spans="2:4" ht="23.25" x14ac:dyDescent="0.2">
      <c r="B2" s="164" t="s">
        <v>79</v>
      </c>
      <c r="C2" s="164"/>
      <c r="D2" s="164"/>
    </row>
    <row r="3" spans="2:4" ht="38.25" customHeight="1" x14ac:dyDescent="0.2">
      <c r="B3" s="92" t="s">
        <v>0</v>
      </c>
      <c r="C3" s="92"/>
      <c r="D3" s="92"/>
    </row>
    <row r="4" spans="2:4" ht="39" customHeight="1" x14ac:dyDescent="0.2">
      <c r="B4" s="92" t="s">
        <v>24</v>
      </c>
      <c r="C4" s="92"/>
      <c r="D4" s="92"/>
    </row>
    <row r="5" spans="2:4" ht="39" customHeight="1" x14ac:dyDescent="0.2">
      <c r="B5" s="92"/>
      <c r="C5" s="92" t="s">
        <v>80</v>
      </c>
      <c r="D5" s="93" t="s">
        <v>81</v>
      </c>
    </row>
    <row r="6" spans="2:4" ht="15" customHeight="1" x14ac:dyDescent="0.2">
      <c r="B6" s="94" t="s">
        <v>23</v>
      </c>
      <c r="C6" s="92" t="s">
        <v>89</v>
      </c>
      <c r="D6" s="92" t="s">
        <v>104</v>
      </c>
    </row>
    <row r="7" spans="2:4" ht="33.75" x14ac:dyDescent="0.2">
      <c r="B7" s="95" t="s">
        <v>1</v>
      </c>
      <c r="C7" s="96" t="s">
        <v>4</v>
      </c>
      <c r="D7" s="96" t="s">
        <v>4</v>
      </c>
    </row>
    <row r="8" spans="2:4" x14ac:dyDescent="0.2">
      <c r="B8" s="97" t="s">
        <v>29</v>
      </c>
      <c r="C8" s="98" t="s">
        <v>90</v>
      </c>
      <c r="D8" s="92" t="s">
        <v>105</v>
      </c>
    </row>
    <row r="9" spans="2:4" x14ac:dyDescent="0.2">
      <c r="B9" s="99" t="s">
        <v>22</v>
      </c>
      <c r="C9" s="100" t="s">
        <v>5</v>
      </c>
      <c r="D9" s="93" t="s">
        <v>5</v>
      </c>
    </row>
    <row r="10" spans="2:4" ht="171.75" customHeight="1" x14ac:dyDescent="0.2">
      <c r="B10" s="91" t="s">
        <v>7</v>
      </c>
      <c r="C10" s="110" t="s">
        <v>103</v>
      </c>
      <c r="D10" s="102" t="s">
        <v>4</v>
      </c>
    </row>
    <row r="11" spans="2:4" ht="14.25" customHeight="1" x14ac:dyDescent="0.2">
      <c r="B11" s="99" t="s">
        <v>30</v>
      </c>
      <c r="C11" s="100" t="s">
        <v>91</v>
      </c>
      <c r="D11" s="93" t="s">
        <v>106</v>
      </c>
    </row>
    <row r="12" spans="2:4" ht="38.25" customHeight="1" x14ac:dyDescent="0.2">
      <c r="B12" s="91" t="s">
        <v>82</v>
      </c>
      <c r="C12" s="101" t="s">
        <v>4</v>
      </c>
      <c r="D12" s="102" t="s">
        <v>4</v>
      </c>
    </row>
    <row r="13" spans="2:4" x14ac:dyDescent="0.2">
      <c r="B13" s="97" t="s">
        <v>21</v>
      </c>
      <c r="C13" s="98" t="s">
        <v>5</v>
      </c>
      <c r="D13" s="92" t="s">
        <v>5</v>
      </c>
    </row>
    <row r="14" spans="2:4" ht="22.5" x14ac:dyDescent="0.2">
      <c r="B14" s="91" t="s">
        <v>2</v>
      </c>
      <c r="C14" s="101" t="s">
        <v>5</v>
      </c>
      <c r="D14" s="92" t="s">
        <v>5</v>
      </c>
    </row>
    <row r="15" spans="2:4" ht="15" customHeight="1" x14ac:dyDescent="0.2">
      <c r="B15" s="97" t="s">
        <v>20</v>
      </c>
      <c r="C15" s="98" t="s">
        <v>5</v>
      </c>
      <c r="D15" s="92" t="s">
        <v>5</v>
      </c>
    </row>
    <row r="16" spans="2:4" ht="45.75" customHeight="1" x14ac:dyDescent="0.2">
      <c r="B16" s="91" t="s">
        <v>33</v>
      </c>
      <c r="C16" s="101" t="s">
        <v>5</v>
      </c>
      <c r="D16" s="92" t="s">
        <v>5</v>
      </c>
    </row>
    <row r="17" spans="2:4" ht="15" customHeight="1" x14ac:dyDescent="0.2">
      <c r="B17" s="99" t="s">
        <v>19</v>
      </c>
      <c r="C17" s="100" t="s">
        <v>93</v>
      </c>
      <c r="D17" s="92" t="s">
        <v>107</v>
      </c>
    </row>
    <row r="18" spans="2:4" ht="277.5" customHeight="1" x14ac:dyDescent="0.2">
      <c r="B18" s="91" t="s">
        <v>92</v>
      </c>
      <c r="C18" s="101" t="s">
        <v>4</v>
      </c>
      <c r="D18" s="92" t="s">
        <v>4</v>
      </c>
    </row>
    <row r="19" spans="2:4" ht="21.75" customHeight="1" x14ac:dyDescent="0.2">
      <c r="B19" s="97" t="s">
        <v>31</v>
      </c>
      <c r="C19" s="98" t="s">
        <v>95</v>
      </c>
      <c r="D19" s="92" t="s">
        <v>108</v>
      </c>
    </row>
    <row r="20" spans="2:4" ht="97.5" customHeight="1" x14ac:dyDescent="0.2">
      <c r="B20" s="91" t="s">
        <v>32</v>
      </c>
      <c r="C20" s="101" t="s">
        <v>4</v>
      </c>
      <c r="D20" s="92" t="s">
        <v>4</v>
      </c>
    </row>
    <row r="21" spans="2:4" ht="23.25" customHeight="1" x14ac:dyDescent="0.2">
      <c r="B21" s="99" t="s">
        <v>18</v>
      </c>
      <c r="C21" s="100" t="s">
        <v>94</v>
      </c>
      <c r="D21" s="93" t="s">
        <v>109</v>
      </c>
    </row>
    <row r="22" spans="2:4" ht="93.75" customHeight="1" x14ac:dyDescent="0.2">
      <c r="B22" s="91" t="s">
        <v>25</v>
      </c>
      <c r="C22" s="101" t="s">
        <v>4</v>
      </c>
      <c r="D22" s="92" t="s">
        <v>4</v>
      </c>
    </row>
    <row r="23" spans="2:4" ht="12" customHeight="1" x14ac:dyDescent="0.2">
      <c r="B23" s="103" t="s">
        <v>26</v>
      </c>
      <c r="C23" s="98" t="s">
        <v>96</v>
      </c>
      <c r="D23" s="92" t="s">
        <v>110</v>
      </c>
    </row>
    <row r="24" spans="2:4" ht="93.75" customHeight="1" x14ac:dyDescent="0.2">
      <c r="B24" s="91" t="s">
        <v>27</v>
      </c>
      <c r="C24" s="101" t="s">
        <v>4</v>
      </c>
      <c r="D24" s="96" t="s">
        <v>4</v>
      </c>
    </row>
    <row r="25" spans="2:4" x14ac:dyDescent="0.2">
      <c r="B25" s="103" t="s">
        <v>17</v>
      </c>
      <c r="C25" s="98" t="s">
        <v>97</v>
      </c>
      <c r="D25" s="92" t="s">
        <v>111</v>
      </c>
    </row>
    <row r="26" spans="2:4" ht="29.25" customHeight="1" x14ac:dyDescent="0.2">
      <c r="B26" s="91" t="s">
        <v>3</v>
      </c>
      <c r="C26" s="101" t="s">
        <v>4</v>
      </c>
      <c r="D26" s="96" t="s">
        <v>4</v>
      </c>
    </row>
    <row r="27" spans="2:4" ht="14.25" customHeight="1" x14ac:dyDescent="0.2">
      <c r="B27" s="99" t="s">
        <v>13</v>
      </c>
      <c r="C27" s="100" t="s">
        <v>89</v>
      </c>
      <c r="D27" s="93" t="s">
        <v>112</v>
      </c>
    </row>
    <row r="28" spans="2:4" ht="96.75" customHeight="1" x14ac:dyDescent="0.2">
      <c r="B28" s="91" t="s">
        <v>14</v>
      </c>
      <c r="C28" s="101" t="s">
        <v>4</v>
      </c>
      <c r="D28" s="96" t="s">
        <v>4</v>
      </c>
    </row>
    <row r="29" spans="2:4" x14ac:dyDescent="0.2">
      <c r="B29" s="104" t="s">
        <v>16</v>
      </c>
      <c r="C29" s="100" t="s">
        <v>98</v>
      </c>
      <c r="D29" s="93" t="s">
        <v>113</v>
      </c>
    </row>
    <row r="30" spans="2:4" ht="68.25" customHeight="1" x14ac:dyDescent="0.2">
      <c r="B30" s="105" t="s">
        <v>8</v>
      </c>
      <c r="C30" s="101" t="s">
        <v>4</v>
      </c>
      <c r="D30" s="96" t="s">
        <v>4</v>
      </c>
    </row>
    <row r="31" spans="2:4" ht="16.5" customHeight="1" x14ac:dyDescent="0.2">
      <c r="B31" s="99" t="s">
        <v>15</v>
      </c>
      <c r="C31" s="100" t="s">
        <v>99</v>
      </c>
      <c r="D31" s="93" t="s">
        <v>114</v>
      </c>
    </row>
    <row r="32" spans="2:4" ht="132" customHeight="1" x14ac:dyDescent="0.2">
      <c r="B32" s="105" t="s">
        <v>9</v>
      </c>
      <c r="C32" s="101" t="s">
        <v>4</v>
      </c>
      <c r="D32" s="96" t="s">
        <v>4</v>
      </c>
    </row>
    <row r="33" spans="2:4" ht="23.25" customHeight="1" x14ac:dyDescent="0.2">
      <c r="B33" s="106" t="s">
        <v>83</v>
      </c>
      <c r="C33" s="101" t="s">
        <v>100</v>
      </c>
      <c r="D33" s="93" t="s">
        <v>115</v>
      </c>
    </row>
    <row r="34" spans="2:4" ht="36" customHeight="1" x14ac:dyDescent="0.2">
      <c r="B34" s="105" t="s">
        <v>84</v>
      </c>
      <c r="C34" s="101" t="s">
        <v>4</v>
      </c>
      <c r="D34" s="96" t="s">
        <v>4</v>
      </c>
    </row>
    <row r="35" spans="2:4" ht="36" customHeight="1" x14ac:dyDescent="0.2">
      <c r="B35" s="106" t="s">
        <v>85</v>
      </c>
      <c r="C35" s="101" t="s">
        <v>101</v>
      </c>
      <c r="D35" s="93" t="s">
        <v>116</v>
      </c>
    </row>
    <row r="36" spans="2:4" ht="36" customHeight="1" x14ac:dyDescent="0.2">
      <c r="B36" s="105" t="s">
        <v>86</v>
      </c>
      <c r="C36" s="101" t="s">
        <v>4</v>
      </c>
      <c r="D36" s="96" t="s">
        <v>4</v>
      </c>
    </row>
    <row r="37" spans="2:4" ht="36" customHeight="1" x14ac:dyDescent="0.2">
      <c r="B37" s="106" t="s">
        <v>87</v>
      </c>
      <c r="C37" s="101" t="s">
        <v>102</v>
      </c>
      <c r="D37" s="93" t="s">
        <v>117</v>
      </c>
    </row>
    <row r="38" spans="2:4" ht="36" customHeight="1" x14ac:dyDescent="0.2">
      <c r="B38" s="105" t="s">
        <v>88</v>
      </c>
      <c r="C38" s="101" t="s">
        <v>4</v>
      </c>
      <c r="D38" s="96" t="s">
        <v>4</v>
      </c>
    </row>
    <row r="39" spans="2:4" s="10" customFormat="1" ht="51" customHeight="1" x14ac:dyDescent="0.25">
      <c r="B39" s="107" t="s">
        <v>6</v>
      </c>
      <c r="C39" s="108" t="s">
        <v>78</v>
      </c>
      <c r="D39" s="109" t="s">
        <v>4</v>
      </c>
    </row>
  </sheetData>
  <mergeCells count="2">
    <mergeCell ref="B1:D1"/>
    <mergeCell ref="B2:D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DF39-B293-4638-B7FA-50ABDC8BF687}">
  <dimension ref="F2:P11"/>
  <sheetViews>
    <sheetView topLeftCell="F1" zoomScale="86" zoomScaleNormal="77" workbookViewId="0">
      <selection activeCell="K24" sqref="K24"/>
    </sheetView>
  </sheetViews>
  <sheetFormatPr baseColWidth="10" defaultRowHeight="15" x14ac:dyDescent="0.25"/>
  <cols>
    <col min="7" max="7" width="60.140625" customWidth="1"/>
    <col min="12" max="12" width="52.140625" customWidth="1"/>
    <col min="13" max="13" width="17.85546875" customWidth="1"/>
    <col min="14" max="15" width="20.7109375" customWidth="1"/>
    <col min="16" max="16" width="27.7109375" customWidth="1"/>
  </cols>
  <sheetData>
    <row r="2" spans="6:16" ht="15.75" thickBot="1" x14ac:dyDescent="0.3"/>
    <row r="3" spans="6:16" ht="24" thickBot="1" x14ac:dyDescent="0.3">
      <c r="F3" s="167" t="s">
        <v>79</v>
      </c>
      <c r="G3" s="168"/>
      <c r="H3" s="168"/>
      <c r="I3" s="168"/>
      <c r="J3" s="168"/>
      <c r="K3" s="168"/>
      <c r="L3" s="169"/>
      <c r="M3" s="120"/>
    </row>
    <row r="5" spans="6:16" ht="24.95" customHeight="1" thickBot="1" x14ac:dyDescent="0.3">
      <c r="M5" s="165" t="s">
        <v>127</v>
      </c>
      <c r="N5" s="166"/>
    </row>
    <row r="6" spans="6:16" ht="24" customHeight="1" thickBot="1" x14ac:dyDescent="0.3">
      <c r="F6" s="22" t="s">
        <v>43</v>
      </c>
      <c r="G6" s="21" t="s">
        <v>42</v>
      </c>
      <c r="H6" s="172" t="s">
        <v>41</v>
      </c>
      <c r="I6" s="173"/>
      <c r="J6" s="173"/>
      <c r="K6" s="173"/>
      <c r="L6" s="173"/>
      <c r="M6" s="119" t="s">
        <v>45</v>
      </c>
      <c r="N6" s="119" t="s">
        <v>126</v>
      </c>
      <c r="O6" s="119" t="s">
        <v>45</v>
      </c>
      <c r="P6" s="119" t="s">
        <v>126</v>
      </c>
    </row>
    <row r="7" spans="6:16" ht="141" customHeight="1" x14ac:dyDescent="0.25">
      <c r="F7" s="20" t="s">
        <v>5</v>
      </c>
      <c r="G7" s="19" t="s">
        <v>125</v>
      </c>
      <c r="H7" s="170" t="s">
        <v>124</v>
      </c>
      <c r="I7" s="170"/>
      <c r="J7" s="170"/>
      <c r="K7" s="170"/>
      <c r="L7" s="171"/>
      <c r="M7" s="118" t="s">
        <v>123</v>
      </c>
      <c r="N7" s="117" t="s">
        <v>4</v>
      </c>
      <c r="O7" s="116" t="s">
        <v>122</v>
      </c>
      <c r="P7" s="115" t="s">
        <v>4</v>
      </c>
    </row>
    <row r="8" spans="6:16" ht="87.95" customHeight="1" thickBot="1" x14ac:dyDescent="0.3">
      <c r="F8" s="18" t="s">
        <v>5</v>
      </c>
      <c r="G8" s="17" t="s">
        <v>121</v>
      </c>
      <c r="H8" s="174" t="s">
        <v>120</v>
      </c>
      <c r="I8" s="175"/>
      <c r="J8" s="175"/>
      <c r="K8" s="175"/>
      <c r="L8" s="176"/>
      <c r="M8" s="114" t="s">
        <v>119</v>
      </c>
      <c r="N8" s="113" t="s">
        <v>4</v>
      </c>
      <c r="O8" s="112" t="s">
        <v>118</v>
      </c>
      <c r="P8" s="111" t="s">
        <v>4</v>
      </c>
    </row>
    <row r="9" spans="6:16" ht="13.5" customHeight="1" x14ac:dyDescent="0.25"/>
    <row r="11" spans="6:16" ht="11.25" customHeight="1" x14ac:dyDescent="0.25"/>
  </sheetData>
  <mergeCells count="5">
    <mergeCell ref="M5:N5"/>
    <mergeCell ref="F3:L3"/>
    <mergeCell ref="H7:L7"/>
    <mergeCell ref="H6:L6"/>
    <mergeCell ref="H8:L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B6B6-9EFE-4E99-A4B3-FE521A32D158}">
  <dimension ref="A1:F8"/>
  <sheetViews>
    <sheetView topLeftCell="C1" zoomScale="143" zoomScaleNormal="143" workbookViewId="0">
      <selection activeCell="C6" sqref="C6:C7"/>
    </sheetView>
  </sheetViews>
  <sheetFormatPr baseColWidth="10" defaultRowHeight="15" x14ac:dyDescent="0.25"/>
  <cols>
    <col min="3" max="3" width="90.85546875" customWidth="1"/>
    <col min="4" max="5" width="38.7109375" customWidth="1"/>
    <col min="6" max="6" width="4.42578125" customWidth="1"/>
  </cols>
  <sheetData>
    <row r="1" spans="1:6" ht="15.75" thickBot="1" x14ac:dyDescent="0.3"/>
    <row r="2" spans="1:6" ht="15.75" thickBot="1" x14ac:dyDescent="0.3">
      <c r="C2" s="177" t="s">
        <v>160</v>
      </c>
      <c r="D2" s="178"/>
      <c r="E2" s="126"/>
    </row>
    <row r="3" spans="1:6" ht="15.75" thickBot="1" x14ac:dyDescent="0.3">
      <c r="C3" s="24"/>
      <c r="D3" s="125"/>
      <c r="E3" s="1"/>
    </row>
    <row r="4" spans="1:6" ht="19.5" customHeight="1" thickBot="1" x14ac:dyDescent="0.3">
      <c r="C4" s="124" t="s">
        <v>46</v>
      </c>
      <c r="D4" s="184" t="s">
        <v>45</v>
      </c>
      <c r="E4" s="185"/>
      <c r="F4" s="179"/>
    </row>
    <row r="5" spans="1:6" ht="19.5" customHeight="1" thickBot="1" x14ac:dyDescent="0.3">
      <c r="C5" s="123"/>
      <c r="D5" s="23" t="s">
        <v>127</v>
      </c>
      <c r="E5" s="23" t="s">
        <v>131</v>
      </c>
      <c r="F5" s="179"/>
    </row>
    <row r="6" spans="1:6" ht="15" customHeight="1" x14ac:dyDescent="0.25">
      <c r="A6" s="179"/>
      <c r="B6" s="179"/>
      <c r="C6" s="180" t="s">
        <v>130</v>
      </c>
      <c r="D6" s="182" t="s">
        <v>129</v>
      </c>
      <c r="E6" s="186" t="s">
        <v>128</v>
      </c>
      <c r="F6" s="179"/>
    </row>
    <row r="7" spans="1:6" ht="224.1" customHeight="1" thickBot="1" x14ac:dyDescent="0.3">
      <c r="A7" s="179"/>
      <c r="B7" s="179"/>
      <c r="C7" s="181"/>
      <c r="D7" s="183"/>
      <c r="E7" s="187"/>
      <c r="F7" s="179"/>
    </row>
    <row r="8" spans="1:6" ht="15.75" thickBot="1" x14ac:dyDescent="0.3">
      <c r="C8" s="122" t="s">
        <v>44</v>
      </c>
      <c r="D8" s="121" t="s">
        <v>4</v>
      </c>
      <c r="E8" s="121" t="s">
        <v>4</v>
      </c>
    </row>
  </sheetData>
  <mergeCells count="8">
    <mergeCell ref="C2:D2"/>
    <mergeCell ref="F4:F7"/>
    <mergeCell ref="A6:A7"/>
    <mergeCell ref="B6:B7"/>
    <mergeCell ref="C6:C7"/>
    <mergeCell ref="D6:D7"/>
    <mergeCell ref="D4:E4"/>
    <mergeCell ref="E6:E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DAEC-4A33-4DAD-9256-F71C2CFF7C72}">
  <sheetPr>
    <pageSetUpPr fitToPage="1"/>
  </sheetPr>
  <dimension ref="B2:D17"/>
  <sheetViews>
    <sheetView zoomScaleNormal="100" workbookViewId="0">
      <selection activeCell="C34" sqref="C34"/>
    </sheetView>
  </sheetViews>
  <sheetFormatPr baseColWidth="10" defaultRowHeight="15" x14ac:dyDescent="0.25"/>
  <cols>
    <col min="1" max="1" width="11.42578125" style="25"/>
    <col min="2" max="2" width="33.140625" style="25" customWidth="1"/>
    <col min="3" max="3" width="30.28515625" style="25" customWidth="1"/>
    <col min="4" max="4" width="11.42578125" style="25"/>
    <col min="5" max="5" width="16.85546875" style="25" bestFit="1" customWidth="1"/>
    <col min="6" max="16384" width="11.42578125" style="25"/>
  </cols>
  <sheetData>
    <row r="2" spans="2:4" ht="15.75" thickBot="1" x14ac:dyDescent="0.3">
      <c r="B2" s="188" t="s">
        <v>139</v>
      </c>
      <c r="C2" s="188"/>
    </row>
    <row r="3" spans="2:4" ht="111" customHeight="1" thickBot="1" x14ac:dyDescent="0.3">
      <c r="B3" s="189" t="s">
        <v>138</v>
      </c>
      <c r="C3" s="190"/>
      <c r="D3" s="37"/>
    </row>
    <row r="4" spans="2:4" ht="19.5" customHeight="1" x14ac:dyDescent="0.25">
      <c r="B4" s="33"/>
      <c r="C4" s="33"/>
      <c r="D4" s="37"/>
    </row>
    <row r="5" spans="2:4" ht="22.5" customHeight="1" thickBot="1" x14ac:dyDescent="0.3">
      <c r="B5" s="34" t="s">
        <v>51</v>
      </c>
      <c r="C5" s="33"/>
      <c r="D5" s="37"/>
    </row>
    <row r="6" spans="2:4" ht="52.5" customHeight="1" thickBot="1" x14ac:dyDescent="0.3">
      <c r="B6" s="32" t="s">
        <v>50</v>
      </c>
      <c r="C6" s="31" t="s">
        <v>49</v>
      </c>
      <c r="D6" s="37"/>
    </row>
    <row r="7" spans="2:4" ht="15.75" customHeight="1" x14ac:dyDescent="0.25">
      <c r="B7" s="30" t="s">
        <v>48</v>
      </c>
      <c r="C7" s="29" t="s">
        <v>137</v>
      </c>
      <c r="D7" s="37"/>
    </row>
    <row r="8" spans="2:4" ht="18.75" customHeight="1" x14ac:dyDescent="0.25">
      <c r="B8" s="28" t="s">
        <v>47</v>
      </c>
      <c r="C8" s="128" t="s">
        <v>4</v>
      </c>
      <c r="D8" s="37"/>
    </row>
    <row r="9" spans="2:4" ht="79.5" thickBot="1" x14ac:dyDescent="0.3">
      <c r="B9" s="27" t="s">
        <v>133</v>
      </c>
      <c r="C9" s="26" t="s">
        <v>136</v>
      </c>
    </row>
    <row r="10" spans="2:4" x14ac:dyDescent="0.25">
      <c r="B10" s="36"/>
      <c r="C10" s="35"/>
    </row>
    <row r="11" spans="2:4" x14ac:dyDescent="0.25">
      <c r="B11" s="36"/>
      <c r="C11" s="35"/>
    </row>
    <row r="12" spans="2:4" ht="15.75" thickBot="1" x14ac:dyDescent="0.3">
      <c r="B12" s="34" t="s">
        <v>51</v>
      </c>
      <c r="C12" s="35"/>
    </row>
    <row r="13" spans="2:4" ht="26.25" thickBot="1" x14ac:dyDescent="0.3">
      <c r="B13" s="32" t="s">
        <v>50</v>
      </c>
      <c r="C13" s="31" t="s">
        <v>135</v>
      </c>
    </row>
    <row r="14" spans="2:4" x14ac:dyDescent="0.25">
      <c r="B14" s="30" t="s">
        <v>48</v>
      </c>
      <c r="C14" s="130" t="s">
        <v>134</v>
      </c>
    </row>
    <row r="15" spans="2:4" x14ac:dyDescent="0.25">
      <c r="B15" s="129" t="s">
        <v>47</v>
      </c>
      <c r="C15" s="128" t="s">
        <v>4</v>
      </c>
    </row>
    <row r="16" spans="2:4" ht="79.5" thickBot="1" x14ac:dyDescent="0.3">
      <c r="B16" s="27" t="s">
        <v>133</v>
      </c>
      <c r="C16" s="26" t="s">
        <v>132</v>
      </c>
    </row>
    <row r="17" spans="2:3" x14ac:dyDescent="0.25">
      <c r="B17" s="36"/>
      <c r="C17" s="35"/>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17ED-6B7A-46D9-91E1-E146A30ED093}">
  <sheetPr>
    <pageSetUpPr fitToPage="1"/>
  </sheetPr>
  <dimension ref="B1:F57"/>
  <sheetViews>
    <sheetView zoomScale="90" zoomScaleNormal="90" workbookViewId="0">
      <selection activeCell="D75" sqref="D75"/>
    </sheetView>
  </sheetViews>
  <sheetFormatPr baseColWidth="10" defaultRowHeight="15" x14ac:dyDescent="0.25"/>
  <cols>
    <col min="1" max="1" width="11.42578125" style="25"/>
    <col min="2" max="2" width="30.7109375" style="25" customWidth="1"/>
    <col min="3" max="3" width="29.5703125" style="25" customWidth="1"/>
    <col min="4" max="4" width="27" style="25" customWidth="1"/>
    <col min="5" max="5" width="19.28515625" style="25" customWidth="1"/>
    <col min="6" max="6" width="21.85546875" style="25" customWidth="1"/>
    <col min="7" max="7" width="16" style="25" bestFit="1" customWidth="1"/>
    <col min="8" max="8" width="11.42578125" style="25"/>
    <col min="9" max="9" width="25.5703125" style="25" bestFit="1" customWidth="1"/>
    <col min="10" max="10" width="19.7109375" style="25" customWidth="1"/>
    <col min="11" max="11" width="18.28515625" style="25" customWidth="1"/>
    <col min="12" max="12" width="24.42578125" style="25" customWidth="1"/>
    <col min="13" max="16384" width="11.42578125" style="25"/>
  </cols>
  <sheetData>
    <row r="1" spans="2:6" x14ac:dyDescent="0.25">
      <c r="D1" s="77"/>
    </row>
    <row r="2" spans="2:6" ht="15.75" thickBot="1" x14ac:dyDescent="0.3">
      <c r="B2" s="197" t="str">
        <f>+DOCUMENTOS!B2</f>
        <v>INVITACIÓN ABIERTA No 009 DE 2023</v>
      </c>
      <c r="C2" s="197"/>
      <c r="D2" s="197"/>
    </row>
    <row r="3" spans="2:6" ht="111" customHeight="1" thickBot="1" x14ac:dyDescent="0.3">
      <c r="B3" s="199" t="str">
        <f>+DOCUMENTOS!B3</f>
        <v xml:space="preserve">CONTRATAR EL SERVICIO DE TRANSPORTE DE PERSONAL DE IMPULSO PARA LOS DIFERENTES DESPLIEGUES PUBLICITARIOS DE LOS EVENTOS PATROCINADOS POR LA EMPRESA DE LICORES DE CUNDINAMARCA, EN LOS 116 MUNICIPIOS DE CUNDINAMARCA, BOGOTÁ Y META.  </v>
      </c>
      <c r="C3" s="200"/>
      <c r="D3" s="201"/>
      <c r="E3" s="76"/>
      <c r="F3" s="76"/>
    </row>
    <row r="4" spans="2:6" x14ac:dyDescent="0.25">
      <c r="B4" s="75"/>
      <c r="C4" s="75"/>
      <c r="D4" s="75"/>
      <c r="E4" s="75"/>
      <c r="F4" s="75"/>
    </row>
    <row r="5" spans="2:6" x14ac:dyDescent="0.25">
      <c r="B5" s="74" t="s">
        <v>77</v>
      </c>
    </row>
    <row r="6" spans="2:6" ht="62.25" customHeight="1" x14ac:dyDescent="0.25">
      <c r="B6" s="139" t="s">
        <v>76</v>
      </c>
      <c r="C6" s="198" t="s">
        <v>148</v>
      </c>
      <c r="D6" s="198"/>
      <c r="F6" s="73"/>
    </row>
    <row r="7" spans="2:6" ht="18.75" customHeight="1" x14ac:dyDescent="0.25">
      <c r="B7" s="72" t="s">
        <v>65</v>
      </c>
      <c r="C7" s="67" t="s">
        <v>75</v>
      </c>
      <c r="D7" s="67" t="s">
        <v>74</v>
      </c>
      <c r="F7" s="66"/>
    </row>
    <row r="8" spans="2:6" ht="44.25" customHeight="1" x14ac:dyDescent="0.25">
      <c r="B8" s="68" t="s">
        <v>63</v>
      </c>
      <c r="C8" s="67" t="s">
        <v>73</v>
      </c>
      <c r="D8" s="70" t="s">
        <v>147</v>
      </c>
      <c r="F8" s="66"/>
    </row>
    <row r="9" spans="2:6" ht="21" customHeight="1" x14ac:dyDescent="0.25">
      <c r="B9" s="68" t="s">
        <v>60</v>
      </c>
      <c r="C9" s="67" t="s">
        <v>72</v>
      </c>
      <c r="D9" s="67" t="s">
        <v>71</v>
      </c>
      <c r="F9" s="66"/>
    </row>
    <row r="10" spans="2:6" ht="25.5" customHeight="1" x14ac:dyDescent="0.25">
      <c r="B10" s="69" t="s">
        <v>58</v>
      </c>
      <c r="C10" s="67" t="s">
        <v>70</v>
      </c>
      <c r="D10" s="67" t="s">
        <v>69</v>
      </c>
      <c r="F10" s="66"/>
    </row>
    <row r="11" spans="2:6" ht="33" customHeight="1" x14ac:dyDescent="0.25">
      <c r="B11" s="138" t="s">
        <v>68</v>
      </c>
      <c r="C11" s="137" t="s">
        <v>146</v>
      </c>
      <c r="D11" s="137" t="s">
        <v>145</v>
      </c>
      <c r="F11" s="66"/>
    </row>
    <row r="12" spans="2:6" ht="29.25" customHeight="1" x14ac:dyDescent="0.25">
      <c r="B12" s="138" t="s">
        <v>144</v>
      </c>
      <c r="C12" s="137" t="s">
        <v>143</v>
      </c>
      <c r="D12" s="137" t="s">
        <v>142</v>
      </c>
      <c r="F12" s="65"/>
    </row>
    <row r="13" spans="2:6" x14ac:dyDescent="0.25">
      <c r="C13" s="44"/>
    </row>
    <row r="14" spans="2:6" x14ac:dyDescent="0.25">
      <c r="F14" s="64"/>
    </row>
    <row r="15" spans="2:6" x14ac:dyDescent="0.25">
      <c r="B15" s="191" t="str">
        <f>+DOCUMENTOS!C6</f>
        <v>EMPRESA DE TRANSPORTE ESCOLAR Y TURISMO LTDA</v>
      </c>
      <c r="C15" s="192"/>
      <c r="D15" s="192"/>
      <c r="E15" s="193"/>
      <c r="F15" s="63" t="s">
        <v>4</v>
      </c>
    </row>
    <row r="16" spans="2:6" x14ac:dyDescent="0.25">
      <c r="B16" s="62" t="s">
        <v>67</v>
      </c>
      <c r="C16" s="61"/>
      <c r="D16" s="61"/>
      <c r="E16" s="60"/>
      <c r="F16" s="59"/>
    </row>
    <row r="17" spans="2:6" ht="15.75" thickBot="1" x14ac:dyDescent="0.3">
      <c r="B17" s="43"/>
      <c r="C17" s="56" t="s">
        <v>66</v>
      </c>
      <c r="D17" s="50">
        <v>872244521</v>
      </c>
      <c r="E17" s="58">
        <f>D17/D18</f>
        <v>2.2616890027220586</v>
      </c>
      <c r="F17" s="41" t="s">
        <v>4</v>
      </c>
    </row>
    <row r="18" spans="2:6" x14ac:dyDescent="0.25">
      <c r="B18" s="43" t="s">
        <v>65</v>
      </c>
      <c r="C18" s="44" t="s">
        <v>64</v>
      </c>
      <c r="D18" s="47">
        <v>385660681</v>
      </c>
      <c r="E18" s="53"/>
      <c r="F18" s="41"/>
    </row>
    <row r="19" spans="2:6" x14ac:dyDescent="0.25">
      <c r="B19" s="43"/>
      <c r="C19" s="44"/>
      <c r="D19" s="47"/>
      <c r="E19" s="53"/>
      <c r="F19" s="41"/>
    </row>
    <row r="20" spans="2:6" ht="15.75" thickBot="1" x14ac:dyDescent="0.3">
      <c r="B20" s="43" t="s">
        <v>63</v>
      </c>
      <c r="C20" s="56" t="s">
        <v>62</v>
      </c>
      <c r="D20" s="57" t="s">
        <v>61</v>
      </c>
      <c r="E20" s="46">
        <f>D17-D18</f>
        <v>486583840</v>
      </c>
      <c r="F20" s="41" t="s">
        <v>4</v>
      </c>
    </row>
    <row r="21" spans="2:6" x14ac:dyDescent="0.25">
      <c r="B21" s="43"/>
      <c r="C21" s="44"/>
      <c r="D21" s="47"/>
      <c r="E21" s="53"/>
      <c r="F21" s="41"/>
    </row>
    <row r="22" spans="2:6" ht="15.75" thickBot="1" x14ac:dyDescent="0.3">
      <c r="B22" s="43" t="s">
        <v>60</v>
      </c>
      <c r="C22" s="56" t="s">
        <v>59</v>
      </c>
      <c r="D22" s="55">
        <v>1001271060</v>
      </c>
      <c r="E22" s="136">
        <f>D22/D23</f>
        <v>0.29873837556341021</v>
      </c>
      <c r="F22" s="41" t="s">
        <v>4</v>
      </c>
    </row>
    <row r="23" spans="2:6" x14ac:dyDescent="0.25">
      <c r="B23" s="43"/>
      <c r="C23" s="44" t="s">
        <v>52</v>
      </c>
      <c r="D23" s="47">
        <v>3351665343</v>
      </c>
      <c r="E23" s="53"/>
      <c r="F23" s="52"/>
    </row>
    <row r="24" spans="2:6" x14ac:dyDescent="0.25">
      <c r="B24" s="194"/>
      <c r="C24" s="195"/>
      <c r="D24" s="195"/>
      <c r="E24" s="196"/>
      <c r="F24" s="51"/>
    </row>
    <row r="25" spans="2:6" ht="15.75" thickBot="1" x14ac:dyDescent="0.3">
      <c r="B25" s="43" t="s">
        <v>58</v>
      </c>
      <c r="C25" s="42" t="s">
        <v>54</v>
      </c>
      <c r="D25" s="50">
        <v>85496403</v>
      </c>
      <c r="E25" s="49">
        <f>D25/D26</f>
        <v>5.6411963085625354</v>
      </c>
      <c r="F25" s="48" t="s">
        <v>4</v>
      </c>
    </row>
    <row r="26" spans="2:6" x14ac:dyDescent="0.25">
      <c r="B26" s="43"/>
      <c r="C26" s="44" t="s">
        <v>57</v>
      </c>
      <c r="D26" s="47">
        <v>15155722</v>
      </c>
      <c r="E26" s="46"/>
      <c r="F26" s="45"/>
    </row>
    <row r="27" spans="2:6" x14ac:dyDescent="0.25">
      <c r="B27" s="43"/>
      <c r="C27" s="44"/>
      <c r="D27" s="47"/>
      <c r="E27" s="46"/>
      <c r="F27" s="45"/>
    </row>
    <row r="28" spans="2:6" ht="15.75" thickBot="1" x14ac:dyDescent="0.3">
      <c r="B28" s="43" t="s">
        <v>56</v>
      </c>
      <c r="C28" s="42" t="s">
        <v>54</v>
      </c>
      <c r="D28" s="133">
        <f>+D25</f>
        <v>85496403</v>
      </c>
      <c r="E28" s="54">
        <f>D28/D29</f>
        <v>3.6375345029717294E-2</v>
      </c>
      <c r="F28" s="41" t="s">
        <v>4</v>
      </c>
    </row>
    <row r="29" spans="2:6" x14ac:dyDescent="0.25">
      <c r="B29" s="43"/>
      <c r="C29" s="44" t="s">
        <v>140</v>
      </c>
      <c r="D29" s="47">
        <v>2350394283</v>
      </c>
      <c r="E29" s="46"/>
      <c r="F29" s="45"/>
    </row>
    <row r="30" spans="2:6" x14ac:dyDescent="0.25">
      <c r="B30" s="43"/>
      <c r="C30" s="44"/>
      <c r="D30" s="47"/>
      <c r="E30" s="46"/>
      <c r="F30" s="45"/>
    </row>
    <row r="31" spans="2:6" ht="15.75" thickBot="1" x14ac:dyDescent="0.3">
      <c r="B31" s="43" t="s">
        <v>55</v>
      </c>
      <c r="C31" s="42" t="s">
        <v>54</v>
      </c>
      <c r="D31" s="133">
        <f>+D25</f>
        <v>85496403</v>
      </c>
      <c r="E31" s="54">
        <f>D31/D32</f>
        <v>2.5508633544980987E-2</v>
      </c>
      <c r="F31" s="41" t="s">
        <v>53</v>
      </c>
    </row>
    <row r="32" spans="2:6" x14ac:dyDescent="0.25">
      <c r="B32" s="43"/>
      <c r="C32" s="44" t="s">
        <v>52</v>
      </c>
      <c r="D32" s="47">
        <v>3351665343</v>
      </c>
      <c r="E32" s="46"/>
      <c r="F32" s="45"/>
    </row>
    <row r="33" spans="2:6" x14ac:dyDescent="0.25">
      <c r="B33" s="43"/>
      <c r="C33" s="44"/>
      <c r="D33" s="47"/>
      <c r="E33" s="46"/>
      <c r="F33" s="45"/>
    </row>
    <row r="34" spans="2:6" x14ac:dyDescent="0.25">
      <c r="B34" s="40"/>
      <c r="C34" s="131"/>
      <c r="D34" s="131"/>
      <c r="E34" s="39"/>
      <c r="F34" s="38"/>
    </row>
    <row r="38" spans="2:6" x14ac:dyDescent="0.25">
      <c r="B38" s="191" t="str">
        <f>+DOCUMENTOS!C13</f>
        <v>TRANSPORTES ESPECIALES ACAR S.A.</v>
      </c>
      <c r="C38" s="192"/>
      <c r="D38" s="192"/>
      <c r="E38" s="193"/>
      <c r="F38" s="135" t="s">
        <v>4</v>
      </c>
    </row>
    <row r="39" spans="2:6" x14ac:dyDescent="0.25">
      <c r="B39" s="62" t="s">
        <v>67</v>
      </c>
      <c r="C39" s="61"/>
      <c r="D39" s="61"/>
      <c r="E39" s="60"/>
      <c r="F39" s="59"/>
    </row>
    <row r="40" spans="2:6" ht="15.75" thickBot="1" x14ac:dyDescent="0.3">
      <c r="B40" s="43"/>
      <c r="C40" s="56" t="s">
        <v>66</v>
      </c>
      <c r="D40" s="50">
        <v>19190033297</v>
      </c>
      <c r="E40" s="58">
        <f>D40/D41</f>
        <v>3.5214491018305036</v>
      </c>
      <c r="F40" s="41" t="s">
        <v>4</v>
      </c>
    </row>
    <row r="41" spans="2:6" x14ac:dyDescent="0.25">
      <c r="B41" s="43" t="s">
        <v>65</v>
      </c>
      <c r="C41" s="44" t="s">
        <v>64</v>
      </c>
      <c r="D41" s="47">
        <v>5449470585</v>
      </c>
      <c r="E41" s="53"/>
      <c r="F41" s="41"/>
    </row>
    <row r="42" spans="2:6" x14ac:dyDescent="0.25">
      <c r="B42" s="43"/>
      <c r="C42" s="44"/>
      <c r="D42" s="47"/>
      <c r="E42" s="53"/>
      <c r="F42" s="41"/>
    </row>
    <row r="43" spans="2:6" ht="15.75" thickBot="1" x14ac:dyDescent="0.3">
      <c r="B43" s="43" t="s">
        <v>63</v>
      </c>
      <c r="C43" s="56" t="s">
        <v>62</v>
      </c>
      <c r="D43" s="57" t="s">
        <v>141</v>
      </c>
      <c r="E43" s="46">
        <f>D40-D41</f>
        <v>13740562712</v>
      </c>
      <c r="F43" s="41" t="s">
        <v>4</v>
      </c>
    </row>
    <row r="44" spans="2:6" x14ac:dyDescent="0.25">
      <c r="B44" s="43"/>
      <c r="C44" s="44"/>
      <c r="D44" s="47"/>
      <c r="E44" s="53"/>
      <c r="F44" s="41"/>
    </row>
    <row r="45" spans="2:6" ht="15.75" thickBot="1" x14ac:dyDescent="0.3">
      <c r="B45" s="43" t="s">
        <v>60</v>
      </c>
      <c r="C45" s="56" t="s">
        <v>59</v>
      </c>
      <c r="D45" s="55">
        <v>8349470585</v>
      </c>
      <c r="E45" s="54">
        <f>D45/D46</f>
        <v>0.36816583777337736</v>
      </c>
      <c r="F45" s="41" t="s">
        <v>4</v>
      </c>
    </row>
    <row r="46" spans="2:6" x14ac:dyDescent="0.25">
      <c r="B46" s="43"/>
      <c r="C46" s="44" t="s">
        <v>52</v>
      </c>
      <c r="D46" s="47">
        <v>22678558759</v>
      </c>
      <c r="E46" s="53"/>
      <c r="F46" s="52"/>
    </row>
    <row r="47" spans="2:6" x14ac:dyDescent="0.25">
      <c r="B47" s="194"/>
      <c r="C47" s="195"/>
      <c r="D47" s="195"/>
      <c r="E47" s="196"/>
      <c r="F47" s="51"/>
    </row>
    <row r="48" spans="2:6" ht="15.75" thickBot="1" x14ac:dyDescent="0.3">
      <c r="B48" s="43" t="s">
        <v>58</v>
      </c>
      <c r="C48" s="42" t="s">
        <v>54</v>
      </c>
      <c r="D48" s="134">
        <v>2611330754</v>
      </c>
      <c r="E48" s="49">
        <f>D48/D49</f>
        <v>7.6449479881490499</v>
      </c>
      <c r="F48" s="41" t="s">
        <v>4</v>
      </c>
    </row>
    <row r="49" spans="2:6" x14ac:dyDescent="0.25">
      <c r="B49" s="43"/>
      <c r="C49" s="44" t="s">
        <v>57</v>
      </c>
      <c r="D49" s="132">
        <v>341576000</v>
      </c>
      <c r="E49" s="46"/>
      <c r="F49" s="45"/>
    </row>
    <row r="50" spans="2:6" x14ac:dyDescent="0.25">
      <c r="B50" s="43"/>
      <c r="C50" s="44"/>
      <c r="D50" s="132"/>
      <c r="E50" s="46"/>
      <c r="F50" s="45"/>
    </row>
    <row r="51" spans="2:6" ht="15.75" thickBot="1" x14ac:dyDescent="0.3">
      <c r="B51" s="43" t="s">
        <v>56</v>
      </c>
      <c r="C51" s="42" t="s">
        <v>54</v>
      </c>
      <c r="D51" s="133">
        <f>+D48</f>
        <v>2611330754</v>
      </c>
      <c r="E51" s="54">
        <f>D51/D52</f>
        <v>0.18223984124392756</v>
      </c>
      <c r="F51" s="41" t="s">
        <v>4</v>
      </c>
    </row>
    <row r="52" spans="2:6" x14ac:dyDescent="0.25">
      <c r="B52" s="43"/>
      <c r="C52" s="44" t="s">
        <v>140</v>
      </c>
      <c r="D52" s="47">
        <v>14329088174</v>
      </c>
      <c r="E52" s="46"/>
      <c r="F52" s="45"/>
    </row>
    <row r="53" spans="2:6" x14ac:dyDescent="0.25">
      <c r="B53" s="43"/>
      <c r="C53" s="44"/>
      <c r="D53" s="47"/>
      <c r="E53" s="46"/>
      <c r="F53" s="45"/>
    </row>
    <row r="54" spans="2:6" ht="15.75" thickBot="1" x14ac:dyDescent="0.3">
      <c r="B54" s="43" t="s">
        <v>55</v>
      </c>
      <c r="C54" s="42" t="s">
        <v>54</v>
      </c>
      <c r="D54" s="133">
        <f>+D51</f>
        <v>2611330754</v>
      </c>
      <c r="E54" s="54">
        <f>D54/D55</f>
        <v>0.11514535741666969</v>
      </c>
      <c r="F54" s="41" t="s">
        <v>4</v>
      </c>
    </row>
    <row r="55" spans="2:6" x14ac:dyDescent="0.25">
      <c r="B55" s="43"/>
      <c r="C55" s="44" t="s">
        <v>52</v>
      </c>
      <c r="D55" s="47">
        <v>22678558759</v>
      </c>
      <c r="E55" s="46"/>
      <c r="F55" s="45"/>
    </row>
    <row r="56" spans="2:6" x14ac:dyDescent="0.25">
      <c r="B56" s="43"/>
      <c r="C56" s="44"/>
      <c r="D56" s="132"/>
      <c r="E56" s="46"/>
      <c r="F56" s="45"/>
    </row>
    <row r="57" spans="2:6" x14ac:dyDescent="0.25">
      <c r="B57" s="40"/>
      <c r="C57" s="131"/>
      <c r="D57" s="131"/>
      <c r="E57" s="39"/>
      <c r="F57" s="38"/>
    </row>
  </sheetData>
  <mergeCells count="7">
    <mergeCell ref="B38:E38"/>
    <mergeCell ref="B47:E47"/>
    <mergeCell ref="B2:D2"/>
    <mergeCell ref="C6:D6"/>
    <mergeCell ref="B15:E15"/>
    <mergeCell ref="B24:E24"/>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F4F50-A667-43B9-86F9-69CF399CF12B}">
  <dimension ref="B1:E13"/>
  <sheetViews>
    <sheetView workbookViewId="0">
      <selection activeCell="D36" sqref="D36"/>
    </sheetView>
  </sheetViews>
  <sheetFormatPr baseColWidth="10" defaultRowHeight="15" x14ac:dyDescent="0.25"/>
  <cols>
    <col min="1" max="1" width="11.42578125" style="25"/>
    <col min="2" max="2" width="26.42578125" style="25" customWidth="1"/>
    <col min="3" max="3" width="24" style="25" customWidth="1"/>
    <col min="4" max="4" width="20" style="25" customWidth="1"/>
    <col min="5" max="5" width="24.28515625" style="25" customWidth="1"/>
    <col min="6" max="16384" width="11.42578125" style="25"/>
  </cols>
  <sheetData>
    <row r="1" spans="2:5" ht="15.75" x14ac:dyDescent="0.25">
      <c r="B1" s="88"/>
    </row>
    <row r="2" spans="2:5" ht="24" customHeight="1" x14ac:dyDescent="0.25">
      <c r="B2" s="202" t="str">
        <f>+'EVALUACION INDICES'!B2</f>
        <v>INVITACIÓN ABIERTA No 009 DE 2023</v>
      </c>
      <c r="C2" s="202"/>
    </row>
    <row r="3" spans="2:5" ht="86.25" customHeight="1" x14ac:dyDescent="0.25">
      <c r="B3" s="207" t="str">
        <f>+'EVALUACION INDICES'!B3</f>
        <v xml:space="preserve">CONTRATAR EL SERVICIO DE TRANSPORTE DE PERSONAL DE IMPULSO PARA LOS DIFERENTES DESPLIEGUES PUBLICITARIOS DE LOS EVENTOS PATROCINADOS POR LA EMPRESA DE LICORES DE CUNDINAMARCA, EN LOS 116 MUNICIPIOS DE CUNDINAMARCA, BOGOTÁ Y META.  </v>
      </c>
      <c r="C3" s="207"/>
      <c r="D3" s="207"/>
      <c r="E3" s="207"/>
    </row>
    <row r="4" spans="2:5" ht="15.75" thickBot="1" x14ac:dyDescent="0.3">
      <c r="B4" s="87" t="s">
        <v>77</v>
      </c>
      <c r="C4" s="86"/>
    </row>
    <row r="5" spans="2:5" ht="36.75" customHeight="1" thickTop="1" thickBot="1" x14ac:dyDescent="0.3">
      <c r="B5" s="203" t="s">
        <v>148</v>
      </c>
      <c r="C5" s="204"/>
      <c r="D5" s="206" t="str">
        <f>+DOCUMENTOS!C6</f>
        <v>EMPRESA DE TRANSPORTE ESCOLAR Y TURISMO LTDA</v>
      </c>
      <c r="E5" s="206" t="str">
        <f>+DOCUMENTOS!C13</f>
        <v>TRANSPORTES ESPECIALES ACAR S.A.</v>
      </c>
    </row>
    <row r="6" spans="2:5" ht="60.75" customHeight="1" thickTop="1" thickBot="1" x14ac:dyDescent="0.3">
      <c r="B6" s="205"/>
      <c r="C6" s="204"/>
      <c r="D6" s="206"/>
      <c r="E6" s="206"/>
    </row>
    <row r="7" spans="2:5" ht="39.75" customHeight="1" thickTop="1" x14ac:dyDescent="0.25">
      <c r="B7" s="72" t="s">
        <v>65</v>
      </c>
      <c r="C7" s="71" t="str">
        <f>+'EVALUACION INDICES'!D7</f>
        <v>&gt; = 1.4</v>
      </c>
      <c r="D7" s="85">
        <f>+'EVALUACION INDICES'!E17</f>
        <v>2.2616890027220586</v>
      </c>
      <c r="E7" s="85">
        <f>+'EVALUACION INDICES'!E40</f>
        <v>3.5214491018305036</v>
      </c>
    </row>
    <row r="8" spans="2:5" ht="39" customHeight="1" x14ac:dyDescent="0.25">
      <c r="B8" s="68" t="s">
        <v>63</v>
      </c>
      <c r="C8" s="70" t="str">
        <f>+'EVALUACION INDICES'!D8</f>
        <v>&gt; =   al  50 % DEL P.O</v>
      </c>
      <c r="D8" s="84">
        <f>+'EVALUACION INDICES'!E20</f>
        <v>486583840</v>
      </c>
      <c r="E8" s="143">
        <f>+'EVALUACION INDICES'!E43</f>
        <v>13740562712</v>
      </c>
    </row>
    <row r="9" spans="2:5" ht="39" customHeight="1" x14ac:dyDescent="0.25">
      <c r="B9" s="83" t="s">
        <v>60</v>
      </c>
      <c r="C9" s="82" t="str">
        <f>+'EVALUACION INDICES'!D9</f>
        <v>&lt;= 60 %</v>
      </c>
      <c r="D9" s="81">
        <f>+'EVALUACION INDICES'!E22</f>
        <v>0.29873837556341021</v>
      </c>
      <c r="E9" s="142">
        <f>+'EVALUACION INDICES'!E45</f>
        <v>0.36816583777337736</v>
      </c>
    </row>
    <row r="10" spans="2:5" ht="15.75" x14ac:dyDescent="0.25">
      <c r="B10" s="80" t="s">
        <v>58</v>
      </c>
      <c r="C10" s="79" t="str">
        <f>+'EVALUACION INDICES'!D10</f>
        <v>&gt; = 5</v>
      </c>
      <c r="D10" s="78">
        <f>+'EVALUACION INDICES'!E25</f>
        <v>5.6411963085625354</v>
      </c>
      <c r="E10" s="78">
        <f>+'EVALUACION INDICES'!E48</f>
        <v>7.6449479881490499</v>
      </c>
    </row>
    <row r="11" spans="2:5" ht="31.5" x14ac:dyDescent="0.25">
      <c r="B11" s="138" t="s">
        <v>68</v>
      </c>
      <c r="C11" s="137" t="str">
        <f>+'EVALUACION INDICES'!D11</f>
        <v>MAYOR O IGUAL A 4%</v>
      </c>
      <c r="D11" s="141">
        <f>+'EVALUACION INDICES'!E28</f>
        <v>3.6375345029717294E-2</v>
      </c>
      <c r="E11" s="141">
        <f>+'EVALUACION INDICES'!E51</f>
        <v>0.18223984124392756</v>
      </c>
    </row>
    <row r="12" spans="2:5" ht="31.5" x14ac:dyDescent="0.25">
      <c r="B12" s="138" t="s">
        <v>144</v>
      </c>
      <c r="C12" s="137" t="str">
        <f>+'EVALUACION INDICES'!D12</f>
        <v>MAYOR O IGUAL A 0.4%</v>
      </c>
      <c r="D12" s="141">
        <f>+'EVALUACION INDICES'!E31</f>
        <v>2.5508633544980987E-2</v>
      </c>
      <c r="E12" s="141">
        <f>+'EVALUACION INDICES'!E54</f>
        <v>0.11514535741666969</v>
      </c>
    </row>
    <row r="13" spans="2:5" x14ac:dyDescent="0.25">
      <c r="D13" s="140" t="s">
        <v>4</v>
      </c>
      <c r="E13" s="140" t="s">
        <v>4</v>
      </c>
    </row>
  </sheetData>
  <mergeCells count="5">
    <mergeCell ref="B2:C2"/>
    <mergeCell ref="B5:C6"/>
    <mergeCell ref="D5:D6"/>
    <mergeCell ref="E5:E6"/>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9F68-AA75-45E7-A6B3-34B5DCD693D6}">
  <dimension ref="A1:H25"/>
  <sheetViews>
    <sheetView tabSelected="1" view="pageLayout" zoomScaleNormal="100" workbookViewId="0">
      <selection activeCell="D17" sqref="D17"/>
    </sheetView>
  </sheetViews>
  <sheetFormatPr baseColWidth="10" defaultRowHeight="12.75" x14ac:dyDescent="0.2"/>
  <cols>
    <col min="1" max="1" width="4.140625" style="2" customWidth="1"/>
    <col min="2" max="2" width="28.7109375" style="2" customWidth="1"/>
    <col min="3" max="3" width="20.42578125" style="2" customWidth="1"/>
    <col min="4" max="4" width="16.42578125" style="2" customWidth="1"/>
    <col min="5" max="5" width="25" style="2" customWidth="1"/>
    <col min="6" max="6" width="11.42578125" style="2"/>
    <col min="7" max="7" width="5" style="2" customWidth="1"/>
    <col min="8" max="8" width="3.42578125" style="2" customWidth="1"/>
    <col min="9" max="16384" width="11.42578125" style="2"/>
  </cols>
  <sheetData>
    <row r="1" spans="1:8" ht="15" x14ac:dyDescent="0.2">
      <c r="A1" s="210" t="s">
        <v>149</v>
      </c>
      <c r="B1" s="210"/>
      <c r="C1" s="210"/>
      <c r="D1" s="210"/>
      <c r="E1" s="144"/>
      <c r="F1" s="144"/>
      <c r="G1" s="144"/>
      <c r="H1" s="144"/>
    </row>
    <row r="2" spans="1:8" ht="15" x14ac:dyDescent="0.2">
      <c r="A2" s="210"/>
      <c r="B2" s="210"/>
      <c r="C2" s="210"/>
      <c r="D2" s="210"/>
      <c r="E2" s="144"/>
      <c r="F2" s="144"/>
      <c r="G2" s="144"/>
      <c r="H2" s="144"/>
    </row>
    <row r="3" spans="1:8" ht="14.25" x14ac:dyDescent="0.2">
      <c r="A3" s="145"/>
    </row>
    <row r="4" spans="1:8" ht="66" customHeight="1" x14ac:dyDescent="0.2">
      <c r="A4" s="211" t="s">
        <v>159</v>
      </c>
      <c r="B4" s="211"/>
      <c r="C4" s="211"/>
      <c r="D4" s="211"/>
      <c r="E4" s="146"/>
      <c r="F4" s="147"/>
      <c r="G4" s="147"/>
      <c r="H4" s="147"/>
    </row>
    <row r="5" spans="1:8" x14ac:dyDescent="0.2">
      <c r="A5" s="148" t="s">
        <v>150</v>
      </c>
      <c r="B5" s="3"/>
      <c r="C5" s="3"/>
      <c r="D5" s="3"/>
    </row>
    <row r="6" spans="1:8" x14ac:dyDescent="0.2">
      <c r="A6" s="148" t="s">
        <v>151</v>
      </c>
      <c r="B6" s="3"/>
      <c r="C6" s="3"/>
      <c r="D6" s="3"/>
    </row>
    <row r="7" spans="1:8" x14ac:dyDescent="0.2">
      <c r="A7" s="148"/>
      <c r="B7" s="3"/>
      <c r="C7" s="3"/>
      <c r="D7" s="3"/>
    </row>
    <row r="8" spans="1:8" x14ac:dyDescent="0.2">
      <c r="A8" s="148" t="s">
        <v>152</v>
      </c>
      <c r="B8" s="3"/>
      <c r="C8" s="3"/>
      <c r="D8" s="3"/>
    </row>
    <row r="9" spans="1:8" x14ac:dyDescent="0.2">
      <c r="A9" s="148" t="s">
        <v>153</v>
      </c>
      <c r="B9" s="3"/>
      <c r="C9" s="3"/>
      <c r="D9" s="3"/>
    </row>
    <row r="10" spans="1:8" x14ac:dyDescent="0.2">
      <c r="A10" s="148" t="s">
        <v>154</v>
      </c>
      <c r="B10" s="3"/>
      <c r="C10" s="3"/>
      <c r="D10" s="3"/>
    </row>
    <row r="11" spans="1:8" ht="14.25" x14ac:dyDescent="0.2">
      <c r="A11" s="149"/>
    </row>
    <row r="13" spans="1:8" ht="22.5" customHeight="1" x14ac:dyDescent="0.2">
      <c r="B13" s="150" t="s">
        <v>155</v>
      </c>
      <c r="C13" s="158" t="s">
        <v>80</v>
      </c>
      <c r="D13" s="158" t="s">
        <v>40</v>
      </c>
      <c r="E13" s="151"/>
      <c r="F13" s="151"/>
    </row>
    <row r="14" spans="1:8" x14ac:dyDescent="0.2">
      <c r="B14" s="152" t="s">
        <v>156</v>
      </c>
      <c r="C14" s="159">
        <v>121474000</v>
      </c>
      <c r="D14" s="159">
        <v>116491000</v>
      </c>
      <c r="E14" s="153"/>
    </row>
    <row r="15" spans="1:8" x14ac:dyDescent="0.2">
      <c r="B15" s="154" t="s">
        <v>157</v>
      </c>
      <c r="C15" s="160"/>
      <c r="D15" s="160"/>
      <c r="E15" s="155"/>
    </row>
    <row r="17" spans="1:4" s="156" customFormat="1" ht="11.25" x14ac:dyDescent="0.2">
      <c r="B17" s="157"/>
      <c r="C17" s="157"/>
      <c r="D17" s="157"/>
    </row>
    <row r="18" spans="1:4" s="156" customFormat="1" ht="11.25" x14ac:dyDescent="0.2">
      <c r="B18" s="157"/>
      <c r="C18" s="157"/>
      <c r="D18" s="157"/>
    </row>
    <row r="19" spans="1:4" s="156" customFormat="1" ht="11.25" x14ac:dyDescent="0.2">
      <c r="B19" s="157"/>
      <c r="C19" s="157"/>
      <c r="D19" s="157"/>
    </row>
    <row r="20" spans="1:4" x14ac:dyDescent="0.2">
      <c r="A20" s="4" t="s">
        <v>34</v>
      </c>
      <c r="B20" s="4"/>
      <c r="C20" s="4"/>
    </row>
    <row r="21" spans="1:4" ht="25.5" customHeight="1" x14ac:dyDescent="0.2">
      <c r="A21" s="208" t="s">
        <v>158</v>
      </c>
      <c r="B21" s="209"/>
      <c r="C21" s="16"/>
    </row>
    <row r="22" spans="1:4" x14ac:dyDescent="0.2">
      <c r="A22" s="15"/>
      <c r="B22" s="16"/>
      <c r="C22" s="16"/>
    </row>
    <row r="23" spans="1:4" x14ac:dyDescent="0.2">
      <c r="A23" s="15"/>
      <c r="B23" s="16"/>
      <c r="C23" s="16"/>
    </row>
    <row r="24" spans="1:4" x14ac:dyDescent="0.2">
      <c r="A24" s="5" t="s">
        <v>161</v>
      </c>
    </row>
    <row r="25" spans="1:4" x14ac:dyDescent="0.2">
      <c r="A25" s="3" t="s">
        <v>165</v>
      </c>
    </row>
  </sheetData>
  <mergeCells count="4">
    <mergeCell ref="A21:B21"/>
    <mergeCell ref="A1:D1"/>
    <mergeCell ref="A2:D2"/>
    <mergeCell ref="A4:D4"/>
  </mergeCells>
  <pageMargins left="0.7" right="1.6875" top="0.75" bottom="0.75" header="0.3" footer="0.3"/>
  <pageSetup orientation="portrait" r:id="rId1"/>
  <headerFooter>
    <oddHeader>&amp;C&amp;"Arial,Negrita"&amp;14PONDERACIÓN  INVITACIÓN ABIERTA No. 009 DE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G28"/>
  <sheetViews>
    <sheetView workbookViewId="0">
      <selection activeCell="D19" sqref="D19"/>
    </sheetView>
  </sheetViews>
  <sheetFormatPr baseColWidth="10" defaultRowHeight="15" x14ac:dyDescent="0.25"/>
  <cols>
    <col min="1" max="1" width="27.42578125" customWidth="1"/>
    <col min="2" max="2" width="12.28515625" customWidth="1"/>
    <col min="3" max="4" width="30.7109375" customWidth="1"/>
    <col min="7" max="7" width="14.5703125" bestFit="1" customWidth="1"/>
  </cols>
  <sheetData>
    <row r="1" spans="1:4" x14ac:dyDescent="0.25">
      <c r="A1" s="1"/>
      <c r="B1" s="1"/>
      <c r="C1" s="1"/>
      <c r="D1" s="1"/>
    </row>
    <row r="2" spans="1:4" ht="23.25" x14ac:dyDescent="0.35">
      <c r="A2" s="214" t="s">
        <v>79</v>
      </c>
      <c r="B2" s="214"/>
      <c r="C2" s="214"/>
      <c r="D2" s="214"/>
    </row>
    <row r="3" spans="1:4" ht="46.5" customHeight="1" x14ac:dyDescent="0.25">
      <c r="A3" s="215" t="s">
        <v>10</v>
      </c>
      <c r="B3" s="216"/>
      <c r="C3" s="11" t="s">
        <v>80</v>
      </c>
      <c r="D3" s="11" t="s">
        <v>40</v>
      </c>
    </row>
    <row r="4" spans="1:4" ht="22.5" x14ac:dyDescent="0.25">
      <c r="A4" s="217" t="s">
        <v>0</v>
      </c>
      <c r="B4" s="218"/>
      <c r="C4" s="161" t="s">
        <v>162</v>
      </c>
      <c r="D4" s="12" t="s">
        <v>4</v>
      </c>
    </row>
    <row r="5" spans="1:4" x14ac:dyDescent="0.25">
      <c r="A5" s="217" t="s">
        <v>11</v>
      </c>
      <c r="B5" s="218"/>
      <c r="C5" s="12" t="s">
        <v>4</v>
      </c>
      <c r="D5" s="12" t="s">
        <v>4</v>
      </c>
    </row>
    <row r="6" spans="1:4" x14ac:dyDescent="0.25">
      <c r="A6" s="219" t="s">
        <v>12</v>
      </c>
      <c r="B6" s="220"/>
      <c r="C6" s="127" t="s">
        <v>4</v>
      </c>
      <c r="D6" s="13" t="s">
        <v>4</v>
      </c>
    </row>
    <row r="7" spans="1:4" x14ac:dyDescent="0.25">
      <c r="A7" s="221" t="s">
        <v>36</v>
      </c>
      <c r="B7" s="222"/>
      <c r="C7" s="13" t="s">
        <v>4</v>
      </c>
      <c r="D7" s="13" t="s">
        <v>4</v>
      </c>
    </row>
    <row r="8" spans="1:4" ht="24.75" customHeight="1" x14ac:dyDescent="0.25">
      <c r="A8" s="217" t="s">
        <v>28</v>
      </c>
      <c r="B8" s="218"/>
      <c r="C8" s="14" t="s">
        <v>163</v>
      </c>
      <c r="D8" s="14" t="s">
        <v>163</v>
      </c>
    </row>
    <row r="9" spans="1:4" ht="32.25" customHeight="1" x14ac:dyDescent="0.25">
      <c r="A9" s="212" t="s">
        <v>6</v>
      </c>
      <c r="B9" s="213"/>
      <c r="C9" s="89" t="s">
        <v>39</v>
      </c>
      <c r="D9" s="162" t="s">
        <v>4</v>
      </c>
    </row>
    <row r="11" spans="1:4" x14ac:dyDescent="0.25">
      <c r="A11" s="4" t="s">
        <v>34</v>
      </c>
      <c r="B11" s="4"/>
      <c r="C11" s="4"/>
      <c r="D11" s="4"/>
    </row>
    <row r="12" spans="1:4" ht="13.5" customHeight="1" x14ac:dyDescent="0.25">
      <c r="A12" s="208" t="s">
        <v>35</v>
      </c>
      <c r="B12" s="209"/>
      <c r="C12" s="16"/>
      <c r="D12" s="16"/>
    </row>
    <row r="13" spans="1:4" x14ac:dyDescent="0.25">
      <c r="A13" s="15"/>
      <c r="B13" s="16"/>
      <c r="C13" s="16"/>
      <c r="D13" s="16"/>
    </row>
    <row r="14" spans="1:4" x14ac:dyDescent="0.25">
      <c r="A14" s="15"/>
      <c r="B14" s="16"/>
      <c r="C14" s="16"/>
      <c r="D14" s="16"/>
    </row>
    <row r="15" spans="1:4" x14ac:dyDescent="0.25">
      <c r="A15" s="5" t="s">
        <v>164</v>
      </c>
      <c r="B15" s="2"/>
      <c r="C15" s="2"/>
      <c r="D15" s="2"/>
    </row>
    <row r="16" spans="1:4" x14ac:dyDescent="0.25">
      <c r="A16" s="3" t="s">
        <v>165</v>
      </c>
      <c r="B16" s="2"/>
      <c r="C16" s="2"/>
      <c r="D16" s="2"/>
    </row>
    <row r="19" spans="1:7" x14ac:dyDescent="0.25">
      <c r="A19" s="6" t="s">
        <v>37</v>
      </c>
      <c r="B19" s="7"/>
      <c r="C19" s="7"/>
      <c r="D19" s="7"/>
    </row>
    <row r="20" spans="1:7" x14ac:dyDescent="0.25">
      <c r="A20" s="7" t="s">
        <v>38</v>
      </c>
      <c r="B20" s="7"/>
      <c r="C20" s="7"/>
      <c r="D20" s="7"/>
    </row>
    <row r="26" spans="1:7" x14ac:dyDescent="0.25">
      <c r="G26" s="9"/>
    </row>
    <row r="27" spans="1:7" x14ac:dyDescent="0.25">
      <c r="G27" s="9"/>
    </row>
    <row r="28" spans="1:7" x14ac:dyDescent="0.25">
      <c r="G28" s="9"/>
    </row>
  </sheetData>
  <mergeCells count="9">
    <mergeCell ref="A12:B12"/>
    <mergeCell ref="A9:B9"/>
    <mergeCell ref="A2:D2"/>
    <mergeCell ref="A3:B3"/>
    <mergeCell ref="A4:B4"/>
    <mergeCell ref="A5:B5"/>
    <mergeCell ref="A6:B6"/>
    <mergeCell ref="A7:B7"/>
    <mergeCell ref="A8:B8"/>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EVALUACION TECNICA </vt:lpstr>
      <vt:lpstr>EVALUACION DE EXPERIENCIA</vt:lpstr>
      <vt:lpstr>DOCUMENTOS</vt:lpstr>
      <vt:lpstr>EVALUACION INDICES</vt:lpstr>
      <vt:lpstr>INDICADORES</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2022-06-23T23:55:51Z</cp:lastPrinted>
  <dcterms:created xsi:type="dcterms:W3CDTF">2017-05-22T13:32:10Z</dcterms:created>
  <dcterms:modified xsi:type="dcterms:W3CDTF">2023-04-27T15:19:35Z</dcterms:modified>
</cp:coreProperties>
</file>