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icitaciones\2. PROCESOS LICITACIONES\CLIENTES\1. CLIENTES 2020\EMPRESA DE LICORES\PROCESO 2023\INVITACIÓN 004 DE 2023\OFERTAS\EVALUACION\"/>
    </mc:Choice>
  </mc:AlternateContent>
  <xr:revisionPtr revIDLastSave="0" documentId="8_{0B53F647-65CF-4873-B893-CC62D1293FEE}" xr6:coauthVersionLast="47" xr6:coauthVersionMax="47" xr10:uidLastSave="{00000000-0000-0000-0000-000000000000}"/>
  <bookViews>
    <workbookView xWindow="-120" yWindow="-120" windowWidth="20730" windowHeight="11160" xr2:uid="{AA9378E2-0F3A-427C-872D-6E569B889368}"/>
  </bookViews>
  <sheets>
    <sheet name="IRF" sheetId="1" r:id="rId1"/>
    <sheet name="FACTOR ECONOMICO" sheetId="2" r:id="rId2"/>
    <sheet name="PAGO INDEMINIZACION" sheetId="4" r:id="rId3"/>
    <sheet name="CONSOLIDADO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3" l="1"/>
  <c r="D9" i="3" s="1"/>
  <c r="C9" i="3"/>
  <c r="E6" i="4"/>
  <c r="E7" i="4" s="1"/>
  <c r="F14" i="2"/>
  <c r="F10" i="2" s="1"/>
  <c r="B14" i="1"/>
  <c r="D14" i="1"/>
  <c r="C34" i="1"/>
  <c r="C35" i="1"/>
  <c r="C36" i="1"/>
</calcChain>
</file>

<file path=xl/sharedStrings.xml><?xml version="1.0" encoding="utf-8"?>
<sst xmlns="http://schemas.openxmlformats.org/spreadsheetml/2006/main" count="98" uniqueCount="74">
  <si>
    <t>TOTAL PUNTOS  DEDUCIBLES</t>
  </si>
  <si>
    <t xml:space="preserve">TOTAL PUNTOS CONDICIONES COMPLEMENTARIAS </t>
  </si>
  <si>
    <t>Superior a $18.000.000 y hasta $19.999.998</t>
  </si>
  <si>
    <t>Superior a $10.000.000 y hasta $18.000.000</t>
  </si>
  <si>
    <t>Superior a 0 y hasta $10.000.000</t>
  </si>
  <si>
    <t>SE OTORGA $19.999.998</t>
  </si>
  <si>
    <t>Sin deducible</t>
  </si>
  <si>
    <t>PUNTAJE</t>
  </si>
  <si>
    <t>OFERTA</t>
  </si>
  <si>
    <t>Puntaje 50</t>
  </si>
  <si>
    <t>RANGO DE DEDUCIBLE TRANSPORTE POR MENSAJERO</t>
  </si>
  <si>
    <t>Superior a $40.000.000 y hasta $ $49.999.998</t>
  </si>
  <si>
    <t>Superior entre $ 30.000.000 y hasta $ 40.000.000</t>
  </si>
  <si>
    <t>Superior entre $ 20.000.000 y hasta $ 30.000.000</t>
  </si>
  <si>
    <t>Superior a 0 y hasta $20.000.000</t>
  </si>
  <si>
    <t>SE OTORGA DEDUCIBLE $49.999.998 Toda y cada perdida</t>
  </si>
  <si>
    <t>RANGO DE DEDUCIBLE</t>
  </si>
  <si>
    <t>UT MAPFRE - SURA - PREVISORA - ESTADO - BBVA - AXA</t>
  </si>
  <si>
    <t>Rango de deducible  toda y cada Perdida (excepto transporte mensajero).………......…(100 puntos)</t>
  </si>
  <si>
    <t>Tablas de calificación</t>
  </si>
  <si>
    <r>
      <t>La Entidad</t>
    </r>
    <r>
      <rPr>
        <sz val="11"/>
        <rFont val="Arial Narrow"/>
        <family val="2"/>
      </rPr>
      <t>, esta interesada en recibir propuestas de deducibles que le permitan obtener la mayor indemnización posible.</t>
    </r>
  </si>
  <si>
    <t>EVALUACIÓN DE DEDUCIBLES……………………………...………………………………………………………………...…………………………………...…………………200 Puntos</t>
  </si>
  <si>
    <t>2. Deducibles</t>
  </si>
  <si>
    <t>TOTAL</t>
  </si>
  <si>
    <t xml:space="preserve"> Total Puntos - Condiciones Complementarias</t>
  </si>
  <si>
    <t>De conformidad con lo anterior, a la propuesta que cumpla las condiciones antes expuestas se les asignará el puntaje estipulado para el ofrecimiento de este estudio y la propuesta que no cumpla, modifique y/o condicione los términos exigidos para esta condición, se calificara con cero(0) puntos.</t>
  </si>
  <si>
    <t>***El estudio deberá realizarse dentro de los cuatro (4) primeros meses de la vigencia de la póliza, para lo cual la aseguradora se compromete a presentar dentro de los primeros treinta (30) dias calendarios, contados a partir de la fecha del inicio de la vigencia de la póliza, el cronograma en el que se indiquen las actividades que desarrollará para tal efecto y los funcionarios y/o firma externa que llevarán a cabo las mismas.</t>
  </si>
  <si>
    <t xml:space="preserve">**Las recomendaciones, sugerencias y/o demás aspectos que se deriven del resultado de este estudio, no generarán exigencia de implementación de medidas de prevención y/o control de riesgo, aplicación de garantías o cualquier tipo de compromiso para el asegurado, así como la modificación de las condiciones ofertadas.  </t>
  </si>
  <si>
    <t>*El costo del TEST de penetración y/o Ethical Hacking, queda acordado a cargo de la aseguradora, es decir, no genera ningún costo adicional al de la oferta económica.</t>
  </si>
  <si>
    <t>Para acceder a la calificacion de esta condición, el oferente acepta con la presentacion del ofrecimiento, el cumplimiento de los siguientes requisitos:</t>
  </si>
  <si>
    <t>NO SE OTORGA</t>
  </si>
  <si>
    <t>Ofrecimiento de Estudio de Riesgos</t>
  </si>
  <si>
    <r>
      <t>Limite de RC Profesional. Límite adicional de valor asegurado al básico exigido.</t>
    </r>
    <r>
      <rPr>
        <sz val="11"/>
        <rFont val="Arial Narrow"/>
        <family val="2"/>
      </rPr>
      <t xml:space="preserve"> Se califica el límite adicional al básico obligatorio sin cobro de prima adicional y los demás en forma proporcional aplicando una regla de tres.</t>
    </r>
  </si>
  <si>
    <r>
      <t>CONDICIONES APLICABLES A LA SECCIÓN DE RESPONSABILIDAD PROFESIONAL.</t>
    </r>
    <r>
      <rPr>
        <sz val="11"/>
        <rFont val="Arial Narrow"/>
        <family val="2"/>
      </rPr>
      <t xml:space="preserve"> Se califica el límite adicional al básico obligatorio sin cobro de prima adicional y los demás en forma proporcional aplicando una regla de tres.</t>
    </r>
  </si>
  <si>
    <r>
      <t xml:space="preserve">Límite adicional de valor asegurado al básico exigido de, cualquier pérdida evento y en el agregado anual. </t>
    </r>
    <r>
      <rPr>
        <sz val="11"/>
        <rFont val="Arial Narrow"/>
        <family val="2"/>
      </rPr>
      <t>Se califica el límite adicional al básico obligatorio sin cobro de prima adicional y los demás en forma proporcional aplicando una regla de tres.</t>
    </r>
  </si>
  <si>
    <t>CONDICION</t>
  </si>
  <si>
    <t>CONDICIONES TÉCNICAS COMPLEMENTARIAS</t>
  </si>
  <si>
    <t>PROPONENTE</t>
  </si>
  <si>
    <t>EMPRESA DE LICORES DE CUNDINAMARCA
SEGURO DE INFIDELIDAD Y RIESGOS FINANCIEROS</t>
  </si>
  <si>
    <t>FACTORES ADICIONALES - ANEXO DE CONDICIONES TÉCNICAS COMPLEMENTARIAS
GRUPO IV</t>
  </si>
  <si>
    <t>EMPRESA DE LICORES DE CUNDINAMARCA</t>
  </si>
  <si>
    <t>MÉTODO APLICABLE</t>
  </si>
  <si>
    <t>TRM - 06 DE MARZO DE 2023</t>
  </si>
  <si>
    <t>MENOR VALOR</t>
  </si>
  <si>
    <t>GRUPO II - GENERALES</t>
  </si>
  <si>
    <t>PRESUPUESTO OFICIAL</t>
  </si>
  <si>
    <t>OFERTAS VÁLIDAS</t>
  </si>
  <si>
    <t>IT</t>
  </si>
  <si>
    <t>OFERENTE</t>
  </si>
  <si>
    <t>GRUPO</t>
  </si>
  <si>
    <t>RAMO</t>
  </si>
  <si>
    <t>VALOR
ASEGURADO</t>
  </si>
  <si>
    <t>TASA</t>
  </si>
  <si>
    <t>PRIMA NETA</t>
  </si>
  <si>
    <t>IVA</t>
  </si>
  <si>
    <t>PRIMA TOTAL</t>
  </si>
  <si>
    <t>N/A</t>
  </si>
  <si>
    <t>IRF</t>
  </si>
  <si>
    <t>EVALUACION FACTOR ECONOMICO GRUPO IV
INVITACION ABIERTA 004 DE 2023</t>
  </si>
  <si>
    <t>EVALUACION REQUISITOS PARA EL PAGO DE LAS INDEMNIZACIONES</t>
  </si>
  <si>
    <t>PUNTAJE MAXIMO</t>
  </si>
  <si>
    <t>CALIFICACION</t>
  </si>
  <si>
    <t>No DOCUMENTOS ADICIONALES</t>
  </si>
  <si>
    <t>PUNTOS</t>
  </si>
  <si>
    <t>Infidelidad y Riesgos Financieros</t>
  </si>
  <si>
    <t>EVALUACION FACTORES ADICIONALES GRUPO IV</t>
  </si>
  <si>
    <t>CONSOLIDADO GRUPO III
INVITACION ABIERTA 004 DE 2023</t>
  </si>
  <si>
    <t>CRITERIO DE EVALUACIÓN</t>
  </si>
  <si>
    <t>FACTOR ECONÓMICO – MEJOR OFERTA ECONOMICA</t>
  </si>
  <si>
    <t>FACTORES ADICIONALES QUE MEJORAN EL BIEN O SERVICIO SIN NINGUN COSTO ADICIONAL PARA LA ENTIDAD – ANEXO DE CONDICIONES TÉCNICAS COMPLEMENTARIAS</t>
  </si>
  <si>
    <r>
      <t>CONDICIÓN DE</t>
    </r>
    <r>
      <rPr>
        <b/>
        <sz val="12"/>
        <color theme="1"/>
        <rFont val="Arial Narrow"/>
        <family val="2"/>
      </rPr>
      <t xml:space="preserve"> </t>
    </r>
    <r>
      <rPr>
        <sz val="12"/>
        <color theme="1"/>
        <rFont val="Arial Narrow"/>
        <family val="2"/>
      </rPr>
      <t>DEDUCIBLES</t>
    </r>
  </si>
  <si>
    <t>FACTORES ADICIONALES QUE MEJORAN EL BIEN O SERVICIO SIN NINGUN COSTO ADICIONAL PARA LA ENTIDAD – REQUISITOS PARA EL PAGO DE LAS INDEMNIZACIONES</t>
  </si>
  <si>
    <t>APOYO A LA INDUSTRIA NACIONAL _ OFERTA DE SERVICIOS NACIONALES</t>
  </si>
  <si>
    <t>DECRETO 392 DE 2018 VINCULACIÓN DE PERSONAL CON 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</si>
</sst>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164" formatCode="General\ &quot;Puntos&quot;"/>
    <numFmt numFmtId="165" formatCode="&quot;$&quot;\ #,##0_);[Red]\(&quot;$&quot;\ #,##0\)"/>
    <numFmt numFmtId="166" formatCode="_(* #,##0.00_);_(* \(#,##0.00\);_(* &quot;-&quot;??_);_(@_)"/>
    <numFmt numFmtId="167" formatCode="[$$]\ #,##0.00;\-[$$]\ #,##0.00"/>
    <numFmt numFmtId="168" formatCode="_-&quot;$&quot;\ * #,##0_-;\-&quot;$&quot;\ * #,##0_-;_-&quot;$&quot;\ * &quot;-&quot;??_-;_-@_-"/>
    <numFmt numFmtId="169" formatCode="_ * #,##0.00_ ;_ * \-#,##0.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name val="Arial Narrow"/>
      <family val="2"/>
    </font>
    <font>
      <sz val="11"/>
      <color indexed="12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0"/>
      <name val="Arial Narrow"/>
      <family val="2"/>
    </font>
    <font>
      <b/>
      <sz val="14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169" fontId="2" fillId="0" borderId="0" applyFont="0" applyFill="0" applyBorder="0" applyAlignment="0" applyProtection="0"/>
  </cellStyleXfs>
  <cellXfs count="149">
    <xf numFmtId="0" fontId="0" fillId="0" borderId="0" xfId="0"/>
    <xf numFmtId="0" fontId="3" fillId="0" borderId="0" xfId="4" applyFont="1" applyFill="1" applyAlignment="1">
      <alignment horizontal="justify" vertical="center" wrapText="1"/>
    </xf>
    <xf numFmtId="164" fontId="4" fillId="2" borderId="1" xfId="5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5" fillId="0" borderId="0" xfId="0" applyFont="1"/>
    <xf numFmtId="0" fontId="5" fillId="0" borderId="5" xfId="0" applyFont="1" applyBorder="1" applyAlignment="1">
      <alignment horizontal="center" vertical="center" wrapText="1"/>
    </xf>
    <xf numFmtId="164" fontId="6" fillId="4" borderId="1" xfId="6" applyNumberFormat="1" applyFont="1" applyFill="1" applyBorder="1" applyAlignment="1">
      <alignment horizontal="center" vertical="center" wrapText="1"/>
    </xf>
    <xf numFmtId="0" fontId="6" fillId="4" borderId="1" xfId="6" applyFont="1" applyFill="1" applyBorder="1" applyAlignment="1">
      <alignment horizontal="left" vertical="top" wrapText="1" inden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164" fontId="7" fillId="4" borderId="1" xfId="6" applyNumberFormat="1" applyFont="1" applyFill="1" applyBorder="1" applyAlignment="1">
      <alignment horizontal="center" vertical="center" wrapText="1"/>
    </xf>
    <xf numFmtId="0" fontId="7" fillId="4" borderId="1" xfId="6" applyFont="1" applyFill="1" applyBorder="1" applyAlignment="1">
      <alignment horizontal="left" vertical="top" wrapText="1" indent="1"/>
    </xf>
    <xf numFmtId="164" fontId="6" fillId="0" borderId="0" xfId="6" applyNumberFormat="1" applyFont="1" applyFill="1" applyBorder="1" applyAlignment="1">
      <alignment horizontal="center" vertical="center" wrapText="1"/>
    </xf>
    <xf numFmtId="0" fontId="6" fillId="0" borderId="0" xfId="6" applyFont="1" applyFill="1" applyBorder="1" applyAlignment="1">
      <alignment horizontal="left" vertical="top" wrapText="1" indent="1"/>
    </xf>
    <xf numFmtId="164" fontId="6" fillId="0" borderId="1" xfId="6" applyNumberFormat="1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left" vertical="top" wrapText="1" indent="1"/>
    </xf>
    <xf numFmtId="165" fontId="6" fillId="0" borderId="1" xfId="6" applyNumberFormat="1" applyFont="1" applyFill="1" applyBorder="1" applyAlignment="1">
      <alignment horizontal="left" vertical="top" wrapText="1" indent="1"/>
    </xf>
    <xf numFmtId="164" fontId="7" fillId="0" borderId="1" xfId="6" applyNumberFormat="1" applyFont="1" applyFill="1" applyBorder="1" applyAlignment="1">
      <alignment horizontal="center" vertical="top" wrapText="1"/>
    </xf>
    <xf numFmtId="0" fontId="7" fillId="0" borderId="1" xfId="6" applyFont="1" applyFill="1" applyBorder="1" applyAlignment="1">
      <alignment horizontal="left" vertical="top" wrapText="1" indent="1"/>
    </xf>
    <xf numFmtId="0" fontId="4" fillId="3" borderId="1" xfId="5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top" wrapText="1"/>
    </xf>
    <xf numFmtId="0" fontId="4" fillId="0" borderId="1" xfId="6" applyFont="1" applyFill="1" applyBorder="1" applyAlignment="1">
      <alignment horizontal="left" vertical="top" wrapText="1"/>
    </xf>
    <xf numFmtId="0" fontId="6" fillId="5" borderId="1" xfId="6" applyFont="1" applyFill="1" applyBorder="1" applyAlignment="1">
      <alignment horizontal="left" vertical="top" wrapText="1"/>
    </xf>
    <xf numFmtId="0" fontId="4" fillId="2" borderId="7" xfId="6" applyFont="1" applyFill="1" applyBorder="1" applyAlignment="1">
      <alignment horizontal="center" vertical="center" wrapText="1"/>
    </xf>
    <xf numFmtId="0" fontId="4" fillId="2" borderId="8" xfId="6" applyFont="1" applyFill="1" applyBorder="1" applyAlignment="1">
      <alignment horizontal="center" vertical="center" wrapText="1"/>
    </xf>
    <xf numFmtId="1" fontId="8" fillId="2" borderId="1" xfId="5" applyNumberFormat="1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center" wrapText="1"/>
    </xf>
    <xf numFmtId="1" fontId="4" fillId="2" borderId="0" xfId="4" applyNumberFormat="1" applyFont="1" applyFill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0" xfId="5" applyFont="1" applyFill="1" applyAlignment="1">
      <alignment horizontal="justify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4" fillId="6" borderId="1" xfId="5" applyFont="1" applyFill="1" applyBorder="1" applyAlignment="1">
      <alignment horizontal="center" vertical="center" wrapText="1"/>
    </xf>
    <xf numFmtId="0" fontId="11" fillId="2" borderId="2" xfId="5" applyFont="1" applyFill="1" applyBorder="1" applyAlignment="1">
      <alignment horizontal="center" vertical="center" wrapText="1"/>
    </xf>
    <xf numFmtId="0" fontId="11" fillId="2" borderId="9" xfId="5" applyFont="1" applyFill="1" applyBorder="1" applyAlignment="1">
      <alignment horizontal="center" vertical="center" wrapText="1"/>
    </xf>
    <xf numFmtId="0" fontId="11" fillId="2" borderId="3" xfId="5" applyFont="1" applyFill="1" applyBorder="1" applyAlignment="1">
      <alignment horizontal="center" vertical="center" wrapText="1"/>
    </xf>
    <xf numFmtId="0" fontId="5" fillId="0" borderId="8" xfId="0" applyFont="1" applyBorder="1"/>
    <xf numFmtId="1" fontId="11" fillId="2" borderId="3" xfId="7" applyNumberFormat="1" applyFont="1" applyFill="1" applyBorder="1" applyAlignment="1">
      <alignment horizontal="center" vertical="center" wrapText="1"/>
    </xf>
    <xf numFmtId="1" fontId="11" fillId="2" borderId="9" xfId="7" applyNumberFormat="1" applyFont="1" applyFill="1" applyBorder="1" applyAlignment="1">
      <alignment horizontal="center" vertical="center" wrapText="1"/>
    </xf>
    <xf numFmtId="1" fontId="11" fillId="2" borderId="2" xfId="7" applyNumberFormat="1" applyFont="1" applyFill="1" applyBorder="1" applyAlignment="1">
      <alignment horizontal="center" vertical="center" wrapText="1"/>
    </xf>
    <xf numFmtId="0" fontId="5" fillId="0" borderId="10" xfId="0" applyFont="1" applyBorder="1"/>
    <xf numFmtId="0" fontId="5" fillId="0" borderId="11" xfId="0" applyFont="1" applyBorder="1"/>
    <xf numFmtId="1" fontId="11" fillId="0" borderId="3" xfId="7" applyNumberFormat="1" applyFont="1" applyBorder="1" applyAlignment="1">
      <alignment horizontal="center" vertical="center" wrapText="1"/>
    </xf>
    <xf numFmtId="1" fontId="11" fillId="0" borderId="9" xfId="7" applyNumberFormat="1" applyFont="1" applyBorder="1" applyAlignment="1">
      <alignment horizontal="center" vertical="center" wrapText="1"/>
    </xf>
    <xf numFmtId="1" fontId="11" fillId="0" borderId="2" xfId="7" applyNumberFormat="1" applyFont="1" applyBorder="1" applyAlignment="1">
      <alignment horizontal="center" vertical="center" wrapText="1"/>
    </xf>
    <xf numFmtId="0" fontId="5" fillId="0" borderId="12" xfId="0" applyFont="1" applyBorder="1"/>
    <xf numFmtId="1" fontId="12" fillId="0" borderId="0" xfId="7" applyNumberFormat="1" applyFont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/>
    </xf>
    <xf numFmtId="0" fontId="13" fillId="7" borderId="14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7" borderId="13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wrapText="1"/>
    </xf>
    <xf numFmtId="0" fontId="13" fillId="7" borderId="16" xfId="0" applyFont="1" applyFill="1" applyBorder="1" applyAlignment="1">
      <alignment horizontal="center" wrapText="1"/>
    </xf>
    <xf numFmtId="0" fontId="14" fillId="0" borderId="0" xfId="0" applyFont="1"/>
    <xf numFmtId="167" fontId="13" fillId="7" borderId="15" xfId="0" applyNumberFormat="1" applyFont="1" applyFill="1" applyBorder="1" applyAlignment="1">
      <alignment horizontal="center" vertical="center" wrapText="1"/>
    </xf>
    <xf numFmtId="167" fontId="13" fillId="7" borderId="16" xfId="0" applyNumberFormat="1" applyFont="1" applyFill="1" applyBorder="1" applyAlignment="1">
      <alignment horizontal="center" vertical="center" wrapText="1"/>
    </xf>
    <xf numFmtId="0" fontId="13" fillId="0" borderId="17" xfId="0" applyFont="1" applyBorder="1"/>
    <xf numFmtId="0" fontId="13" fillId="2" borderId="1" xfId="0" applyFont="1" applyFill="1" applyBorder="1" applyAlignment="1">
      <alignment horizontal="center"/>
    </xf>
    <xf numFmtId="0" fontId="13" fillId="7" borderId="0" xfId="0" applyFont="1" applyFill="1"/>
    <xf numFmtId="41" fontId="13" fillId="7" borderId="0" xfId="2" applyFont="1" applyFill="1" applyBorder="1" applyAlignment="1">
      <alignment horizontal="center"/>
    </xf>
    <xf numFmtId="0" fontId="14" fillId="7" borderId="0" xfId="0" applyFont="1" applyFill="1"/>
    <xf numFmtId="0" fontId="13" fillId="7" borderId="13" xfId="0" applyFont="1" applyFill="1" applyBorder="1" applyAlignment="1">
      <alignment horizontal="center" wrapText="1"/>
    </xf>
    <xf numFmtId="0" fontId="13" fillId="7" borderId="14" xfId="0" applyFont="1" applyFill="1" applyBorder="1" applyAlignment="1">
      <alignment horizontal="center" wrapText="1"/>
    </xf>
    <xf numFmtId="6" fontId="13" fillId="7" borderId="15" xfId="0" applyNumberFormat="1" applyFont="1" applyFill="1" applyBorder="1" applyAlignment="1">
      <alignment horizontal="center"/>
    </xf>
    <xf numFmtId="6" fontId="13" fillId="7" borderId="16" xfId="0" applyNumberFormat="1" applyFont="1" applyFill="1" applyBorder="1" applyAlignment="1">
      <alignment horizontal="center"/>
    </xf>
    <xf numFmtId="42" fontId="13" fillId="7" borderId="15" xfId="2" applyNumberFormat="1" applyFont="1" applyFill="1" applyBorder="1" applyAlignment="1">
      <alignment horizontal="center"/>
    </xf>
    <xf numFmtId="42" fontId="13" fillId="7" borderId="16" xfId="2" applyNumberFormat="1" applyFont="1" applyFill="1" applyBorder="1" applyAlignment="1">
      <alignment horizontal="center"/>
    </xf>
    <xf numFmtId="0" fontId="13" fillId="7" borderId="18" xfId="0" applyFont="1" applyFill="1" applyBorder="1" applyAlignment="1">
      <alignment horizontal="center"/>
    </xf>
    <xf numFmtId="0" fontId="13" fillId="7" borderId="19" xfId="0" applyFont="1" applyFill="1" applyBorder="1" applyAlignment="1">
      <alignment horizontal="center"/>
    </xf>
    <xf numFmtId="0" fontId="13" fillId="7" borderId="20" xfId="0" applyFont="1" applyFill="1" applyBorder="1" applyAlignment="1">
      <alignment horizontal="center"/>
    </xf>
    <xf numFmtId="0" fontId="13" fillId="7" borderId="2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13" fillId="7" borderId="22" xfId="0" applyFont="1" applyFill="1" applyBorder="1" applyAlignment="1">
      <alignment horizontal="center" vertical="center"/>
    </xf>
    <xf numFmtId="0" fontId="14" fillId="7" borderId="15" xfId="0" applyFont="1" applyFill="1" applyBorder="1" applyAlignment="1">
      <alignment horizontal="center" vertical="center"/>
    </xf>
    <xf numFmtId="0" fontId="14" fillId="7" borderId="23" xfId="0" applyFont="1" applyFill="1" applyBorder="1" applyAlignment="1">
      <alignment horizontal="left" vertical="center" wrapText="1"/>
    </xf>
    <xf numFmtId="0" fontId="14" fillId="7" borderId="24" xfId="0" applyFont="1" applyFill="1" applyBorder="1" applyAlignment="1">
      <alignment horizontal="left" vertical="center" wrapText="1"/>
    </xf>
    <xf numFmtId="3" fontId="14" fillId="7" borderId="25" xfId="0" applyNumberFormat="1" applyFont="1" applyFill="1" applyBorder="1" applyAlignment="1">
      <alignment vertical="center" wrapText="1"/>
    </xf>
    <xf numFmtId="1" fontId="14" fillId="7" borderId="16" xfId="0" applyNumberFormat="1" applyFont="1" applyFill="1" applyBorder="1" applyAlignment="1">
      <alignment horizontal="center" vertical="center" wrapText="1"/>
    </xf>
    <xf numFmtId="0" fontId="5" fillId="0" borderId="26" xfId="0" applyFont="1" applyBorder="1"/>
    <xf numFmtId="0" fontId="14" fillId="7" borderId="17" xfId="0" applyFont="1" applyFill="1" applyBorder="1" applyAlignment="1">
      <alignment horizontal="center" vertical="center"/>
    </xf>
    <xf numFmtId="0" fontId="14" fillId="7" borderId="17" xfId="0" applyFont="1" applyFill="1" applyBorder="1" applyAlignment="1">
      <alignment horizontal="left"/>
    </xf>
    <xf numFmtId="3" fontId="14" fillId="7" borderId="17" xfId="0" applyNumberFormat="1" applyFont="1" applyFill="1" applyBorder="1"/>
    <xf numFmtId="1" fontId="14" fillId="7" borderId="17" xfId="0" applyNumberFormat="1" applyFont="1" applyFill="1" applyBorder="1" applyAlignment="1">
      <alignment horizontal="center"/>
    </xf>
    <xf numFmtId="0" fontId="5" fillId="0" borderId="27" xfId="0" applyFont="1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14" fillId="0" borderId="1" xfId="0" applyNumberFormat="1" applyFont="1" applyBorder="1"/>
    <xf numFmtId="168" fontId="14" fillId="0" borderId="1" xfId="3" applyNumberFormat="1" applyFont="1" applyBorder="1"/>
    <xf numFmtId="0" fontId="14" fillId="0" borderId="3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1" fontId="11" fillId="2" borderId="13" xfId="8" applyNumberFormat="1" applyFont="1" applyFill="1" applyBorder="1" applyAlignment="1">
      <alignment horizontal="center" vertical="center" wrapText="1"/>
    </xf>
    <xf numFmtId="1" fontId="11" fillId="2" borderId="28" xfId="8" applyNumberFormat="1" applyFont="1" applyFill="1" applyBorder="1" applyAlignment="1">
      <alignment horizontal="center" vertical="center" wrapText="1"/>
    </xf>
    <xf numFmtId="1" fontId="11" fillId="2" borderId="14" xfId="8" applyNumberFormat="1" applyFont="1" applyFill="1" applyBorder="1" applyAlignment="1">
      <alignment horizontal="center" vertical="center" wrapText="1"/>
    </xf>
    <xf numFmtId="0" fontId="11" fillId="0" borderId="21" xfId="9" applyFont="1" applyBorder="1" applyAlignment="1">
      <alignment horizontal="center" vertical="center" wrapText="1"/>
    </xf>
    <xf numFmtId="0" fontId="11" fillId="0" borderId="1" xfId="9" applyFont="1" applyBorder="1" applyAlignment="1">
      <alignment horizontal="center" vertical="center" wrapText="1"/>
    </xf>
    <xf numFmtId="0" fontId="11" fillId="0" borderId="22" xfId="9" applyFont="1" applyBorder="1" applyAlignment="1">
      <alignment horizontal="center" vertical="center" wrapText="1"/>
    </xf>
    <xf numFmtId="0" fontId="8" fillId="2" borderId="21" xfId="9" applyFont="1" applyFill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2" fontId="15" fillId="3" borderId="1" xfId="1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" fontId="8" fillId="0" borderId="16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21" xfId="9" applyFont="1" applyBorder="1" applyAlignment="1">
      <alignment horizontal="center" vertical="center"/>
    </xf>
    <xf numFmtId="0" fontId="8" fillId="0" borderId="1" xfId="9" applyFont="1" applyBorder="1" applyAlignment="1">
      <alignment horizontal="center" vertical="center"/>
    </xf>
    <xf numFmtId="0" fontId="8" fillId="0" borderId="22" xfId="9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8" fillId="3" borderId="22" xfId="5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</cellXfs>
  <cellStyles count="11">
    <cellStyle name="Millares" xfId="1" builtinId="3"/>
    <cellStyle name="Millares [0]" xfId="2" builtinId="6"/>
    <cellStyle name="Millares 2" xfId="10" xr:uid="{31478B43-4C44-4F01-8FF0-C40259CF6A34}"/>
    <cellStyle name="Moneda" xfId="3" builtinId="4"/>
    <cellStyle name="Normal" xfId="0" builtinId="0"/>
    <cellStyle name="Normal 2" xfId="6" xr:uid="{A2633CE4-36E2-4483-89F8-48DFD4281F7F}"/>
    <cellStyle name="Normal 2 10" xfId="9" xr:uid="{8FB06181-457D-4D57-96BB-355AC6F76814}"/>
    <cellStyle name="Normal 3" xfId="7" xr:uid="{1A5FF8A5-9DAD-44B8-A200-2DAE18E724A8}"/>
    <cellStyle name="Normal 3 2" xfId="8" xr:uid="{A97E7091-10F2-47ED-BBEB-57E66FD913B2}"/>
    <cellStyle name="Normal_Slips Publicados_Condiciones Complementarias TRDM" xfId="5" xr:uid="{813721CF-A57B-4488-928A-6B59780C6543}"/>
    <cellStyle name="Normal_Slips técnicos VDD - IND" xfId="4" xr:uid="{22B30681-D583-421A-9773-9F94C05983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6EE5F-DB74-4A2B-A799-42ADCEE3C829}">
  <dimension ref="A1:P36"/>
  <sheetViews>
    <sheetView tabSelected="1" workbookViewId="0">
      <selection activeCell="A6" sqref="A6"/>
    </sheetView>
  </sheetViews>
  <sheetFormatPr baseColWidth="10" defaultColWidth="11.42578125" defaultRowHeight="16.5" x14ac:dyDescent="0.25"/>
  <cols>
    <col min="1" max="1" width="107.5703125" style="1" customWidth="1"/>
    <col min="2" max="2" width="11" style="1" bestFit="1" customWidth="1"/>
    <col min="3" max="3" width="29" style="1" customWidth="1"/>
    <col min="4" max="16384" width="11.42578125" style="1"/>
  </cols>
  <sheetData>
    <row r="1" spans="1:16" ht="37.5" customHeight="1" x14ac:dyDescent="0.25">
      <c r="A1" s="53" t="s">
        <v>39</v>
      </c>
      <c r="B1" s="52"/>
      <c r="C1" s="52"/>
      <c r="D1" s="51"/>
      <c r="E1" s="48"/>
    </row>
    <row r="2" spans="1:16" s="48" customFormat="1" ht="39" customHeight="1" x14ac:dyDescent="0.25">
      <c r="A2" s="49" t="s">
        <v>38</v>
      </c>
      <c r="B2" s="49"/>
      <c r="C2" s="50" t="s">
        <v>37</v>
      </c>
      <c r="D2" s="50"/>
    </row>
    <row r="3" spans="1:16" s="48" customFormat="1" ht="34.5" customHeight="1" x14ac:dyDescent="0.25">
      <c r="A3" s="49" t="s">
        <v>36</v>
      </c>
      <c r="B3" s="49"/>
      <c r="C3" s="23" t="s">
        <v>17</v>
      </c>
      <c r="D3" s="23"/>
    </row>
    <row r="4" spans="1:16" s="34" customFormat="1" ht="27.75" customHeight="1" x14ac:dyDescent="0.25">
      <c r="A4" s="47" t="s">
        <v>35</v>
      </c>
      <c r="B4" s="46" t="s">
        <v>7</v>
      </c>
      <c r="C4" s="13" t="s">
        <v>8</v>
      </c>
      <c r="D4" s="13" t="s">
        <v>7</v>
      </c>
      <c r="E4" s="36"/>
      <c r="F4" s="36"/>
      <c r="G4" s="36"/>
      <c r="H4" s="36"/>
      <c r="I4" s="36"/>
      <c r="J4" s="36"/>
      <c r="K4" s="35"/>
      <c r="L4" s="35"/>
      <c r="M4" s="35"/>
      <c r="N4" s="35"/>
      <c r="O4" s="35"/>
      <c r="P4" s="35"/>
    </row>
    <row r="5" spans="1:16" s="34" customFormat="1" ht="39" customHeight="1" x14ac:dyDescent="0.25">
      <c r="A5" s="45" t="s">
        <v>34</v>
      </c>
      <c r="B5" s="44">
        <v>80</v>
      </c>
      <c r="C5" s="42" t="s">
        <v>30</v>
      </c>
      <c r="D5" s="42">
        <v>0</v>
      </c>
      <c r="E5" s="36"/>
      <c r="F5" s="36"/>
      <c r="G5" s="36"/>
      <c r="H5" s="36"/>
      <c r="I5" s="36"/>
      <c r="J5" s="36"/>
      <c r="K5" s="35"/>
      <c r="L5" s="35"/>
      <c r="M5" s="35"/>
      <c r="N5" s="35"/>
      <c r="O5" s="35"/>
      <c r="P5" s="35"/>
    </row>
    <row r="6" spans="1:16" s="34" customFormat="1" ht="39" customHeight="1" x14ac:dyDescent="0.25">
      <c r="A6" s="45" t="s">
        <v>33</v>
      </c>
      <c r="B6" s="44">
        <v>30</v>
      </c>
      <c r="C6" s="42" t="s">
        <v>30</v>
      </c>
      <c r="D6" s="42">
        <v>0</v>
      </c>
      <c r="E6" s="36"/>
      <c r="F6" s="36"/>
      <c r="G6" s="36"/>
      <c r="H6" s="36"/>
      <c r="I6" s="36"/>
      <c r="J6" s="36"/>
      <c r="K6" s="35"/>
      <c r="L6" s="35"/>
      <c r="M6" s="35"/>
      <c r="N6" s="35"/>
      <c r="O6" s="35"/>
      <c r="P6" s="35"/>
    </row>
    <row r="7" spans="1:16" s="34" customFormat="1" ht="34.5" customHeight="1" x14ac:dyDescent="0.25">
      <c r="A7" s="41" t="s">
        <v>32</v>
      </c>
      <c r="B7" s="43">
        <v>40</v>
      </c>
      <c r="C7" s="42" t="s">
        <v>30</v>
      </c>
      <c r="D7" s="42">
        <v>0</v>
      </c>
      <c r="E7" s="36"/>
      <c r="F7" s="36"/>
      <c r="G7" s="36"/>
      <c r="H7" s="36"/>
      <c r="I7" s="36"/>
      <c r="J7" s="36"/>
      <c r="K7" s="35"/>
      <c r="L7" s="35"/>
      <c r="M7" s="35"/>
      <c r="N7" s="35"/>
      <c r="O7" s="35"/>
      <c r="P7" s="35"/>
    </row>
    <row r="8" spans="1:16" s="34" customFormat="1" x14ac:dyDescent="0.25">
      <c r="A8" s="41" t="s">
        <v>31</v>
      </c>
      <c r="B8" s="38">
        <v>50</v>
      </c>
      <c r="C8" s="37" t="s">
        <v>30</v>
      </c>
      <c r="D8" s="37">
        <v>0</v>
      </c>
      <c r="E8" s="36"/>
      <c r="F8" s="36"/>
      <c r="G8" s="36"/>
      <c r="H8" s="36"/>
      <c r="I8" s="36"/>
      <c r="J8" s="36"/>
      <c r="K8" s="35"/>
      <c r="L8" s="35"/>
      <c r="M8" s="35"/>
      <c r="N8" s="35"/>
      <c r="O8" s="35"/>
      <c r="P8" s="35"/>
    </row>
    <row r="9" spans="1:16" s="34" customFormat="1" ht="35.25" customHeight="1" x14ac:dyDescent="0.25">
      <c r="A9" s="39" t="s">
        <v>29</v>
      </c>
      <c r="B9" s="38"/>
      <c r="C9" s="37"/>
      <c r="D9" s="37"/>
      <c r="E9" s="36"/>
      <c r="F9" s="36"/>
      <c r="G9" s="36"/>
      <c r="H9" s="36"/>
      <c r="I9" s="36"/>
      <c r="J9" s="36"/>
      <c r="K9" s="35"/>
      <c r="L9" s="35"/>
      <c r="M9" s="35"/>
      <c r="N9" s="35"/>
      <c r="O9" s="35"/>
      <c r="P9" s="35"/>
    </row>
    <row r="10" spans="1:16" s="34" customFormat="1" ht="34.5" customHeight="1" x14ac:dyDescent="0.25">
      <c r="A10" s="39" t="s">
        <v>28</v>
      </c>
      <c r="B10" s="38"/>
      <c r="C10" s="37"/>
      <c r="D10" s="37"/>
      <c r="E10" s="36"/>
      <c r="F10" s="36"/>
      <c r="G10" s="36"/>
      <c r="H10" s="36"/>
      <c r="I10" s="36"/>
      <c r="J10" s="36"/>
      <c r="K10" s="35"/>
      <c r="L10" s="35"/>
      <c r="M10" s="35"/>
      <c r="N10" s="35"/>
      <c r="O10" s="35"/>
      <c r="P10" s="35"/>
    </row>
    <row r="11" spans="1:16" s="34" customFormat="1" ht="49.5" x14ac:dyDescent="0.25">
      <c r="A11" s="39" t="s">
        <v>27</v>
      </c>
      <c r="B11" s="38"/>
      <c r="C11" s="37"/>
      <c r="D11" s="37"/>
      <c r="E11" s="36"/>
      <c r="F11" s="36"/>
      <c r="G11" s="36"/>
      <c r="H11" s="36"/>
      <c r="I11" s="36"/>
      <c r="J11" s="36"/>
      <c r="K11" s="35"/>
      <c r="L11" s="35"/>
      <c r="M11" s="35"/>
      <c r="N11" s="35"/>
      <c r="O11" s="35"/>
      <c r="P11" s="35"/>
    </row>
    <row r="12" spans="1:16" s="34" customFormat="1" ht="72.75" customHeight="1" x14ac:dyDescent="0.25">
      <c r="A12" s="40" t="s">
        <v>26</v>
      </c>
      <c r="B12" s="38"/>
      <c r="C12" s="37"/>
      <c r="D12" s="37"/>
      <c r="E12" s="36"/>
      <c r="F12" s="36"/>
      <c r="G12" s="36"/>
      <c r="H12" s="36"/>
      <c r="I12" s="36"/>
      <c r="J12" s="36"/>
      <c r="K12" s="35"/>
      <c r="L12" s="35"/>
      <c r="M12" s="35"/>
      <c r="N12" s="35"/>
      <c r="O12" s="35"/>
      <c r="P12" s="35"/>
    </row>
    <row r="13" spans="1:16" s="34" customFormat="1" ht="49.5" x14ac:dyDescent="0.25">
      <c r="A13" s="39" t="s">
        <v>25</v>
      </c>
      <c r="B13" s="38"/>
      <c r="C13" s="37"/>
      <c r="D13" s="37"/>
      <c r="E13" s="36"/>
      <c r="F13" s="36"/>
      <c r="G13" s="36"/>
      <c r="H13" s="36"/>
      <c r="I13" s="36"/>
      <c r="J13" s="36"/>
      <c r="K13" s="35"/>
      <c r="L13" s="35"/>
      <c r="M13" s="35"/>
      <c r="N13" s="35"/>
      <c r="O13" s="35"/>
      <c r="P13" s="35"/>
    </row>
    <row r="14" spans="1:16" x14ac:dyDescent="0.25">
      <c r="A14" s="33" t="s">
        <v>24</v>
      </c>
      <c r="B14" s="32">
        <f>SUM(B5:B13)</f>
        <v>200</v>
      </c>
      <c r="C14" s="31" t="s">
        <v>23</v>
      </c>
      <c r="D14" s="30">
        <f>SUM(D8:D13)</f>
        <v>0</v>
      </c>
    </row>
    <row r="15" spans="1:16" s="7" customFormat="1" x14ac:dyDescent="0.3">
      <c r="A15" s="29" t="s">
        <v>22</v>
      </c>
      <c r="B15" s="28"/>
      <c r="C15" s="28"/>
      <c r="D15" s="28"/>
    </row>
    <row r="16" spans="1:16" s="7" customFormat="1" ht="16.5" customHeight="1" x14ac:dyDescent="0.3">
      <c r="A16" s="27" t="s">
        <v>21</v>
      </c>
      <c r="B16" s="27"/>
      <c r="C16" s="27"/>
      <c r="D16" s="27"/>
    </row>
    <row r="17" spans="1:4" s="7" customFormat="1" ht="16.5" customHeight="1" x14ac:dyDescent="0.3">
      <c r="A17" s="26" t="s">
        <v>20</v>
      </c>
      <c r="B17" s="26"/>
      <c r="C17" s="26"/>
      <c r="D17" s="26"/>
    </row>
    <row r="18" spans="1:4" s="7" customFormat="1" ht="18.75" customHeight="1" x14ac:dyDescent="0.3">
      <c r="A18" s="25" t="s">
        <v>19</v>
      </c>
      <c r="B18" s="25"/>
      <c r="C18" s="25"/>
      <c r="D18" s="25"/>
    </row>
    <row r="19" spans="1:4" s="7" customFormat="1" ht="33" customHeight="1" x14ac:dyDescent="0.3">
      <c r="A19" s="24" t="s">
        <v>18</v>
      </c>
      <c r="B19" s="24"/>
      <c r="C19" s="23" t="s">
        <v>17</v>
      </c>
      <c r="D19" s="23"/>
    </row>
    <row r="20" spans="1:4" s="7" customFormat="1" x14ac:dyDescent="0.3">
      <c r="A20" s="22" t="s">
        <v>16</v>
      </c>
      <c r="B20" s="21" t="s">
        <v>9</v>
      </c>
      <c r="C20" s="13" t="s">
        <v>8</v>
      </c>
      <c r="D20" s="13" t="s">
        <v>7</v>
      </c>
    </row>
    <row r="21" spans="1:4" s="7" customFormat="1" x14ac:dyDescent="0.3">
      <c r="A21" s="19" t="s">
        <v>6</v>
      </c>
      <c r="B21" s="18">
        <v>50</v>
      </c>
      <c r="C21" s="12" t="s">
        <v>15</v>
      </c>
      <c r="D21" s="12">
        <v>5</v>
      </c>
    </row>
    <row r="22" spans="1:4" s="7" customFormat="1" x14ac:dyDescent="0.3">
      <c r="A22" s="19" t="s">
        <v>14</v>
      </c>
      <c r="B22" s="18">
        <v>35</v>
      </c>
      <c r="C22" s="11"/>
      <c r="D22" s="11"/>
    </row>
    <row r="23" spans="1:4" s="7" customFormat="1" x14ac:dyDescent="0.3">
      <c r="A23" s="20" t="s">
        <v>13</v>
      </c>
      <c r="B23" s="18">
        <v>15</v>
      </c>
      <c r="C23" s="11"/>
      <c r="D23" s="11"/>
    </row>
    <row r="24" spans="1:4" s="7" customFormat="1" x14ac:dyDescent="0.3">
      <c r="A24" s="20" t="s">
        <v>12</v>
      </c>
      <c r="B24" s="18">
        <v>10</v>
      </c>
      <c r="C24" s="11"/>
      <c r="D24" s="11"/>
    </row>
    <row r="25" spans="1:4" s="7" customFormat="1" x14ac:dyDescent="0.3">
      <c r="A25" s="19" t="s">
        <v>11</v>
      </c>
      <c r="B25" s="18">
        <v>5</v>
      </c>
      <c r="C25" s="8"/>
      <c r="D25" s="8"/>
    </row>
    <row r="26" spans="1:4" s="7" customFormat="1" ht="8.25" customHeight="1" x14ac:dyDescent="0.3">
      <c r="A26" s="17"/>
      <c r="B26" s="16"/>
    </row>
    <row r="27" spans="1:4" s="7" customFormat="1" x14ac:dyDescent="0.3">
      <c r="A27" s="15" t="s">
        <v>10</v>
      </c>
      <c r="B27" s="14" t="s">
        <v>9</v>
      </c>
      <c r="C27" s="13" t="s">
        <v>8</v>
      </c>
      <c r="D27" s="13" t="s">
        <v>7</v>
      </c>
    </row>
    <row r="28" spans="1:4" s="7" customFormat="1" x14ac:dyDescent="0.3">
      <c r="A28" s="10" t="s">
        <v>6</v>
      </c>
      <c r="B28" s="9">
        <v>50</v>
      </c>
      <c r="C28" s="12" t="s">
        <v>5</v>
      </c>
      <c r="D28" s="12">
        <v>5</v>
      </c>
    </row>
    <row r="29" spans="1:4" s="7" customFormat="1" x14ac:dyDescent="0.3">
      <c r="A29" s="10" t="s">
        <v>4</v>
      </c>
      <c r="B29" s="9">
        <v>30</v>
      </c>
      <c r="C29" s="11"/>
      <c r="D29" s="11"/>
    </row>
    <row r="30" spans="1:4" s="7" customFormat="1" x14ac:dyDescent="0.3">
      <c r="A30" s="10" t="s">
        <v>3</v>
      </c>
      <c r="B30" s="9">
        <v>15</v>
      </c>
      <c r="C30" s="11"/>
      <c r="D30" s="11"/>
    </row>
    <row r="31" spans="1:4" s="7" customFormat="1" x14ac:dyDescent="0.3">
      <c r="A31" s="10" t="s">
        <v>2</v>
      </c>
      <c r="B31" s="9">
        <v>5</v>
      </c>
      <c r="C31" s="8"/>
      <c r="D31" s="8"/>
    </row>
    <row r="34" spans="1:4" ht="38.25" customHeight="1" x14ac:dyDescent="0.25">
      <c r="A34" s="6"/>
      <c r="B34" s="6"/>
      <c r="C34" s="5" t="str">
        <f>C3</f>
        <v>UT MAPFRE - SURA - PREVISORA - ESTADO - BBVA - AXA</v>
      </c>
      <c r="D34" s="5"/>
    </row>
    <row r="35" spans="1:4" x14ac:dyDescent="0.25">
      <c r="A35" s="4" t="s">
        <v>1</v>
      </c>
      <c r="B35" s="3"/>
      <c r="C35" s="2">
        <f>D14</f>
        <v>0</v>
      </c>
      <c r="D35" s="2"/>
    </row>
    <row r="36" spans="1:4" x14ac:dyDescent="0.25">
      <c r="A36" s="4" t="s">
        <v>0</v>
      </c>
      <c r="B36" s="3"/>
      <c r="C36" s="2">
        <f>D21+D28</f>
        <v>10</v>
      </c>
      <c r="D36" s="2"/>
    </row>
  </sheetData>
  <mergeCells count="23">
    <mergeCell ref="A35:B35"/>
    <mergeCell ref="A36:B36"/>
    <mergeCell ref="C34:D34"/>
    <mergeCell ref="C35:D35"/>
    <mergeCell ref="C36:D36"/>
    <mergeCell ref="A1:D1"/>
    <mergeCell ref="D8:D13"/>
    <mergeCell ref="C21:C25"/>
    <mergeCell ref="C28:C31"/>
    <mergeCell ref="A15:D15"/>
    <mergeCell ref="A16:D16"/>
    <mergeCell ref="A17:D17"/>
    <mergeCell ref="A18:D18"/>
    <mergeCell ref="C19:D19"/>
    <mergeCell ref="D21:D25"/>
    <mergeCell ref="D28:D31"/>
    <mergeCell ref="A19:B19"/>
    <mergeCell ref="C8:C13"/>
    <mergeCell ref="C2:D2"/>
    <mergeCell ref="C3:D3"/>
    <mergeCell ref="A2:B2"/>
    <mergeCell ref="A3:B3"/>
    <mergeCell ref="B8:B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FA625-DDAA-4AD4-A588-B061B1B55878}">
  <dimension ref="A1:L20"/>
  <sheetViews>
    <sheetView showGridLines="0" workbookViewId="0">
      <selection activeCell="K2" sqref="K2"/>
    </sheetView>
  </sheetViews>
  <sheetFormatPr baseColWidth="10" defaultRowHeight="15" x14ac:dyDescent="0.25"/>
  <cols>
    <col min="2" max="2" width="3.7109375" customWidth="1"/>
    <col min="3" max="3" width="8.140625" customWidth="1"/>
    <col min="4" max="4" width="17.28515625" customWidth="1"/>
    <col min="5" max="5" width="14" customWidth="1"/>
    <col min="6" max="6" width="11.140625" bestFit="1" customWidth="1"/>
    <col min="7" max="7" width="12.85546875" bestFit="1" customWidth="1"/>
    <col min="8" max="8" width="3.7109375" customWidth="1"/>
    <col min="9" max="9" width="3.5703125" customWidth="1"/>
    <col min="10" max="10" width="13.85546875" bestFit="1" customWidth="1"/>
    <col min="11" max="11" width="12.85546875" bestFit="1" customWidth="1"/>
    <col min="12" max="12" width="13.85546875" bestFit="1" customWidth="1"/>
  </cols>
  <sheetData>
    <row r="1" spans="2:8" ht="18" x14ac:dyDescent="0.3">
      <c r="B1" s="54"/>
      <c r="C1" s="55" t="s">
        <v>40</v>
      </c>
      <c r="D1" s="56"/>
      <c r="E1" s="56"/>
      <c r="F1" s="56"/>
      <c r="G1" s="57"/>
      <c r="H1" s="58"/>
    </row>
    <row r="2" spans="2:8" ht="36.75" customHeight="1" x14ac:dyDescent="0.3">
      <c r="B2" s="59"/>
      <c r="C2" s="60" t="s">
        <v>58</v>
      </c>
      <c r="D2" s="61"/>
      <c r="E2" s="61"/>
      <c r="F2" s="61"/>
      <c r="G2" s="62"/>
      <c r="H2" s="63"/>
    </row>
    <row r="3" spans="2:8" ht="9" customHeight="1" thickBot="1" x14ac:dyDescent="0.35">
      <c r="B3" s="59"/>
      <c r="C3" s="64"/>
      <c r="D3" s="64"/>
      <c r="E3" s="64"/>
      <c r="F3" s="64"/>
      <c r="G3" s="64"/>
      <c r="H3" s="63"/>
    </row>
    <row r="4" spans="2:8" ht="31.5" customHeight="1" x14ac:dyDescent="0.3">
      <c r="B4" s="59"/>
      <c r="C4" s="65" t="s">
        <v>41</v>
      </c>
      <c r="D4" s="66"/>
      <c r="E4" s="67"/>
      <c r="F4" s="68" t="s">
        <v>42</v>
      </c>
      <c r="G4" s="69"/>
      <c r="H4" s="63"/>
    </row>
    <row r="5" spans="2:8" ht="17.25" thickBot="1" x14ac:dyDescent="0.35">
      <c r="B5" s="59"/>
      <c r="C5" s="70" t="s">
        <v>43</v>
      </c>
      <c r="D5" s="71"/>
      <c r="E5" s="72"/>
      <c r="F5" s="73">
        <v>4780.8900000000003</v>
      </c>
      <c r="G5" s="74"/>
      <c r="H5" s="63"/>
    </row>
    <row r="6" spans="2:8" ht="4.5" customHeight="1" x14ac:dyDescent="0.3">
      <c r="B6" s="59"/>
      <c r="C6" s="75"/>
      <c r="D6" s="75"/>
      <c r="E6" s="75"/>
      <c r="F6" s="75"/>
      <c r="G6" s="75"/>
      <c r="H6" s="63"/>
    </row>
    <row r="7" spans="2:8" ht="16.5" x14ac:dyDescent="0.3">
      <c r="B7" s="59"/>
      <c r="C7" s="76" t="s">
        <v>44</v>
      </c>
      <c r="D7" s="76"/>
      <c r="E7" s="76"/>
      <c r="F7" s="76"/>
      <c r="G7" s="76"/>
      <c r="H7" s="63"/>
    </row>
    <row r="8" spans="2:8" ht="5.25" customHeight="1" thickBot="1" x14ac:dyDescent="0.35">
      <c r="B8" s="59"/>
      <c r="C8" s="77"/>
      <c r="D8" s="78"/>
      <c r="E8" s="79"/>
      <c r="F8" s="79"/>
      <c r="G8" s="79"/>
      <c r="H8" s="63"/>
    </row>
    <row r="9" spans="2:8" ht="16.5" x14ac:dyDescent="0.3">
      <c r="B9" s="59"/>
      <c r="C9" s="65" t="s">
        <v>45</v>
      </c>
      <c r="D9" s="66"/>
      <c r="E9" s="77"/>
      <c r="F9" s="80" t="s">
        <v>43</v>
      </c>
      <c r="G9" s="81"/>
      <c r="H9" s="63"/>
    </row>
    <row r="10" spans="2:8" ht="17.25" thickBot="1" x14ac:dyDescent="0.35">
      <c r="B10" s="59"/>
      <c r="C10" s="82">
        <v>181695150</v>
      </c>
      <c r="D10" s="83"/>
      <c r="E10" s="77"/>
      <c r="F10" s="84">
        <f>F14</f>
        <v>181695150</v>
      </c>
      <c r="G10" s="85"/>
      <c r="H10" s="63"/>
    </row>
    <row r="11" spans="2:8" ht="5.25" customHeight="1" thickBot="1" x14ac:dyDescent="0.35">
      <c r="B11" s="59"/>
      <c r="C11" s="79"/>
      <c r="D11" s="79"/>
      <c r="E11" s="79"/>
      <c r="F11" s="79"/>
      <c r="G11" s="79"/>
      <c r="H11" s="63"/>
    </row>
    <row r="12" spans="2:8" ht="16.5" x14ac:dyDescent="0.3">
      <c r="B12" s="59"/>
      <c r="C12" s="86" t="s">
        <v>46</v>
      </c>
      <c r="D12" s="87"/>
      <c r="E12" s="87"/>
      <c r="F12" s="87"/>
      <c r="G12" s="88"/>
      <c r="H12" s="63"/>
    </row>
    <row r="13" spans="2:8" ht="16.5" x14ac:dyDescent="0.3">
      <c r="B13" s="59"/>
      <c r="C13" s="89" t="s">
        <v>47</v>
      </c>
      <c r="D13" s="90" t="s">
        <v>48</v>
      </c>
      <c r="E13" s="90"/>
      <c r="F13" s="91" t="s">
        <v>8</v>
      </c>
      <c r="G13" s="92" t="s">
        <v>7</v>
      </c>
      <c r="H13" s="63"/>
    </row>
    <row r="14" spans="2:8" ht="30.75" customHeight="1" thickBot="1" x14ac:dyDescent="0.35">
      <c r="B14" s="59"/>
      <c r="C14" s="93">
        <v>1</v>
      </c>
      <c r="D14" s="94" t="s">
        <v>17</v>
      </c>
      <c r="E14" s="95"/>
      <c r="F14" s="96">
        <f>L19</f>
        <v>181695150</v>
      </c>
      <c r="G14" s="97">
        <v>400</v>
      </c>
      <c r="H14" s="63"/>
    </row>
    <row r="15" spans="2:8" ht="16.5" x14ac:dyDescent="0.3">
      <c r="B15" s="98"/>
      <c r="C15" s="99"/>
      <c r="D15" s="100"/>
      <c r="E15" s="100"/>
      <c r="F15" s="101"/>
      <c r="G15" s="102"/>
      <c r="H15" s="103"/>
    </row>
    <row r="18" spans="1:12" ht="31.5" x14ac:dyDescent="0.25">
      <c r="A18" s="104" t="s">
        <v>49</v>
      </c>
      <c r="B18" s="106" t="s">
        <v>50</v>
      </c>
      <c r="C18" s="106"/>
      <c r="D18" s="106"/>
      <c r="E18" s="106"/>
      <c r="F18" s="106"/>
      <c r="G18" s="105" t="s">
        <v>51</v>
      </c>
      <c r="H18" s="106" t="s">
        <v>52</v>
      </c>
      <c r="I18" s="106"/>
      <c r="J18" s="105" t="s">
        <v>53</v>
      </c>
      <c r="K18" s="105" t="s">
        <v>54</v>
      </c>
      <c r="L18" s="105" t="s">
        <v>55</v>
      </c>
    </row>
    <row r="19" spans="1:12" ht="15.75" x14ac:dyDescent="0.25">
      <c r="A19" s="107">
        <v>4</v>
      </c>
      <c r="B19" s="110" t="s">
        <v>57</v>
      </c>
      <c r="C19" s="111"/>
      <c r="D19" s="111"/>
      <c r="E19" s="111"/>
      <c r="F19" s="112"/>
      <c r="G19" s="108">
        <v>2500000000</v>
      </c>
      <c r="H19" s="110" t="s">
        <v>56</v>
      </c>
      <c r="I19" s="112"/>
      <c r="J19" s="109">
        <v>152685000</v>
      </c>
      <c r="K19" s="109">
        <v>29010150</v>
      </c>
      <c r="L19" s="109">
        <v>181695150</v>
      </c>
    </row>
    <row r="20" spans="1:12" ht="15.75" x14ac:dyDescent="0.25">
      <c r="A20" s="114" t="s">
        <v>23</v>
      </c>
      <c r="B20" s="114"/>
      <c r="C20" s="114"/>
      <c r="D20" s="114"/>
      <c r="E20" s="114"/>
      <c r="F20" s="114"/>
      <c r="G20" s="114"/>
      <c r="H20" s="114"/>
      <c r="I20" s="114"/>
      <c r="J20" s="113"/>
      <c r="K20" s="113"/>
      <c r="L20" s="113"/>
    </row>
  </sheetData>
  <mergeCells count="19">
    <mergeCell ref="D13:E13"/>
    <mergeCell ref="D14:E14"/>
    <mergeCell ref="B18:F18"/>
    <mergeCell ref="H18:I18"/>
    <mergeCell ref="B19:F19"/>
    <mergeCell ref="A20:I20"/>
    <mergeCell ref="H19:I19"/>
    <mergeCell ref="C7:G7"/>
    <mergeCell ref="C9:D9"/>
    <mergeCell ref="F9:G9"/>
    <mergeCell ref="C10:D10"/>
    <mergeCell ref="F10:G10"/>
    <mergeCell ref="C12:G12"/>
    <mergeCell ref="C1:G1"/>
    <mergeCell ref="C2:G2"/>
    <mergeCell ref="C4:D4"/>
    <mergeCell ref="F4:G4"/>
    <mergeCell ref="C5:D5"/>
    <mergeCell ref="F5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6D98F-9C3A-4BDB-9169-6EA07455E948}">
  <dimension ref="A1:E7"/>
  <sheetViews>
    <sheetView showGridLines="0" workbookViewId="0">
      <selection activeCell="H5" sqref="H5"/>
    </sheetView>
  </sheetViews>
  <sheetFormatPr baseColWidth="10" defaultRowHeight="15" x14ac:dyDescent="0.25"/>
  <cols>
    <col min="1" max="1" width="29.85546875" bestFit="1" customWidth="1"/>
    <col min="2" max="2" width="22.28515625" customWidth="1"/>
    <col min="3" max="3" width="7.42578125" bestFit="1" customWidth="1"/>
    <col min="4" max="4" width="8" bestFit="1" customWidth="1"/>
    <col min="5" max="5" width="12.42578125" bestFit="1" customWidth="1"/>
  </cols>
  <sheetData>
    <row r="1" spans="1:5" s="133" customFormat="1" ht="18" x14ac:dyDescent="0.25">
      <c r="A1" s="115" t="s">
        <v>40</v>
      </c>
      <c r="B1" s="116"/>
      <c r="C1" s="116"/>
      <c r="D1" s="116"/>
      <c r="E1" s="117"/>
    </row>
    <row r="2" spans="1:5" s="133" customFormat="1" ht="18" x14ac:dyDescent="0.25">
      <c r="A2" s="118" t="s">
        <v>65</v>
      </c>
      <c r="B2" s="119"/>
      <c r="C2" s="119"/>
      <c r="D2" s="119"/>
      <c r="E2" s="120"/>
    </row>
    <row r="3" spans="1:5" s="133" customFormat="1" ht="15.75" x14ac:dyDescent="0.25">
      <c r="A3" s="134" t="s">
        <v>59</v>
      </c>
      <c r="B3" s="135"/>
      <c r="C3" s="135"/>
      <c r="D3" s="135"/>
      <c r="E3" s="136"/>
    </row>
    <row r="4" spans="1:5" ht="28.5" customHeight="1" x14ac:dyDescent="0.25">
      <c r="A4" s="121" t="s">
        <v>50</v>
      </c>
      <c r="B4" s="23" t="s">
        <v>17</v>
      </c>
      <c r="C4" s="23"/>
      <c r="D4" s="122" t="s">
        <v>60</v>
      </c>
      <c r="E4" s="123" t="s">
        <v>61</v>
      </c>
    </row>
    <row r="5" spans="1:5" ht="25.5" x14ac:dyDescent="0.25">
      <c r="A5" s="121"/>
      <c r="B5" s="124" t="s">
        <v>62</v>
      </c>
      <c r="C5" s="125" t="s">
        <v>63</v>
      </c>
      <c r="D5" s="122">
        <v>190</v>
      </c>
      <c r="E5" s="123"/>
    </row>
    <row r="6" spans="1:5" ht="15.75" x14ac:dyDescent="0.25">
      <c r="A6" s="126" t="s">
        <v>64</v>
      </c>
      <c r="B6" s="127">
        <v>0</v>
      </c>
      <c r="C6" s="127">
        <v>190</v>
      </c>
      <c r="D6" s="128">
        <v>190</v>
      </c>
      <c r="E6" s="129">
        <f>C6*D6/$D$5</f>
        <v>190</v>
      </c>
    </row>
    <row r="7" spans="1:5" ht="16.5" thickBot="1" x14ac:dyDescent="0.3">
      <c r="A7" s="130" t="s">
        <v>23</v>
      </c>
      <c r="B7" s="131" t="s">
        <v>23</v>
      </c>
      <c r="C7" s="131"/>
      <c r="D7" s="131"/>
      <c r="E7" s="132">
        <f>SUM(E6:E6)</f>
        <v>190</v>
      </c>
    </row>
  </sheetData>
  <mergeCells count="7">
    <mergeCell ref="B7:D7"/>
    <mergeCell ref="A1:E1"/>
    <mergeCell ref="A2:E2"/>
    <mergeCell ref="A3:E3"/>
    <mergeCell ref="A4:A5"/>
    <mergeCell ref="B4:C4"/>
    <mergeCell ref="E4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E9672-2675-498E-B6AE-AE99AD97413E}">
  <dimension ref="B1:D9"/>
  <sheetViews>
    <sheetView showGridLines="0" workbookViewId="0">
      <selection activeCell="F4" sqref="F4"/>
    </sheetView>
  </sheetViews>
  <sheetFormatPr baseColWidth="10" defaultRowHeight="15" x14ac:dyDescent="0.25"/>
  <cols>
    <col min="2" max="2" width="50.28515625" customWidth="1"/>
    <col min="3" max="3" width="9.5703125" bestFit="1" customWidth="1"/>
    <col min="4" max="4" width="29.85546875" bestFit="1" customWidth="1"/>
  </cols>
  <sheetData>
    <row r="1" spans="2:4" ht="44.25" customHeight="1" x14ac:dyDescent="0.25">
      <c r="B1" s="137" t="s">
        <v>66</v>
      </c>
      <c r="C1" s="138"/>
      <c r="D1" s="139"/>
    </row>
    <row r="2" spans="2:4" ht="47.25" x14ac:dyDescent="0.25">
      <c r="B2" s="140" t="s">
        <v>67</v>
      </c>
      <c r="C2" s="105" t="s">
        <v>7</v>
      </c>
      <c r="D2" s="141" t="s">
        <v>17</v>
      </c>
    </row>
    <row r="3" spans="2:4" ht="15.75" x14ac:dyDescent="0.25">
      <c r="B3" s="142" t="s">
        <v>68</v>
      </c>
      <c r="C3" s="143">
        <v>400</v>
      </c>
      <c r="D3" s="144">
        <v>400</v>
      </c>
    </row>
    <row r="4" spans="2:4" ht="63" x14ac:dyDescent="0.25">
      <c r="B4" s="145" t="s">
        <v>69</v>
      </c>
      <c r="C4" s="143">
        <v>200</v>
      </c>
      <c r="D4" s="144">
        <v>0</v>
      </c>
    </row>
    <row r="5" spans="2:4" ht="15.75" x14ac:dyDescent="0.25">
      <c r="B5" s="145" t="s">
        <v>70</v>
      </c>
      <c r="C5" s="143">
        <v>100</v>
      </c>
      <c r="D5" s="144">
        <f>IRF!C36</f>
        <v>10</v>
      </c>
    </row>
    <row r="6" spans="2:4" ht="63" x14ac:dyDescent="0.25">
      <c r="B6" s="145" t="s">
        <v>71</v>
      </c>
      <c r="C6" s="143">
        <v>190</v>
      </c>
      <c r="D6" s="144">
        <v>190</v>
      </c>
    </row>
    <row r="7" spans="2:4" ht="31.5" x14ac:dyDescent="0.25">
      <c r="B7" s="145" t="s">
        <v>72</v>
      </c>
      <c r="C7" s="143">
        <v>100</v>
      </c>
      <c r="D7" s="144">
        <v>100</v>
      </c>
    </row>
    <row r="8" spans="2:4" ht="31.5" x14ac:dyDescent="0.25">
      <c r="B8" s="145" t="s">
        <v>73</v>
      </c>
      <c r="C8" s="143">
        <v>10</v>
      </c>
      <c r="D8" s="144">
        <v>0</v>
      </c>
    </row>
    <row r="9" spans="2:4" ht="16.5" thickBot="1" x14ac:dyDescent="0.3">
      <c r="B9" s="146" t="s">
        <v>23</v>
      </c>
      <c r="C9" s="147">
        <f>SUM(C3:C8)</f>
        <v>1000</v>
      </c>
      <c r="D9" s="148">
        <f>SUM(D3:D8)</f>
        <v>700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IRF</vt:lpstr>
      <vt:lpstr>FACTOR ECONOMICO</vt:lpstr>
      <vt:lpstr>PAGO INDEMINIZACION</vt:lpstr>
      <vt:lpstr>CONSOLIDADO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Arturo Bejarano Sema</dc:creator>
  <cp:lastModifiedBy>Carlos Arturo Bejarano Sema</cp:lastModifiedBy>
  <dcterms:created xsi:type="dcterms:W3CDTF">2023-03-04T04:59:42Z</dcterms:created>
  <dcterms:modified xsi:type="dcterms:W3CDTF">2023-03-04T05:26:35Z</dcterms:modified>
</cp:coreProperties>
</file>