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aula.marin\Downloads\"/>
    </mc:Choice>
  </mc:AlternateContent>
  <xr:revisionPtr revIDLastSave="0" documentId="13_ncr:1_{2F13D439-97C6-4909-BBCB-126486D8A5A8}" xr6:coauthVersionLast="47" xr6:coauthVersionMax="47" xr10:uidLastSave="{00000000-0000-0000-0000-000000000000}"/>
  <bookViews>
    <workbookView xWindow="-120" yWindow="-120" windowWidth="29040" windowHeight="15720" activeTab="5" xr2:uid="{00000000-000D-0000-FFFF-FFFF00000000}"/>
  </bookViews>
  <sheets>
    <sheet name="EVALUACIÓN JURÍDICA" sheetId="1" r:id="rId1"/>
    <sheet name="EXPERIENCIA" sheetId="34" r:id="rId2"/>
    <sheet name="DOCUMENTOS " sheetId="31" r:id="rId3"/>
    <sheet name="INDICADORES" sheetId="33" r:id="rId4"/>
    <sheet name="EVALUACIÓN ÍNDICES" sheetId="35" r:id="rId5"/>
    <sheet name="RESUMEN" sheetId="25"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34" l="1"/>
  <c r="E93" i="35" l="1"/>
  <c r="E91" i="35"/>
  <c r="E88" i="35"/>
  <c r="J5" i="33"/>
  <c r="I9" i="33" l="1"/>
  <c r="I8" i="33"/>
  <c r="E81" i="35" l="1"/>
  <c r="E79" i="35"/>
  <c r="E76" i="35"/>
  <c r="B74" i="35"/>
  <c r="E69" i="35"/>
  <c r="E67" i="35"/>
  <c r="E64" i="35"/>
  <c r="B62" i="35"/>
  <c r="E57" i="35"/>
  <c r="E55" i="35"/>
  <c r="E52" i="35"/>
  <c r="B50" i="35"/>
  <c r="E45" i="35"/>
  <c r="E43" i="35"/>
  <c r="E40" i="35"/>
  <c r="B38" i="35"/>
  <c r="E32" i="35"/>
  <c r="E30" i="35"/>
  <c r="E27" i="35"/>
  <c r="B25" i="35"/>
  <c r="E19" i="35"/>
  <c r="E17" i="35"/>
  <c r="E14" i="35"/>
  <c r="B12" i="35"/>
  <c r="H9" i="33"/>
  <c r="G9" i="33"/>
  <c r="F9" i="33"/>
  <c r="E9" i="33"/>
  <c r="D9" i="33"/>
  <c r="C9" i="33"/>
  <c r="H8" i="33"/>
  <c r="G8" i="33"/>
  <c r="F8" i="33"/>
  <c r="E8" i="33"/>
  <c r="D8" i="33"/>
  <c r="C8" i="33"/>
  <c r="I7" i="33"/>
  <c r="H7" i="33"/>
  <c r="G7" i="33"/>
  <c r="F7" i="33"/>
  <c r="E7" i="33"/>
  <c r="D7" i="33"/>
  <c r="C7" i="33"/>
  <c r="I5" i="33"/>
  <c r="H5" i="33"/>
  <c r="G5" i="33"/>
  <c r="F5" i="33"/>
  <c r="E5" i="33"/>
  <c r="D5" i="33"/>
  <c r="B3" i="33"/>
  <c r="B2" i="33"/>
  <c r="B2" i="35"/>
  <c r="B1" i="35"/>
  <c r="I52" i="34" l="1"/>
  <c r="I45" i="34"/>
  <c r="I46" i="34" s="1"/>
  <c r="I44" i="34"/>
  <c r="I40" i="34"/>
  <c r="I33" i="34"/>
  <c r="I20" i="34"/>
  <c r="I14" i="34"/>
</calcChain>
</file>

<file path=xl/sharedStrings.xml><?xml version="1.0" encoding="utf-8"?>
<sst xmlns="http://schemas.openxmlformats.org/spreadsheetml/2006/main" count="796" uniqueCount="340">
  <si>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</si>
  <si>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</si>
  <si>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</si>
  <si>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</si>
  <si>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</si>
  <si>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</si>
  <si>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copia de la CC del Representante Legal</t>
  </si>
  <si>
    <t>RESULTADO</t>
  </si>
  <si>
    <t>2.1.2.1 EXISTENCIA Y REPRESENTACIÓN LEGAL</t>
  </si>
  <si>
    <t>2.1.4 GARANTÍA DE SERIEDAD DE LA OFERTA</t>
  </si>
  <si>
    <t>2.1.10 INSCRIPCIÓN EN EL REGISTRO INTERNO DE PROVEEDORES DE LA EMPRESA</t>
  </si>
  <si>
    <t>Subgerente Finaciera</t>
  </si>
  <si>
    <t>Vo.Bo. SANDRA MILENA CUBILLOS GONZALEZ</t>
  </si>
  <si>
    <t>VERIFICACION TOTAL</t>
  </si>
  <si>
    <t>VERIFICACION FINANCIERA</t>
  </si>
  <si>
    <t>VERIFICACIÓN TÉCNICA</t>
  </si>
  <si>
    <t>VERIFICACION JURÍDICA</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</si>
  <si>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</si>
  <si>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</si>
  <si>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</si>
  <si>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</si>
  <si>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</si>
  <si>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</si>
  <si>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</si>
  <si>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</si>
  <si>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</si>
  <si>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</si>
  <si>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</si>
  <si>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2.1.2.5 CONSORCIO O UNIÓN TEMPORAL</t>
  </si>
  <si>
    <t>VERIFICACIÓN EXPERIENCIA</t>
  </si>
  <si>
    <t>OFERENTE</t>
  </si>
  <si>
    <t>VERIFICACION EN LA AUDIENCIA CON LA OFERTA ECONOMICA</t>
  </si>
  <si>
    <t>NO CUMPLE
(debe Subsanar)</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</si>
  <si>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</si>
  <si>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</si>
  <si>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Vo.B. RUTH MARINA NOVOA HERRERA</t>
  </si>
  <si>
    <t>DEBE SUBSANAR</t>
  </si>
  <si>
    <t>Jefe  Oficina  Asesora Juridica y Contratacion</t>
  </si>
  <si>
    <t>PANAMERICANA OUTSORCING S.A.</t>
  </si>
  <si>
    <t>Subgerente Talento Humano</t>
  </si>
  <si>
    <t>NO CUMPLE</t>
  </si>
  <si>
    <t xml:space="preserve">OBSERVACIÓN GENERAL </t>
  </si>
  <si>
    <t>8. Nombre, firma y cargo de quien expide la certificación.</t>
  </si>
  <si>
    <t>7. Valor del contrato (incluyendo adiciones en valor).</t>
  </si>
  <si>
    <t xml:space="preserve">5. Fecha de inicio y terminación (día, mes y año).
</t>
  </si>
  <si>
    <t>4. Objeto del contrato.</t>
  </si>
  <si>
    <t>3. Número del contrato.</t>
  </si>
  <si>
    <t>2. Nombre o razón social del contratista.</t>
  </si>
  <si>
    <t>1. Nombre o razón social del contratante, dirección y teléfono.</t>
  </si>
  <si>
    <t>No.</t>
  </si>
  <si>
    <t xml:space="preserve">OBSERVACIONES </t>
  </si>
  <si>
    <t>Bueno</t>
  </si>
  <si>
    <t>6. Indicación de cumplimiento y calidad a satisfacción.</t>
  </si>
  <si>
    <t>PANAMERICANA OUTSOURCING S.A.S</t>
  </si>
  <si>
    <t>PANAMERICANA OUTSOURCING S.A</t>
  </si>
  <si>
    <t>NIT</t>
  </si>
  <si>
    <t>EVALUACION DOCUMENTOS</t>
  </si>
  <si>
    <t>Activo Total</t>
  </si>
  <si>
    <t>Pasivo Total</t>
  </si>
  <si>
    <t>Activo corriente</t>
  </si>
  <si>
    <t>Pasivo corriente</t>
  </si>
  <si>
    <t>LIQUIDEZ</t>
  </si>
  <si>
    <t>En Col $</t>
  </si>
  <si>
    <t>(PT/AT) * 100</t>
  </si>
  <si>
    <t>AC/PC</t>
  </si>
  <si>
    <t>SOLICITADOS</t>
  </si>
  <si>
    <t>INDICADORES FINANCIEROS</t>
  </si>
  <si>
    <t>INVITACION ABIERTA No. 002 de 2022</t>
  </si>
  <si>
    <r>
      <t>2.1.2.2 PERSONAS JURÍDICAS EXTRANJERAS:</t>
    </r>
    <r>
      <rPr>
        <sz val="9"/>
        <color rgb="FF000000"/>
        <rFont val="Arial"/>
        <family val="2"/>
      </rPr>
      <t xml:space="preserve"> </t>
    </r>
  </si>
  <si>
    <t>2.1.2.4. PERSONAS NATURALES EXTRANJERAS:</t>
  </si>
  <si>
    <t>Las personas naturales extranjeras que pretendan presentar oferta, deben presentar fotocopia de su cédula de extranjería o pasaporte.</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</si>
  <si>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</si>
  <si>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 xml:space="preserve">2.1.3 DOCUMENTOS OTORGADOS EN EL EXTRANJERO  </t>
  </si>
  <si>
    <t xml:space="preserve">2.1.3.1. CONSULARIZACIÓN  </t>
  </si>
  <si>
    <t xml:space="preserve">2.1.3.2. APOSTILLA  </t>
  </si>
  <si>
    <t>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t>
  </si>
  <si>
    <t>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</si>
  <si>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 xml:space="preserve">CUMPLE </t>
  </si>
  <si>
    <t>FOLIO 22 - 28</t>
  </si>
  <si>
    <t>Vo. Bo. AMPARO FABIOLA MONTEZUMA SOLARTE</t>
  </si>
  <si>
    <t>&gt; = 1.5</t>
  </si>
  <si>
    <t>AC-PC</t>
  </si>
  <si>
    <t>&gt; = 50% DEL P.O</t>
  </si>
  <si>
    <t xml:space="preserve">CAPITAL DE TRABAJO </t>
  </si>
  <si>
    <t>Lucta Grancolombiana SAS
Via Autodromo Km 2 Tocancipá
Tel 5715394700 - 8786950</t>
  </si>
  <si>
    <t>Andrés Marín
Compras</t>
  </si>
  <si>
    <t>AMPARO MONTEZUMA SOLARTE</t>
  </si>
  <si>
    <t xml:space="preserve">SE VERIFICA EN EL LISTADO DE PROVEEDORES </t>
  </si>
  <si>
    <t>FOLIO 3-9</t>
  </si>
  <si>
    <t>FOLIO 10 CUMPLE</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</si>
  <si>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Asesora de Jurídica y Contratación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</si>
  <si>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2.1.9.HOJA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</si>
  <si>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</si>
  <si>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FOLIO 18-19</t>
  </si>
  <si>
    <t>FOLIO 16-17</t>
  </si>
  <si>
    <t>FOLIO 20</t>
  </si>
  <si>
    <t>FOLIO 21</t>
  </si>
  <si>
    <t>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t>
  </si>
  <si>
    <r>
      <t>2.1.10. CERTIFICACION BANCARIA</t>
    </r>
    <r>
      <rPr>
        <sz val="8"/>
        <color rgb="FF000000"/>
        <rFont val="Arial"/>
        <family val="2"/>
      </rPr>
      <t xml:space="preserve"> </t>
    </r>
  </si>
  <si>
    <t>FOLIO 22</t>
  </si>
  <si>
    <t>FOLIO 23</t>
  </si>
  <si>
    <t>2.1.9 INHABILIDADES E INCOMPATIBILIDADES</t>
  </si>
  <si>
    <t>CUMPLE (NUMERAL 7 DE LA CARTA DE PRESENTACION DE LA OFERTA)</t>
  </si>
  <si>
    <t>FOLIO 1</t>
  </si>
  <si>
    <t>FOLIO 24</t>
  </si>
  <si>
    <t xml:space="preserve">INGENIERIA DE PROCESOS HC SAS </t>
  </si>
  <si>
    <t>FOLIO 1-2</t>
  </si>
  <si>
    <t>FOLIO 2-6</t>
  </si>
  <si>
    <t>FOLIO 6 CUMPLE</t>
  </si>
  <si>
    <t>FOLIO 7-12</t>
  </si>
  <si>
    <t>FOLIO 11 Y 13</t>
  </si>
  <si>
    <t xml:space="preserve">FOLIO 15 </t>
  </si>
  <si>
    <t>FOLIO 14</t>
  </si>
  <si>
    <t xml:space="preserve">FOLIO 16-17 </t>
  </si>
  <si>
    <t>FOLIO 18</t>
  </si>
  <si>
    <t>FOLIO 19</t>
  </si>
  <si>
    <t>SE VERIFICA EN EL LISTADO DE PROVEEDORES</t>
  </si>
  <si>
    <t xml:space="preserve">FOLIO 19 </t>
  </si>
  <si>
    <t>CASTECK SAS</t>
  </si>
  <si>
    <t>FOLIO 3-8</t>
  </si>
  <si>
    <t>FOLIO 11-19</t>
  </si>
  <si>
    <t>FOLIO 20-21</t>
  </si>
  <si>
    <t>FOLIO 22-23</t>
  </si>
  <si>
    <t>N/4</t>
  </si>
  <si>
    <t>FOLIO 25-29</t>
  </si>
  <si>
    <t>CUMPLE (NUMERAL 7 DE LA CARTA DE PRESENTACION DE LA OFERTA)- CUMPLE</t>
  </si>
  <si>
    <t xml:space="preserve">FOLIO 30 </t>
  </si>
  <si>
    <t>FOLIO 31</t>
  </si>
  <si>
    <t>FOLIO 34</t>
  </si>
  <si>
    <t xml:space="preserve">FOLIO 1-2 </t>
  </si>
  <si>
    <t>FOLIO 4-5</t>
  </si>
  <si>
    <t>FOLIO 6-7</t>
  </si>
  <si>
    <t>FOLIO 17</t>
  </si>
  <si>
    <t>FOLIO 22- 24</t>
  </si>
  <si>
    <t xml:space="preserve">FOLIO 25 </t>
  </si>
  <si>
    <t xml:space="preserve">FOLIO 21 </t>
  </si>
  <si>
    <t>FOLIO 8-16</t>
  </si>
  <si>
    <t xml:space="preserve">SUPERIOR DE DOTACIONES SAS </t>
  </si>
  <si>
    <t>FOLIO 3-6</t>
  </si>
  <si>
    <t>FOLIO 7 CUMPLE</t>
  </si>
  <si>
    <t>FOLIO 11-12</t>
  </si>
  <si>
    <t>FOLIO 13-14</t>
  </si>
  <si>
    <t>FOLIO 15</t>
  </si>
  <si>
    <t>FOLIO 1-2, 17</t>
  </si>
  <si>
    <t>FOLIO 22-28</t>
  </si>
  <si>
    <t>PEDRO JESUS BLANCO FORERO (TEXBLAN)</t>
  </si>
  <si>
    <t>COLOMBIANA DE TEXTILES POR MAY0R SA</t>
  </si>
  <si>
    <t>FOLIO 6-13</t>
  </si>
  <si>
    <t>FOLIO 16 CUMPLE</t>
  </si>
  <si>
    <t>FOLIOS 14-15</t>
  </si>
  <si>
    <t>FOLIO 17-18</t>
  </si>
  <si>
    <t>CUMPLE (CONTRALORÍA DEL REPRESENTANTE LEGAL VERIFICADO POR LA EMPRESA)</t>
  </si>
  <si>
    <t xml:space="preserve">FOLIO 19- 20 </t>
  </si>
  <si>
    <t>CUMPLE (VERIFICADO POR LA EMPRESA)</t>
  </si>
  <si>
    <t>FOLIO 24-29</t>
  </si>
  <si>
    <t>FOLIO 1-2, 23</t>
  </si>
  <si>
    <t>FOLIO 32-36</t>
  </si>
  <si>
    <t xml:space="preserve">COMERCIALIZADORA GEMA SAS </t>
  </si>
  <si>
    <t>FOLIO 3-4</t>
  </si>
  <si>
    <t>CUMPLE (PREGUNTAR JEFE)</t>
  </si>
  <si>
    <t>FOLIO 135 CUMPLE</t>
  </si>
  <si>
    <t>FOLIO 15-16</t>
  </si>
  <si>
    <t>FOLIO 21-25</t>
  </si>
  <si>
    <t>FOLIO 26</t>
  </si>
  <si>
    <t>FOLIO 28</t>
  </si>
  <si>
    <t>CUMPLE (NUMERAL 7 DE LA CARTA DE PRESENTACION DE LA OFERTA)-</t>
  </si>
  <si>
    <t>FOLIO 30- 34</t>
  </si>
  <si>
    <t>INVITACION ABIERTA No. 003 de 2023</t>
  </si>
  <si>
    <r>
      <rPr>
        <b/>
        <sz val="10"/>
        <color theme="1"/>
        <rFont val="Arial"/>
        <family val="2"/>
      </rPr>
      <t xml:space="preserve">3.2. EXPERIENCIA DEL OFERENTE </t>
    </r>
    <r>
      <rPr>
        <sz val="10"/>
        <color theme="1"/>
        <rFont val="Arial"/>
        <family val="2"/>
      </rPr>
      <t xml:space="preserve">
La experiencia específica se acreditará con la presentación de mínimo 2 certificaciones con entidades privadas o públicas, cuyo valor SUMADO sea igual o superior al presupuesto oficial. 
En el caso de Ofertas presentadas por consorcios o uniones temporales, cada uno de sus integrantes deberá acreditar experiencia específica en mínimo un contrato relacionado con el objeto de la presente invitación, 
la experiencia será la sumatoria de la experiencia de los integrantes que tengan de manera proporcional a su participación en el mismo. 
La certificación deberá contener la siguiente información: 
1. Nombre o razón social del contratante, dirección y teléfono. 
2. Nombre o razón social del contratista. 
3. Número del contrato. 
4. Objeto del contrato. 
5. Fecha de inicio y terminación (día, mes y año). 
6. Indicación de cumplimiento y calidad a satisfacción.  
7. Valor del contrato (incluyendo adiciones en valor). 
8. Nombre, firma y cargo de quien expide la certificación.</t>
    </r>
  </si>
  <si>
    <t>COMERCIALIZADORA LA GEMA SAS</t>
  </si>
  <si>
    <t>Fuerza Aérea Colombiana</t>
  </si>
  <si>
    <t>Comercializadora la Gema SAS</t>
  </si>
  <si>
    <t>026-00-1-CACOM-6-DEDHU-2021</t>
  </si>
  <si>
    <t>Adquisición de camillas botiquines y elementos de seguridad y protección personal para el comando aéreo de combate No 6</t>
  </si>
  <si>
    <t>12-07-2021 al 31-08-2021</t>
  </si>
  <si>
    <t>Las partes declaran terminado y liquidado el contrato inicialmente descrito el cual fue ejecutado de acuerdo a lo pactado conforme lo indicó el supervisor en el acta de recibo a satisfacción.</t>
  </si>
  <si>
    <t>ST. RONDON RUZ RUDY
Supervisor</t>
  </si>
  <si>
    <t>Ministerio de Defensa Nacional
Cra 46 No 20A-29</t>
  </si>
  <si>
    <t>Camilo Andrés Valencia Alba (representante Legal de la Comercializadora la Gema SAS)</t>
  </si>
  <si>
    <t>Aceptación de Oferta No 289-2021</t>
  </si>
  <si>
    <t>Adquisición de elementos de protección personal seguridad industrial con destino a las unidades del Ejercito nacional en la vigencia 2021</t>
  </si>
  <si>
    <t>01-12-2021 al 20-12-2021</t>
  </si>
  <si>
    <t>atendiendo a los informes presentados por el supervisor del contrato, aceptó a entera satisfacción la entrega de los bienes y servicios, de acuerdo con las características, condiciones, cantidades, precios, modalidades y especificaciones técnicas establecidas en la aceptación de oferta No 289.</t>
  </si>
  <si>
    <t>CT. PRIOLO DIAZ CRISTIAN
Supervisión Aceptación de oferta 289-2021</t>
  </si>
  <si>
    <t>INGENIERÍA DE PROCESOS HC</t>
  </si>
  <si>
    <t>Agencia Logística de las Fuerzas Militares
Cra 92 A No 2C - 35 Barrio Melendez Santiago de Cali</t>
  </si>
  <si>
    <t>INPROHC S.A.S</t>
  </si>
  <si>
    <t>Contrato de suministro No 014-007 de 2021</t>
  </si>
  <si>
    <t>Adquisición de EPP para los funcionarios que conforman la planta de personal de los Catering, conductores, auxiliares de Cad&amp;s y soldados de apoyo a los catering de la regional sur occidente.</t>
  </si>
  <si>
    <t>11-03-2021 al 30-11-2021</t>
  </si>
  <si>
    <t>El contratista cumplió con el suministro conforme el objeto del presente contrato, encontrandose a la fecha ejecutado.</t>
  </si>
  <si>
    <t>Coronel (RA) Carlos Eduardo Mora Gomez
Director Regional Sur Occidente</t>
  </si>
  <si>
    <t>Sena Regional Cundinamarca
Diagonal 45 D No 19 - 72
Tel: 4978250</t>
  </si>
  <si>
    <t>Ingeniería de procesos HC SAS</t>
  </si>
  <si>
    <t>Aceptación de oferta No 2368 del 13 de septiembre de 2018</t>
  </si>
  <si>
    <t>Compra de elementos de protección personal para los sevidores de la regional Cundinamarca SENA</t>
  </si>
  <si>
    <t>19-09-2018  - Plazo de ejecución 45 dias (No menciona fecha de terminación)</t>
  </si>
  <si>
    <t>El objeto del contrato se cumplió y se ejcutó de manera satisfactoria.</t>
  </si>
  <si>
    <t>Gustavo Adolfo Araque Ferraro
Director Regional Cundinamarca</t>
  </si>
  <si>
    <t>COLOMBIANA DE TEXTILES POR MAYOR S.A</t>
  </si>
  <si>
    <t>SUPERIOR DE DOTACIONES SAS</t>
  </si>
  <si>
    <t>Superior de Dotaciones SAS</t>
  </si>
  <si>
    <t>18000005-H1-2018</t>
  </si>
  <si>
    <t>Contratar la adquisición de elementos de protección personal para los funcionarios de la Regional cundinamarca</t>
  </si>
  <si>
    <t>26-06-2018 al 22-11-2018</t>
  </si>
  <si>
    <t>Martha Lucia Bohorquez Urrego
Directora Regional Cundinamarca de la Unidad Administrativa Especial de la Aeronautica Civil</t>
  </si>
  <si>
    <t>Universidad de los Llanos - Oficina Asesora Jurídica
Km 12 Via Puerto lópez Vereda Barcelona
Tel: 6616800</t>
  </si>
  <si>
    <t>2323 de 2019</t>
  </si>
  <si>
    <t>Adquisición de elementos de protección personal para fucnionarios y usuarios, y dotación de vestuario industrial para empleados y trabajadores de la Universidad de los Llanos.</t>
  </si>
  <si>
    <t>22-11-2019 al 15-01-2020</t>
  </si>
  <si>
    <t>-</t>
  </si>
  <si>
    <t>Diana Marcela Rivera Morato
Asesora Jurídica</t>
  </si>
  <si>
    <t>Ministerio del Trabajo
Cra 14 No 99 - 33
Tel: 3779999</t>
  </si>
  <si>
    <t>Contrato de Compraventa No 255a del 2020</t>
  </si>
  <si>
    <t>Adquirir elementos de protección personal para inspectores de trabajo y seguridad social que realizan visitas administrativas</t>
  </si>
  <si>
    <t>23-03-2020 al 22-06-2020</t>
  </si>
  <si>
    <t>Luis Miguel Uribe Espinosa
Coordinador del Grupo de Gestión Contractual</t>
  </si>
  <si>
    <t>PEDRO JESUS BLANCO FORERO - DOTACIONES TEXBLAN</t>
  </si>
  <si>
    <t>Alcaldía municipal de Facatativá Cundinamarca
Cra 3 No 5 - 68 
Tel: 8439101</t>
  </si>
  <si>
    <t>Pedro Jesus Blanco Forero</t>
  </si>
  <si>
    <t>Contrato de compra venta No 605 del 2017</t>
  </si>
  <si>
    <t>Contratar la adquisición de elementos de protección para los empleados del municipio y la dotación para los trabajadores oficiales que se benefician de la convención colectiva suscrita entre el municipio de Facatativa y el sindicato de trabajadores oficiales STOMF</t>
  </si>
  <si>
    <t>18-12-2017 al 29-12-2017</t>
  </si>
  <si>
    <t>Fabian Darío Romero Moreno
Secretario Jurídico</t>
  </si>
  <si>
    <t>744/2018</t>
  </si>
  <si>
    <t>Adquisición de elementos de protección para los empleados del municipio y la dotación para los trabajadores oficiales que se benefician de la convención colectiva suscrita entre el municipio de Facatativa y el sindicato de trabajadores oficiales STOMF</t>
  </si>
  <si>
    <t>10-10-2018 al 09-11-2018</t>
  </si>
  <si>
    <t>Paula Emilia Cubillos Gonzalez
Secretaria Jurídica</t>
  </si>
  <si>
    <t>Municipio de Chia
Cra 11 No 11 - 29 
Tel: 8844444</t>
  </si>
  <si>
    <t>Union Temporal Transito Chia 2021 (Pedro Jesus Blanco Forero 50%)</t>
  </si>
  <si>
    <t>503-2021</t>
  </si>
  <si>
    <t>Adquisición de calzado y vestido de labor, elementos de protección personal, implementos de seguridad industrial, uniformes de dotación para los funcionarios del municipio de chia.</t>
  </si>
  <si>
    <t>03-06-2020 al 12-10-2021</t>
  </si>
  <si>
    <t>Rigoberto Valbuena Pintor
Director Técnico y Supervisor</t>
  </si>
  <si>
    <t>El valor del contrato es de $1.209.582.500, pero la participación del contratista en mención es del 50% por tal motivo se registra el valor de $604.791.250</t>
  </si>
  <si>
    <t>Orden de compra mensual</t>
  </si>
  <si>
    <t>Suministro Elementos de Protección Personal y protección contra caidas</t>
  </si>
  <si>
    <t>1/01/2021 al 31/12/2022</t>
  </si>
  <si>
    <t>EXCELENTE</t>
  </si>
  <si>
    <t>En la certificación menciona el valor de $308.154.311+ IVA por tal motivo el valor real es $366.703.630</t>
  </si>
  <si>
    <t>AZUL K S.A.S
Autopista Sur No 60-51
Tel: 7119005</t>
  </si>
  <si>
    <t>01/01/2021 al 31/12/2022</t>
  </si>
  <si>
    <t>Los productos han sido entregados a satisfacción y acorde con las especificaciones requeridas para el proceso</t>
  </si>
  <si>
    <t>John Alvaro Romero Camargo
Director SIG</t>
  </si>
  <si>
    <t>En la certificación menciona el valor de $ 189.391.735 + IVA por tal motivo el valor real es $225.376.165</t>
  </si>
  <si>
    <t>CASTECK S.A.S</t>
  </si>
  <si>
    <t>Ministerio de defensa Nacional - Dirección General Marítima - Grupo de intendencia regional DIMAR No 4
Edificio Banco del Estado Piso 13 Cartagena
Tel 6648656</t>
  </si>
  <si>
    <t>350-GINRED4-2021</t>
  </si>
  <si>
    <t>Adquisición de elementos de protección personal (EPP), equipos contraincendios y elementos de bioseguridad para los funcionarios y unidades a flote de la dirección general marítima, adscritas al GINRED4; dividido por lotes así: Lote 1: Elementos de Protección personal (EPP) y Lote 3: Elementos de Bioseguridad.</t>
  </si>
  <si>
    <t>07-12-2021 al 28-12-2021</t>
  </si>
  <si>
    <t>Se califican buenos de acuerdo al informe emitido por el supervisor del contrato</t>
  </si>
  <si>
    <t>Teniente de Navío José Andres Morales Calderón - Coordinador Grupo intendencia regional DIMAR No 4</t>
  </si>
  <si>
    <t>Fondo de Desarrollo Local de Kennedy
Cra 69 C No 9 A -13
Tel: 3145860404</t>
  </si>
  <si>
    <t>FDLK-CCV-543-2021</t>
  </si>
  <si>
    <t>Fortalecer el centro de reservas con adquisición de las herramientas, maquinaria y equipos necesarios para dar una adecuada respuesta en la gestión de riesgos, como parte de la atención a las emergencias y desastres en la Localidad de Kennedy.
Entre ellos suministro de elementos básicos y materiales para dotación de botiquines de primeros auxilios</t>
  </si>
  <si>
    <t>20-12-2021 al 20-03-2022</t>
  </si>
  <si>
    <t>Excelente</t>
  </si>
  <si>
    <t>Rosa Edith Romero Coca
Ingeniera Industrial 
Lider de Proyecto de Riesgos</t>
  </si>
  <si>
    <t>________________________________________</t>
  </si>
  <si>
    <t>INVITACIÓN ABIERTA No 003 DE 2023</t>
  </si>
  <si>
    <t>SUMINISTRO DE EQUIPOS Y ELEMENTOS DE PROTECCIÓN PERSONAL Y COLECTIVO CON EL FIN DE CONTRIBUIR A MINIMIZAR, AISLAR O ELIMINAR LOS RIESGOS QUE GENERAN INCIDENTES Y/O ACCIDENTES DE TRABAJO Y POSIBLES ENFERMEDADES LABORALES.</t>
  </si>
  <si>
    <t>NOMBRE</t>
  </si>
  <si>
    <t xml:space="preserve">1. COMERCIALIZADORA LA GEMA SAS </t>
  </si>
  <si>
    <t>900405496-3</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</si>
  <si>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</si>
  <si>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</si>
  <si>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r>
      <t xml:space="preserve">Presenta la información financiera a 31 de diciemebre de 2021, según certificación de la Cámara de Comercio de Bogotá  , con Código de verificación No.A23225750903DB del 24 de Enero de  2023- </t>
    </r>
    <r>
      <rPr>
        <b/>
        <sz val="8"/>
        <rFont val="Arial"/>
        <family val="2"/>
      </rPr>
      <t>CUMPLE</t>
    </r>
  </si>
  <si>
    <t>2. INGENIERIA DE PROCESOS HC SAS</t>
  </si>
  <si>
    <t>900984634-6</t>
  </si>
  <si>
    <r>
      <t xml:space="preserve">Presenta la información financiera a diciembre 31 de 2021, según certificación de la Cámara de Comercio de Bogotá, con Código de verificación No. A233973838E9BB del 21 de febrero de 2023- </t>
    </r>
    <r>
      <rPr>
        <b/>
        <sz val="8"/>
        <rFont val="Arial"/>
        <family val="2"/>
      </rPr>
      <t>CUMPLE</t>
    </r>
  </si>
  <si>
    <t>3. SUPERIOR DE DOTACIONES SAS</t>
  </si>
  <si>
    <t>830144875-7</t>
  </si>
  <si>
    <r>
      <t xml:space="preserve">Presenta la información financiera a 31 de diciemebre de 2021, según certificación de la Cámara de Comercio de Bogotá  , con Código de verificación No.A2330152659E64 del 03 de Febrero de  2023- </t>
    </r>
    <r>
      <rPr>
        <b/>
        <sz val="8"/>
        <rFont val="Arial"/>
        <family val="2"/>
      </rPr>
      <t>CUMPLE</t>
    </r>
  </si>
  <si>
    <t xml:space="preserve">4. CASTECK SAS </t>
  </si>
  <si>
    <t>901061836-1</t>
  </si>
  <si>
    <r>
      <t xml:space="preserve">Presenta la información financiera a 31 de diciemebre de 2021, según certificación de la Cámara de Comercio de Bogotá  , con Código de verificación No.B22732645F6CF6 del 12  de Diciembre de  2022 - </t>
    </r>
    <r>
      <rPr>
        <b/>
        <sz val="8"/>
        <rFont val="Arial"/>
        <family val="2"/>
      </rPr>
      <t>CUMPLE</t>
    </r>
  </si>
  <si>
    <t>5. PANAMERICANA OUTSOURCING SA</t>
  </si>
  <si>
    <t>830077655-6</t>
  </si>
  <si>
    <r>
      <t xml:space="preserve">Presenta la información financiera a 31 de diciemebre de 2021, según certificación de la Cámara de Comercio de Bogotá  , con Código de verificación No.A2286840312D5D del 24 de Mayo de  2022- </t>
    </r>
    <r>
      <rPr>
        <b/>
        <sz val="8"/>
        <rFont val="Arial"/>
        <family val="2"/>
      </rPr>
      <t>CUMPLE</t>
    </r>
  </si>
  <si>
    <t xml:space="preserve">6. PEDRO JESUS BLANCO </t>
  </si>
  <si>
    <t>79666698-6</t>
  </si>
  <si>
    <r>
      <t xml:space="preserve">Presenta la información financiera a 31 de diciemebre de 2021, según certificación de la Cámara de Comercio de Bogotá  , con Código de verificación No.A23390578E79DO del 20 de febrero de  2023- </t>
    </r>
    <r>
      <rPr>
        <b/>
        <sz val="8"/>
        <rFont val="Arial"/>
        <family val="2"/>
      </rPr>
      <t>CUMPLE</t>
    </r>
  </si>
  <si>
    <t>7. COLOMBIANA DE TEXTILES POR MAYOR SA</t>
  </si>
  <si>
    <t>860045541-7</t>
  </si>
  <si>
    <t xml:space="preserve">PRESUPUESTO OFICIAL:  $125.000.000
</t>
  </si>
  <si>
    <t>NIVEL DE ENDEUDAMIENTO</t>
  </si>
  <si>
    <t>&lt;= 60 %</t>
  </si>
  <si>
    <t xml:space="preserve">Activo corriente - Pasivo Corriente </t>
  </si>
  <si>
    <t>794.288.948 - 49.660.690</t>
  </si>
  <si>
    <t>401.016.204 - 76.076.550</t>
  </si>
  <si>
    <t>2.648.660.376 - 731.046.219</t>
  </si>
  <si>
    <t>228.401.275 - 34.337.755</t>
  </si>
  <si>
    <t>31.105.640.128 - 9.440.882.432</t>
  </si>
  <si>
    <t>2.506.330.882 - 49.871.832</t>
  </si>
  <si>
    <t xml:space="preserve">SOLICITADOS
PRESUPUESTO OFICIAL:  $125.000.000
</t>
  </si>
  <si>
    <t>Subsanó, CUMPLE</t>
  </si>
  <si>
    <t xml:space="preserve">SUBSANÓ </t>
  </si>
  <si>
    <t>SUBSANÓ</t>
  </si>
  <si>
    <t>6.723.342.362 - 2.677.699.393</t>
  </si>
  <si>
    <t xml:space="preserve">Presenta la información financiera a 31 de diciembre de 2021, según certificación de la Cámara de Comercio de Bogotá  , con Código de verificación No.A23369861DA918  del 15 de Febrero  de  2023- CUMPLE </t>
  </si>
  <si>
    <t>Enviaron pantallazos para subsanar pero no las certificaciones donde mencionen Dirección y teléfono del Contratante</t>
  </si>
  <si>
    <t>Enviaron pantallazos para subsanar pero no las certificaciones donde mencione teléfono del Contratante</t>
  </si>
  <si>
    <t>Enviaron documentos para subsanar pero no se evidencia ningun documento adicional firmado por el contratante, que mencione el teléfono del Contratante</t>
  </si>
  <si>
    <t>Enviaron documentos pára subsanar pero no se evidencia ningun documento adicional que mencione fecha de terminación (día, mes y año)</t>
  </si>
  <si>
    <t>SECRETARÍA DE EDUCACIÓN DEL DISTRITO
PBX: 324 1000 - Fax: 315 34 48
Av. El Dorado No. 66 – 63</t>
  </si>
  <si>
    <t>COLTEMAYOR S.A. COLOMBIANA DE TEXTILES POR
MAYOR.S.A.</t>
  </si>
  <si>
    <t>CO1.PCCNTR.1156136</t>
  </si>
  <si>
    <t>Adquisición de elementos de protección personal para el personal docente y administrativo de la SED, según lo establecido en la normatividad vigente.</t>
  </si>
  <si>
    <t>20-11-2019 al 05-06-2020</t>
  </si>
  <si>
    <t>Se deja constancia de que el objeto contractual fue ejecutado a entera satisfacción y de conformidad con lo estipulado en el contrato.</t>
  </si>
  <si>
    <t>Esperanza Alcira Cardona Hernandez
Jefe de Oficina de Contratos</t>
  </si>
  <si>
    <t>La indicación de cumplimiento la mencionan en el acta de liquidación.</t>
  </si>
  <si>
    <t>CUMPLE
Ya cuenta con dos certificaciones que cumplen con lo solicitado.</t>
  </si>
  <si>
    <t xml:space="preserve">Fiscalia General de la Nación
</t>
  </si>
  <si>
    <t>COLTEMAYOR S.A</t>
  </si>
  <si>
    <t>0294 de 2015</t>
  </si>
  <si>
    <t>Adquisición de elementos de bioseguridad</t>
  </si>
  <si>
    <t>23-07-2015 al 15-03-2016</t>
  </si>
  <si>
    <t>El contratista entrega los productos conforme con lo indicado en las fichas técnicas</t>
  </si>
  <si>
    <t>Andrea del Pilar Sanabria Aranguren 
Subdirectora Nacional de Gestión Contractual</t>
  </si>
  <si>
    <t>Empresa de Acueducto y Alcantarillado de Bogotá - ESP</t>
  </si>
  <si>
    <t>COLOMBIANA DE TEXTILES POR
MAYOR.S.A.</t>
  </si>
  <si>
    <t>1-06-14400-1039-2016</t>
  </si>
  <si>
    <t>Suministro elementos de dotación y de protección personal, con el fin de atender la normatividad, las convenciones colectivas de trabajo y los manuales de dotación y elementos de protección de la empresa de acueducto, Agua, Alcantarillado y Aseo de Bogotá.</t>
  </si>
  <si>
    <t>28-03-2017 al 12-09-2018</t>
  </si>
  <si>
    <t>Fabio Mauricio Cardona Arias
Director de contratación y compras</t>
  </si>
  <si>
    <t>(No menciona indicación de cumplimiento, Tampoco se evidencia en el acta de terminación)</t>
  </si>
  <si>
    <t>Unidad administrativa especial de la aeronáutica civil
Av el dorado 103-15
Tel: 4251000 - 5185214</t>
  </si>
  <si>
    <t>Subsanaron enviando
certificación con Dirección y teléfono del Contratante y mencionando una adición por tal motivo se modifica el valor del contrato.</t>
  </si>
  <si>
    <t>La presente constancia se expide a solicitud del interesado dado el buen cumplimiento del contrato.</t>
  </si>
  <si>
    <t>Subsanaron enviando certificación de contrato, en donde menciona indicación de cumplimiento</t>
  </si>
  <si>
    <t>A Satisfacción</t>
  </si>
  <si>
    <t>Teniendo en cuenta que el objeto y las obligaciones contratadas fueron ejecutados por el contratista en su totalidad en forma satisfactoria y recibidos por la entidad.</t>
  </si>
  <si>
    <t>Subsanaron enviando acta de liquidación de contrato, en donde menciona indicación de cumplimiento</t>
  </si>
  <si>
    <t>Alcaldía municipal de Facatativá Cundinamarca
Cra 3 No 5 - 68 
Tel: 8439102</t>
  </si>
  <si>
    <t>Subsanaron enviando
certificación con Dirección y teléfono del Contratante.
Sin embargo No menciona indicación de cumplimiento</t>
  </si>
  <si>
    <t>En los documentos que adjunta el proponente para subsanar y en el SECOP, se verificó que aunque el objeto del contrato no menciona, el contrato está relacionado con el objeto de la presente invitación</t>
  </si>
  <si>
    <t xml:space="preserve">7. COLOMBIANA DE TEXTILES POR MAYOR S.A </t>
  </si>
  <si>
    <t xml:space="preserve">NO CUMPLE
</t>
  </si>
  <si>
    <r>
      <rPr>
        <b/>
        <u/>
        <sz val="11"/>
        <color theme="1"/>
        <rFont val="Calibri"/>
        <family val="2"/>
        <scheme val="minor"/>
      </rPr>
      <t xml:space="preserve">NOTA: </t>
    </r>
    <r>
      <rPr>
        <b/>
        <sz val="11"/>
        <color theme="1"/>
        <rFont val="Calibri"/>
        <family val="2"/>
        <scheme val="minor"/>
      </rPr>
      <t xml:space="preserve">LOS CONTRATISTAS HABILITADOS PARA PARTICIPAR EN LA SUBASTA DEBERÁN ALLEGAR EL DÍA  DE LA AUDIENCIA DE SUBASTA  LAS ESPECIFICACIONES TÉCNICAS DE LA MÁQUINA A SUMINSTRAR EN CALIDAD DE COMODATO. LO ANTERIOR TENIENDO EN CUENTA LAS OBLIGACIONES ESPECIFICAS ESTIPULADAS DENTRO DE LA INVITACIÓN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</si>
</sst>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quot;$&quot;\ * #,##0.00_);_(&quot;$&quot;\ * \(#,##0.00\);_(&quot;$&quot;\ * &quot;-&quot;??_);_(@_)"/>
    <numFmt numFmtId="165" formatCode="_(* #,##0.00_);_(* \(#,##0.00\);_(* &quot;-&quot;??_);_(@_)"/>
    <numFmt numFmtId="166" formatCode="_-* #,##0.00\ &quot;Pta&quot;_-;\-* #,##0.00\ &quot;Pta&quot;_-;_-* &quot;-&quot;??\ &quot;Pta&quot;_-;_-@_-"/>
    <numFmt numFmtId="167" formatCode="&quot;$&quot;\ #,##0"/>
    <numFmt numFmtId="168" formatCode="0.0%"/>
    <numFmt numFmtId="169" formatCode="_(* #,##0_);_(* \(#,##0\);_(* &quot;-&quot;??_);_(@_)"/>
    <numFmt numFmtId="170" formatCode="#,##0.00;[Red]#,##0.00"/>
    <numFmt numFmtId="171" formatCode="_(&quot;$&quot;\ * #,##0_);_(&quot;$&quot;\ * \(#,##0\);_(&quot;$&quot;\ * &quot;-&quot;??_);_(@_)"/>
  </numFmts>
  <fonts count="37"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sz val="11"/>
      <name val="Calibri"/>
      <family val="2"/>
      <scheme val="minor"/>
    </font>
    <font>
      <sz val="9"/>
      <color theme="1"/>
      <name val="Calibri"/>
      <family val="2"/>
      <scheme val="minor"/>
    </font>
    <font>
      <b/>
      <sz val="9"/>
      <color theme="1"/>
      <name val="Calibri"/>
      <family val="2"/>
      <scheme val="minor"/>
    </font>
    <font>
      <b/>
      <sz val="11"/>
      <name val="Calibri"/>
      <family val="2"/>
      <scheme val="minor"/>
    </font>
    <font>
      <b/>
      <sz val="10"/>
      <color theme="1"/>
      <name val="Calibri"/>
      <family val="2"/>
      <scheme val="minor"/>
    </font>
    <font>
      <b/>
      <sz val="11"/>
      <color theme="1"/>
      <name val="Calibri"/>
      <family val="2"/>
      <scheme val="minor"/>
    </font>
    <font>
      <sz val="11"/>
      <color theme="1"/>
      <name val="Arial"/>
      <family val="2"/>
    </font>
    <font>
      <sz val="10"/>
      <color theme="1"/>
      <name val="Arial"/>
      <family val="2"/>
    </font>
    <font>
      <b/>
      <sz val="10"/>
      <name val="Arial"/>
      <family val="2"/>
    </font>
    <font>
      <b/>
      <sz val="10"/>
      <color theme="1"/>
      <name val="Arial"/>
      <family val="2"/>
    </font>
    <font>
      <b/>
      <sz val="22"/>
      <color theme="1"/>
      <name val="Arial"/>
      <family val="2"/>
    </font>
    <font>
      <b/>
      <sz val="9"/>
      <color rgb="FF000000"/>
      <name val="Arial"/>
      <family val="2"/>
    </font>
    <font>
      <sz val="9"/>
      <color rgb="FF000000"/>
      <name val="Arial"/>
      <family val="2"/>
    </font>
    <font>
      <b/>
      <sz val="8"/>
      <color rgb="FF000000"/>
      <name val="Arial"/>
      <family val="2"/>
    </font>
    <font>
      <b/>
      <sz val="12"/>
      <color theme="1"/>
      <name val="Calibri"/>
      <family val="2"/>
      <scheme val="minor"/>
    </font>
    <font>
      <sz val="12"/>
      <color theme="1"/>
      <name val="Calibri"/>
      <family val="2"/>
      <scheme val="minor"/>
    </font>
    <font>
      <b/>
      <sz val="12"/>
      <name val="Arial"/>
      <family val="2"/>
    </font>
    <font>
      <sz val="12"/>
      <name val="Arial"/>
      <family val="2"/>
    </font>
    <font>
      <sz val="10"/>
      <color rgb="FFFF0000"/>
      <name val="Arial"/>
      <family val="2"/>
    </font>
    <font>
      <b/>
      <sz val="10"/>
      <color rgb="FFFF0000"/>
      <name val="Arial"/>
      <family val="2"/>
    </font>
    <font>
      <sz val="8"/>
      <color rgb="FF000000"/>
      <name val="Arial"/>
      <family val="2"/>
    </font>
    <font>
      <b/>
      <sz val="8"/>
      <name val="Calibri"/>
      <family val="2"/>
      <scheme val="minor"/>
    </font>
    <font>
      <sz val="10"/>
      <color theme="1"/>
      <name val="Calibri"/>
      <family val="2"/>
      <scheme val="minor"/>
    </font>
    <font>
      <b/>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auto="1"/>
      </right>
      <top style="thin">
        <color indexed="64"/>
      </top>
      <bottom/>
      <diagonal/>
    </border>
    <border>
      <left style="medium">
        <color indexed="64"/>
      </left>
      <right style="medium">
        <color auto="1"/>
      </right>
      <top/>
      <bottom style="medium">
        <color auto="1"/>
      </bottom>
      <diagonal/>
    </border>
    <border>
      <left/>
      <right style="medium">
        <color auto="1"/>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11">
    <xf numFmtId="0" fontId="0" fillId="0" borderId="0"/>
    <xf numFmtId="165" fontId="9" fillId="0" borderId="0" applyFont="0" applyFill="0" applyBorder="0" applyAlignment="0" applyProtection="0"/>
    <xf numFmtId="0" fontId="11" fillId="0" borderId="0"/>
    <xf numFmtId="0" fontId="11" fillId="0" borderId="0"/>
    <xf numFmtId="166"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cellStyleXfs>
  <cellXfs count="228">
    <xf numFmtId="0" fontId="0" fillId="0" borderId="0" xfId="0"/>
    <xf numFmtId="0" fontId="4" fillId="0" borderId="0" xfId="0" applyFo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justify" vertical="top" wrapText="1"/>
    </xf>
    <xf numFmtId="0" fontId="6" fillId="2" borderId="1" xfId="0" applyFont="1" applyFill="1" applyBorder="1" applyAlignment="1">
      <alignment horizontal="center" vertical="center" wrapText="1"/>
    </xf>
    <xf numFmtId="0" fontId="14" fillId="0" borderId="0" xfId="0" applyFont="1"/>
    <xf numFmtId="0" fontId="0" fillId="0" borderId="0" xfId="0" applyAlignment="1">
      <alignment vertical="center" wrapText="1"/>
    </xf>
    <xf numFmtId="0" fontId="16"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vertical="top"/>
    </xf>
    <xf numFmtId="0" fontId="16" fillId="0" borderId="0" xfId="0" applyFont="1" applyAlignment="1">
      <alignment horizontal="left" vertical="top"/>
    </xf>
    <xf numFmtId="0" fontId="16"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7"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9" fillId="0" borderId="0" xfId="0" applyFont="1" applyAlignment="1">
      <alignment vertical="center" wrapText="1"/>
    </xf>
    <xf numFmtId="167" fontId="19" fillId="0" borderId="0" xfId="0" applyNumberFormat="1" applyFont="1" applyAlignment="1">
      <alignment vertical="center" wrapText="1"/>
    </xf>
    <xf numFmtId="0" fontId="20" fillId="0" borderId="0" xfId="0" applyFont="1" applyAlignment="1">
      <alignment vertical="center" wrapText="1"/>
    </xf>
    <xf numFmtId="167" fontId="20" fillId="0" borderId="0" xfId="0" applyNumberFormat="1" applyFont="1" applyAlignment="1">
      <alignment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167" fontId="20" fillId="0" borderId="1" xfId="8" applyNumberFormat="1" applyFont="1" applyBorder="1" applyAlignment="1">
      <alignment horizontal="center" vertical="center" wrapText="1"/>
    </xf>
    <xf numFmtId="0" fontId="22" fillId="0" borderId="7" xfId="0" applyFont="1" applyBorder="1" applyAlignment="1">
      <alignment horizontal="center" vertical="center" wrapText="1"/>
    </xf>
    <xf numFmtId="0" fontId="21" fillId="0" borderId="8" xfId="0" applyFont="1" applyBorder="1" applyAlignment="1">
      <alignment horizontal="center" vertical="center" wrapText="1"/>
    </xf>
    <xf numFmtId="167" fontId="21" fillId="0" borderId="8" xfId="0" applyNumberFormat="1" applyFont="1" applyBorder="1" applyAlignment="1">
      <alignment horizontal="center" vertical="center" wrapText="1"/>
    </xf>
    <xf numFmtId="0" fontId="21" fillId="0" borderId="9" xfId="0" applyFont="1" applyBorder="1" applyAlignment="1">
      <alignment horizontal="center" vertical="center" wrapText="1"/>
    </xf>
    <xf numFmtId="0" fontId="11" fillId="0" borderId="0" xfId="0" applyFont="1" applyAlignment="1">
      <alignment vertical="center" wrapText="1"/>
    </xf>
    <xf numFmtId="0" fontId="21" fillId="0" borderId="8" xfId="0" applyFont="1" applyBorder="1" applyAlignment="1">
      <alignment vertical="center" wrapText="1"/>
    </xf>
    <xf numFmtId="167" fontId="11" fillId="0" borderId="0" xfId="0" applyNumberFormat="1" applyFont="1" applyAlignment="1">
      <alignment vertical="center" wrapText="1"/>
    </xf>
    <xf numFmtId="0" fontId="11" fillId="0" borderId="3" xfId="0" applyFont="1" applyBorder="1" applyAlignment="1">
      <alignment vertical="center" wrapText="1"/>
    </xf>
    <xf numFmtId="0" fontId="11" fillId="0" borderId="1" xfId="0" applyFont="1" applyBorder="1" applyAlignment="1">
      <alignment vertical="center" wrapText="1"/>
    </xf>
    <xf numFmtId="164" fontId="20" fillId="0" borderId="1" xfId="8" applyFont="1" applyBorder="1" applyAlignment="1">
      <alignment horizontal="center" vertical="center" wrapText="1"/>
    </xf>
    <xf numFmtId="14" fontId="11" fillId="0" borderId="1" xfId="0" applyNumberFormat="1" applyFont="1" applyBorder="1" applyAlignment="1">
      <alignment horizontal="center" vertical="center" wrapText="1"/>
    </xf>
    <xf numFmtId="0" fontId="21" fillId="0" borderId="0" xfId="0" applyFont="1" applyAlignment="1">
      <alignment horizontal="center" vertical="center" wrapText="1"/>
    </xf>
    <xf numFmtId="0" fontId="0" fillId="2" borderId="0" xfId="0" applyFill="1"/>
    <xf numFmtId="0" fontId="5" fillId="2" borderId="14" xfId="0" applyFont="1" applyFill="1" applyBorder="1" applyAlignment="1">
      <alignment horizontal="left" vertical="center" wrapText="1"/>
    </xf>
    <xf numFmtId="0" fontId="3" fillId="2" borderId="0" xfId="0" applyFont="1" applyFill="1"/>
    <xf numFmtId="0" fontId="0" fillId="2" borderId="0" xfId="0" applyFill="1" applyAlignment="1">
      <alignment vertical="top"/>
    </xf>
    <xf numFmtId="169" fontId="14" fillId="2" borderId="0" xfId="7" applyNumberFormat="1" applyFont="1" applyFill="1" applyBorder="1"/>
    <xf numFmtId="169" fontId="14" fillId="2" borderId="13" xfId="7" applyNumberFormat="1" applyFont="1" applyFill="1" applyBorder="1"/>
    <xf numFmtId="0" fontId="14" fillId="2" borderId="13" xfId="0" applyFont="1" applyFill="1" applyBorder="1" applyAlignment="1">
      <alignment horizontal="center"/>
    </xf>
    <xf numFmtId="0" fontId="18" fillId="2" borderId="0" xfId="0" applyFont="1" applyFill="1"/>
    <xf numFmtId="0" fontId="24" fillId="0" borderId="1" xfId="0" applyFont="1" applyBorder="1" applyAlignment="1">
      <alignment horizontal="justify" vertical="center"/>
    </xf>
    <xf numFmtId="0" fontId="26" fillId="0" borderId="1" xfId="0" applyFont="1" applyBorder="1" applyAlignment="1">
      <alignment horizontal="justify" vertical="center"/>
    </xf>
    <xf numFmtId="0" fontId="22" fillId="2" borderId="17" xfId="0" applyFont="1" applyFill="1" applyBorder="1" applyAlignment="1">
      <alignment horizontal="center" vertical="center"/>
    </xf>
    <xf numFmtId="0" fontId="22" fillId="2" borderId="17" xfId="0" applyFont="1" applyFill="1" applyBorder="1" applyAlignment="1">
      <alignment horizontal="center" vertical="center" wrapText="1"/>
    </xf>
    <xf numFmtId="0" fontId="20" fillId="2" borderId="16" xfId="0" applyFont="1" applyFill="1" applyBorder="1" applyAlignment="1">
      <alignment horizontal="center"/>
    </xf>
    <xf numFmtId="0" fontId="22" fillId="2" borderId="15" xfId="0" applyFont="1" applyFill="1" applyBorder="1" applyAlignment="1">
      <alignment horizontal="justify" vertical="justify" wrapText="1"/>
    </xf>
    <xf numFmtId="0" fontId="2" fillId="2" borderId="14" xfId="0" applyFont="1" applyFill="1" applyBorder="1" applyAlignment="1">
      <alignment horizontal="left" vertical="center" wrapText="1"/>
    </xf>
    <xf numFmtId="0" fontId="20" fillId="2" borderId="16" xfId="0" applyFont="1" applyFill="1" applyBorder="1" applyAlignment="1">
      <alignment horizontal="center" vertical="center"/>
    </xf>
    <xf numFmtId="0" fontId="22" fillId="2" borderId="0" xfId="0" applyFont="1" applyFill="1" applyAlignment="1">
      <alignment horizontal="center" vertical="center"/>
    </xf>
    <xf numFmtId="0" fontId="22" fillId="2" borderId="0" xfId="0" applyFont="1" applyFill="1" applyAlignment="1">
      <alignment horizontal="center" vertical="center" wrapText="1"/>
    </xf>
    <xf numFmtId="0" fontId="20" fillId="2" borderId="0" xfId="0" applyFont="1" applyFill="1" applyAlignment="1">
      <alignment horizontal="center"/>
    </xf>
    <xf numFmtId="0" fontId="20" fillId="2" borderId="0" xfId="0" applyFont="1" applyFill="1" applyAlignment="1">
      <alignment horizontal="center" vertical="center"/>
    </xf>
    <xf numFmtId="0" fontId="22" fillId="2" borderId="0" xfId="0" applyFont="1" applyFill="1" applyAlignment="1">
      <alignment horizontal="justify" vertical="justify" wrapText="1"/>
    </xf>
    <xf numFmtId="168" fontId="21" fillId="2" borderId="0" xfId="9" applyNumberFormat="1" applyFont="1" applyFill="1" applyBorder="1" applyAlignment="1">
      <alignment horizontal="center" vertical="justify"/>
    </xf>
    <xf numFmtId="0" fontId="5" fillId="2" borderId="0" xfId="0" applyFont="1" applyFill="1" applyAlignment="1">
      <alignment horizontal="left" vertical="center" wrapText="1"/>
    </xf>
    <xf numFmtId="0" fontId="20" fillId="2" borderId="0" xfId="0" applyFont="1" applyFill="1" applyAlignment="1">
      <alignment horizontal="left" vertical="center" wrapText="1"/>
    </xf>
    <xf numFmtId="0" fontId="20" fillId="2" borderId="0" xfId="0" applyFont="1" applyFill="1" applyAlignment="1">
      <alignment vertical="justify"/>
    </xf>
    <xf numFmtId="0" fontId="20" fillId="2" borderId="0" xfId="0" applyFont="1" applyFill="1"/>
    <xf numFmtId="0" fontId="20" fillId="2" borderId="0" xfId="0" applyFont="1" applyFill="1" applyAlignment="1">
      <alignment vertical="center" wrapText="1"/>
    </xf>
    <xf numFmtId="0" fontId="20" fillId="2" borderId="0" xfId="0" applyFont="1" applyFill="1" applyAlignment="1">
      <alignment wrapText="1"/>
    </xf>
    <xf numFmtId="0" fontId="11" fillId="2" borderId="0" xfId="0" applyFont="1" applyFill="1" applyAlignment="1">
      <alignment horizontal="justify" vertical="center" wrapText="1"/>
    </xf>
    <xf numFmtId="0" fontId="27" fillId="2" borderId="1" xfId="0" applyFont="1" applyFill="1" applyBorder="1" applyAlignment="1">
      <alignment vertical="center"/>
    </xf>
    <xf numFmtId="0" fontId="28" fillId="2" borderId="1" xfId="0" applyFont="1" applyFill="1" applyBorder="1" applyAlignment="1">
      <alignment horizontal="center" vertical="center"/>
    </xf>
    <xf numFmtId="0" fontId="28" fillId="2" borderId="23" xfId="0" applyFont="1" applyFill="1" applyBorder="1" applyAlignment="1">
      <alignment horizontal="center" vertical="center"/>
    </xf>
    <xf numFmtId="41" fontId="0" fillId="2" borderId="0" xfId="10" applyFont="1" applyFill="1" applyAlignment="1">
      <alignment vertical="center"/>
    </xf>
    <xf numFmtId="0" fontId="27" fillId="2" borderId="1" xfId="0" applyFont="1" applyFill="1" applyBorder="1" applyAlignment="1">
      <alignment horizontal="justify" vertical="center" wrapText="1"/>
    </xf>
    <xf numFmtId="0" fontId="14" fillId="2" borderId="25" xfId="0" applyFont="1" applyFill="1" applyBorder="1"/>
    <xf numFmtId="0" fontId="14" fillId="2" borderId="0" xfId="0" applyFont="1" applyFill="1" applyAlignment="1">
      <alignment horizontal="center"/>
    </xf>
    <xf numFmtId="0" fontId="18" fillId="2" borderId="1" xfId="0" applyFont="1" applyFill="1" applyBorder="1" applyAlignment="1">
      <alignment horizontal="center"/>
    </xf>
    <xf numFmtId="0" fontId="11" fillId="0" borderId="0" xfId="0" applyFont="1" applyAlignment="1">
      <alignment horizontal="center" vertical="center" wrapText="1"/>
    </xf>
    <xf numFmtId="167" fontId="11" fillId="0" borderId="0" xfId="0" applyNumberFormat="1" applyFont="1" applyAlignment="1">
      <alignment horizontal="center" vertical="center" wrapText="1"/>
    </xf>
    <xf numFmtId="0" fontId="20" fillId="0" borderId="1" xfId="0" applyFont="1" applyBorder="1" applyAlignment="1">
      <alignment vertical="center" wrapText="1"/>
    </xf>
    <xf numFmtId="14" fontId="11" fillId="0" borderId="3" xfId="0" applyNumberFormat="1" applyFont="1" applyBorder="1" applyAlignment="1">
      <alignment horizontal="center" vertical="center" wrapText="1"/>
    </xf>
    <xf numFmtId="167" fontId="20" fillId="0" borderId="3" xfId="8" applyNumberFormat="1" applyFont="1" applyBorder="1" applyAlignment="1">
      <alignment horizontal="center" vertical="center" wrapText="1"/>
    </xf>
    <xf numFmtId="164" fontId="20" fillId="0" borderId="3" xfId="8" applyFont="1" applyBorder="1" applyAlignment="1">
      <alignment horizontal="center" vertical="center" wrapText="1"/>
    </xf>
    <xf numFmtId="0" fontId="20" fillId="0" borderId="3" xfId="0" applyFont="1" applyBorder="1" applyAlignment="1">
      <alignment vertical="center" wrapText="1"/>
    </xf>
    <xf numFmtId="0" fontId="7" fillId="0" borderId="0" xfId="0" applyFont="1" applyAlignment="1">
      <alignment vertical="center" wrapText="1"/>
    </xf>
    <xf numFmtId="0" fontId="29" fillId="0" borderId="0" xfId="0" applyFont="1" applyAlignment="1">
      <alignment horizontal="center" vertical="center" wrapText="1"/>
    </xf>
    <xf numFmtId="0" fontId="29" fillId="0" borderId="0" xfId="0" applyFont="1" applyAlignment="1">
      <alignment vertical="center" wrapText="1"/>
    </xf>
    <xf numFmtId="17" fontId="29" fillId="0" borderId="0" xfId="0" applyNumberFormat="1" applyFont="1" applyAlignment="1">
      <alignment horizontal="center" vertical="center" wrapText="1"/>
    </xf>
    <xf numFmtId="167" fontId="7" fillId="0" borderId="0" xfId="8" applyNumberFormat="1" applyFont="1" applyBorder="1" applyAlignment="1">
      <alignment horizontal="center" vertical="center" wrapText="1"/>
    </xf>
    <xf numFmtId="17" fontId="11" fillId="0" borderId="0" xfId="0" applyNumberFormat="1" applyFont="1" applyAlignment="1">
      <alignment horizontal="center" vertical="center" wrapText="1"/>
    </xf>
    <xf numFmtId="167" fontId="20" fillId="0" borderId="0" xfId="8" applyNumberFormat="1" applyFont="1" applyBorder="1" applyAlignment="1">
      <alignment horizontal="center" vertical="center" wrapText="1"/>
    </xf>
    <xf numFmtId="0" fontId="7" fillId="0" borderId="0" xfId="0" applyFont="1" applyAlignment="1">
      <alignment horizontal="center" vertical="center" wrapText="1"/>
    </xf>
    <xf numFmtId="0" fontId="22" fillId="0" borderId="0" xfId="0" applyFont="1" applyAlignment="1">
      <alignment horizontal="center" vertical="center" wrapText="1"/>
    </xf>
    <xf numFmtId="0" fontId="29" fillId="0" borderId="0" xfId="3" applyFont="1" applyAlignment="1">
      <alignment vertical="center" wrapText="1"/>
    </xf>
    <xf numFmtId="0" fontId="30" fillId="0" borderId="0" xfId="3" applyFont="1" applyAlignment="1">
      <alignment vertical="center" wrapText="1"/>
    </xf>
    <xf numFmtId="0" fontId="26" fillId="0" borderId="0" xfId="0" applyFont="1" applyAlignment="1">
      <alignment horizontal="justify" vertical="center"/>
    </xf>
    <xf numFmtId="0" fontId="3" fillId="0" borderId="29" xfId="0" applyFont="1" applyBorder="1" applyAlignment="1">
      <alignment vertical="center" wrapText="1"/>
    </xf>
    <xf numFmtId="0" fontId="33" fillId="0" borderId="1" xfId="0" applyFont="1" applyBorder="1" applyAlignment="1">
      <alignment horizontal="justify" vertical="center"/>
    </xf>
    <xf numFmtId="0" fontId="19"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0" fillId="2" borderId="0" xfId="0" applyFill="1" applyAlignment="1">
      <alignment horizontal="justify" vertical="justify"/>
    </xf>
    <xf numFmtId="0" fontId="33" fillId="0" borderId="30" xfId="0" applyFont="1" applyBorder="1" applyAlignment="1">
      <alignment horizontal="justify" vertical="center"/>
    </xf>
    <xf numFmtId="0" fontId="10" fillId="0" borderId="31" xfId="0" applyFont="1" applyBorder="1" applyAlignment="1">
      <alignment horizontal="center" vertical="center" wrapText="1"/>
    </xf>
    <xf numFmtId="0" fontId="10" fillId="0" borderId="3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8" fillId="0" borderId="1" xfId="0" applyFont="1" applyBorder="1" applyAlignment="1">
      <alignment wrapText="1"/>
    </xf>
    <xf numFmtId="0" fontId="10" fillId="0" borderId="29" xfId="0" applyFont="1" applyBorder="1" applyAlignment="1">
      <alignment horizontal="center" vertical="center" wrapText="1"/>
    </xf>
    <xf numFmtId="0" fontId="34" fillId="0" borderId="1" xfId="0" applyFont="1" applyBorder="1" applyAlignment="1">
      <alignment horizontal="center" vertical="center" wrapText="1"/>
    </xf>
    <xf numFmtId="167" fontId="7" fillId="0" borderId="0" xfId="8" applyNumberFormat="1" applyFont="1" applyFill="1" applyBorder="1" applyAlignment="1">
      <alignment horizontal="center" vertical="center" wrapText="1"/>
    </xf>
    <xf numFmtId="0" fontId="32" fillId="0" borderId="0" xfId="0" applyFont="1" applyAlignment="1">
      <alignment horizontal="center" vertical="center" wrapText="1"/>
    </xf>
    <xf numFmtId="14" fontId="11" fillId="0" borderId="0" xfId="0" applyNumberFormat="1" applyFont="1" applyAlignment="1">
      <alignment horizontal="center" vertical="center" wrapText="1"/>
    </xf>
    <xf numFmtId="164" fontId="20" fillId="0" borderId="0" xfId="8" applyFont="1" applyBorder="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vertical="center" wrapText="1"/>
    </xf>
    <xf numFmtId="164" fontId="20" fillId="0" borderId="3" xfId="8" applyFont="1" applyFill="1" applyBorder="1" applyAlignment="1">
      <alignment horizontal="center" vertical="center" wrapText="1"/>
    </xf>
    <xf numFmtId="0" fontId="20" fillId="0" borderId="0" xfId="0" applyFont="1" applyAlignment="1">
      <alignment vertical="center"/>
    </xf>
    <xf numFmtId="0" fontId="22" fillId="2" borderId="15" xfId="0" applyFont="1" applyFill="1" applyBorder="1" applyAlignment="1">
      <alignment horizontal="justify" wrapText="1"/>
    </xf>
    <xf numFmtId="168" fontId="21" fillId="2" borderId="15" xfId="9" applyNumberFormat="1" applyFont="1" applyFill="1" applyBorder="1" applyAlignment="1">
      <alignment horizontal="center" vertical="center"/>
    </xf>
    <xf numFmtId="0" fontId="2" fillId="2" borderId="0" xfId="0" applyFont="1" applyFill="1" applyAlignment="1">
      <alignment horizontal="left" vertical="center" wrapText="1"/>
    </xf>
    <xf numFmtId="0" fontId="0" fillId="2" borderId="0" xfId="0" applyFill="1" applyAlignment="1">
      <alignment vertical="center"/>
    </xf>
    <xf numFmtId="0" fontId="27" fillId="2" borderId="1" xfId="0" applyFont="1" applyFill="1" applyBorder="1" applyAlignment="1">
      <alignment horizontal="center" vertical="center"/>
    </xf>
    <xf numFmtId="3" fontId="0" fillId="2" borderId="0" xfId="0" applyNumberFormat="1" applyFill="1"/>
    <xf numFmtId="0" fontId="28" fillId="2" borderId="1" xfId="0" applyFont="1" applyFill="1" applyBorder="1" applyAlignment="1">
      <alignment horizontal="center" vertical="center" wrapText="1"/>
    </xf>
    <xf numFmtId="9" fontId="0" fillId="2" borderId="0" xfId="0" applyNumberFormat="1" applyFill="1"/>
    <xf numFmtId="0" fontId="17" fillId="2" borderId="6" xfId="0" applyFont="1" applyFill="1" applyBorder="1" applyAlignment="1">
      <alignment horizontal="center" vertical="center" wrapText="1"/>
    </xf>
    <xf numFmtId="0" fontId="15" fillId="2" borderId="20" xfId="0" applyFont="1" applyFill="1" applyBorder="1" applyAlignment="1">
      <alignment horizontal="center"/>
    </xf>
    <xf numFmtId="0" fontId="14" fillId="2" borderId="24" xfId="0" applyFont="1" applyFill="1" applyBorder="1"/>
    <xf numFmtId="0" fontId="14" fillId="2" borderId="31" xfId="0" applyFont="1" applyFill="1" applyBorder="1"/>
    <xf numFmtId="0" fontId="15" fillId="2" borderId="30" xfId="0" applyFont="1" applyFill="1" applyBorder="1" applyAlignment="1">
      <alignment horizontal="center" vertical="justify" wrapText="1"/>
    </xf>
    <xf numFmtId="39" fontId="14" fillId="2" borderId="39" xfId="7" applyNumberFormat="1" applyFont="1" applyFill="1" applyBorder="1"/>
    <xf numFmtId="165" fontId="14" fillId="2" borderId="40" xfId="7" applyFont="1" applyFill="1" applyBorder="1" applyAlignment="1">
      <alignment horizontal="center"/>
    </xf>
    <xf numFmtId="165" fontId="14" fillId="2" borderId="39" xfId="7" applyFont="1" applyFill="1" applyBorder="1"/>
    <xf numFmtId="169" fontId="14" fillId="2" borderId="13" xfId="7" applyNumberFormat="1" applyFont="1" applyFill="1" applyBorder="1" applyAlignment="1">
      <alignment horizontal="right"/>
    </xf>
    <xf numFmtId="169" fontId="14" fillId="2" borderId="39" xfId="7" applyNumberFormat="1" applyFont="1" applyFill="1" applyBorder="1"/>
    <xf numFmtId="3" fontId="14" fillId="2" borderId="13" xfId="0" applyNumberFormat="1" applyFont="1" applyFill="1" applyBorder="1"/>
    <xf numFmtId="9" fontId="14" fillId="2" borderId="39" xfId="9" applyFont="1" applyFill="1" applyBorder="1"/>
    <xf numFmtId="0" fontId="14" fillId="2" borderId="40" xfId="0" applyFont="1" applyFill="1" applyBorder="1" applyAlignment="1">
      <alignment horizontal="center" vertical="justify" wrapText="1"/>
    </xf>
    <xf numFmtId="0" fontId="15" fillId="2" borderId="29" xfId="0" applyFont="1" applyFill="1" applyBorder="1" applyAlignment="1">
      <alignment horizontal="center" vertical="justify" wrapText="1"/>
    </xf>
    <xf numFmtId="0" fontId="15" fillId="2" borderId="6" xfId="0" applyFont="1" applyFill="1" applyBorder="1" applyAlignment="1">
      <alignment horizontal="center" vertical="center" wrapText="1"/>
    </xf>
    <xf numFmtId="0" fontId="7" fillId="2" borderId="0" xfId="0" applyFont="1" applyFill="1" applyAlignment="1">
      <alignment horizontal="left"/>
    </xf>
    <xf numFmtId="0" fontId="17" fillId="2" borderId="0" xfId="0" applyFont="1" applyFill="1"/>
    <xf numFmtId="0" fontId="35" fillId="2" borderId="0" xfId="0" applyFont="1" applyFill="1"/>
    <xf numFmtId="170" fontId="14" fillId="2" borderId="29" xfId="0" applyNumberFormat="1" applyFont="1" applyFill="1" applyBorder="1" applyAlignment="1">
      <alignment horizontal="right" vertical="center"/>
    </xf>
    <xf numFmtId="171" fontId="14" fillId="2" borderId="30" xfId="8" applyNumberFormat="1" applyFont="1" applyFill="1" applyBorder="1" applyAlignment="1">
      <alignment horizontal="right" vertical="center"/>
    </xf>
    <xf numFmtId="171" fontId="14" fillId="2" borderId="1" xfId="8" applyNumberFormat="1" applyFont="1" applyFill="1" applyBorder="1" applyAlignment="1">
      <alignment horizontal="right" vertical="center"/>
    </xf>
    <xf numFmtId="0" fontId="27" fillId="2" borderId="1" xfId="0" applyFont="1" applyFill="1" applyBorder="1" applyAlignment="1">
      <alignment horizontal="left" vertical="center" wrapText="1"/>
    </xf>
    <xf numFmtId="9" fontId="14" fillId="2" borderId="30" xfId="9" applyFont="1" applyFill="1" applyBorder="1" applyAlignment="1">
      <alignment horizontal="right" vertical="center"/>
    </xf>
    <xf numFmtId="9" fontId="14" fillId="2" borderId="1" xfId="9" applyFont="1" applyFill="1" applyBorder="1" applyAlignment="1">
      <alignment horizontal="right" vertical="center"/>
    </xf>
    <xf numFmtId="170" fontId="15" fillId="2" borderId="1" xfId="0" applyNumberFormat="1" applyFont="1" applyFill="1" applyBorder="1" applyAlignment="1">
      <alignment horizontal="center" vertical="center" wrapText="1"/>
    </xf>
    <xf numFmtId="167"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167" fontId="11" fillId="0" borderId="1" xfId="8" applyNumberFormat="1" applyFont="1" applyBorder="1" applyAlignment="1">
      <alignment horizontal="center" vertical="center" wrapText="1"/>
    </xf>
    <xf numFmtId="164" fontId="11" fillId="0" borderId="1" xfId="8" applyFont="1" applyBorder="1" applyAlignment="1">
      <alignment horizontal="center" vertical="center" wrapText="1"/>
    </xf>
    <xf numFmtId="0" fontId="8" fillId="0" borderId="21" xfId="0" applyFont="1" applyBorder="1" applyAlignment="1">
      <alignment horizontal="center"/>
    </xf>
    <xf numFmtId="0" fontId="8" fillId="0" borderId="28" xfId="0" applyFont="1" applyBorder="1" applyAlignment="1">
      <alignment horizontal="center"/>
    </xf>
    <xf numFmtId="0" fontId="8" fillId="0" borderId="22" xfId="0" applyFont="1" applyBorder="1" applyAlignment="1">
      <alignment horizontal="center"/>
    </xf>
    <xf numFmtId="0" fontId="4" fillId="0" borderId="0" xfId="0" applyFont="1" applyAlignment="1">
      <alignment horizontal="center"/>
    </xf>
    <xf numFmtId="0" fontId="22" fillId="4" borderId="33"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7" borderId="12" xfId="3" applyFont="1" applyFill="1" applyBorder="1" applyAlignment="1">
      <alignment horizontal="center" vertical="center" wrapText="1"/>
    </xf>
    <xf numFmtId="0" fontId="22" fillId="7" borderId="11" xfId="3" applyFont="1" applyFill="1" applyBorder="1" applyAlignment="1">
      <alignment horizontal="center" vertical="center" wrapText="1"/>
    </xf>
    <xf numFmtId="0" fontId="22" fillId="7" borderId="10" xfId="3"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3" fillId="0" borderId="0" xfId="0" applyFont="1" applyAlignment="1">
      <alignment horizontal="center" vertical="center" wrapText="1"/>
    </xf>
    <xf numFmtId="0" fontId="20" fillId="0" borderId="0" xfId="0" applyFont="1" applyAlignment="1">
      <alignment horizontal="center" vertical="center" wrapText="1"/>
    </xf>
    <xf numFmtId="0" fontId="22" fillId="5" borderId="18" xfId="3" applyFont="1" applyFill="1" applyBorder="1" applyAlignment="1">
      <alignment horizontal="center" vertical="center" wrapText="1"/>
    </xf>
    <xf numFmtId="0" fontId="22" fillId="5" borderId="32" xfId="3" applyFont="1" applyFill="1" applyBorder="1" applyAlignment="1">
      <alignment horizontal="center" vertical="center" wrapText="1"/>
    </xf>
    <xf numFmtId="0" fontId="22" fillId="5" borderId="19" xfId="3" applyFont="1" applyFill="1" applyBorder="1" applyAlignment="1">
      <alignment horizontal="center" vertical="center" wrapText="1"/>
    </xf>
    <xf numFmtId="0" fontId="22" fillId="6" borderId="12" xfId="3" applyFont="1" applyFill="1" applyBorder="1" applyAlignment="1">
      <alignment horizontal="center" vertical="center" wrapText="1"/>
    </xf>
    <xf numFmtId="0" fontId="22" fillId="6" borderId="11" xfId="3" applyFont="1" applyFill="1" applyBorder="1" applyAlignment="1">
      <alignment horizontal="center" vertical="center" wrapText="1"/>
    </xf>
    <xf numFmtId="0" fontId="22" fillId="6" borderId="10" xfId="3" applyFont="1" applyFill="1" applyBorder="1" applyAlignment="1">
      <alignment horizontal="center" vertical="center" wrapText="1"/>
    </xf>
    <xf numFmtId="0" fontId="29" fillId="0" borderId="0" xfId="3" applyFont="1" applyAlignment="1">
      <alignment horizontal="left" vertical="center" wrapText="1"/>
    </xf>
    <xf numFmtId="0" fontId="22" fillId="8" borderId="12" xfId="3" applyFont="1" applyFill="1" applyBorder="1" applyAlignment="1">
      <alignment horizontal="center" vertical="center" wrapText="1"/>
    </xf>
    <xf numFmtId="0" fontId="22" fillId="8" borderId="11" xfId="3" applyFont="1" applyFill="1" applyBorder="1" applyAlignment="1">
      <alignment horizontal="center" vertical="center" wrapText="1"/>
    </xf>
    <xf numFmtId="0" fontId="22" fillId="8" borderId="10" xfId="3"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2" fillId="5" borderId="11" xfId="3" applyFont="1" applyFill="1" applyBorder="1" applyAlignment="1">
      <alignment horizontal="center" vertical="center" wrapText="1"/>
    </xf>
    <xf numFmtId="0" fontId="22" fillId="5" borderId="10" xfId="3" applyFont="1" applyFill="1" applyBorder="1" applyAlignment="1">
      <alignment horizontal="center" vertical="center" wrapText="1"/>
    </xf>
    <xf numFmtId="0" fontId="22" fillId="9" borderId="18" xfId="3" applyFont="1" applyFill="1" applyBorder="1" applyAlignment="1">
      <alignment horizontal="center" vertical="center" wrapText="1"/>
    </xf>
    <xf numFmtId="0" fontId="22" fillId="9" borderId="32" xfId="3" applyFont="1" applyFill="1" applyBorder="1" applyAlignment="1">
      <alignment horizontal="center" vertical="center" wrapText="1"/>
    </xf>
    <xf numFmtId="0" fontId="22" fillId="9" borderId="19" xfId="3"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2" fillId="2" borderId="0" xfId="0" applyFont="1" applyFill="1" applyAlignment="1">
      <alignment horizontal="center" vertical="center"/>
    </xf>
    <xf numFmtId="0" fontId="22" fillId="2" borderId="18" xfId="0" applyFont="1" applyFill="1" applyBorder="1" applyAlignment="1">
      <alignment horizontal="left" vertical="center" wrapText="1"/>
    </xf>
    <xf numFmtId="0" fontId="22" fillId="2" borderId="19" xfId="0" applyFont="1" applyFill="1" applyBorder="1" applyAlignment="1">
      <alignment horizontal="left" vertical="center" wrapText="1"/>
    </xf>
    <xf numFmtId="0" fontId="22" fillId="2" borderId="0" xfId="0" applyFont="1" applyFill="1" applyAlignment="1">
      <alignment horizontal="left" vertical="justify"/>
    </xf>
    <xf numFmtId="0" fontId="22" fillId="2" borderId="0" xfId="0" applyFont="1" applyFill="1" applyAlignment="1">
      <alignment horizontal="left" vertical="center" wrapText="1"/>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1" xfId="0" applyFont="1" applyFill="1" applyBorder="1" applyAlignment="1">
      <alignment horizontal="center" vertical="center" wrapText="1"/>
    </xf>
    <xf numFmtId="0" fontId="18" fillId="2" borderId="0" xfId="0" applyFont="1" applyFill="1" applyAlignment="1">
      <alignment horizontal="center"/>
    </xf>
    <xf numFmtId="0" fontId="0" fillId="2" borderId="18"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19" xfId="0" applyFill="1" applyBorder="1" applyAlignment="1">
      <alignment horizontal="center" vertical="center" wrapText="1"/>
    </xf>
    <xf numFmtId="0" fontId="27" fillId="2" borderId="1"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38" xfId="0" applyFont="1" applyFill="1" applyBorder="1" applyAlignment="1">
      <alignment horizontal="center" vertical="center" wrapText="1"/>
    </xf>
    <xf numFmtId="9" fontId="22" fillId="2" borderId="26" xfId="0" applyNumberFormat="1" applyFont="1" applyFill="1" applyBorder="1" applyAlignment="1">
      <alignment horizontal="center" vertical="justify" wrapText="1"/>
    </xf>
    <xf numFmtId="0" fontId="22" fillId="2" borderId="27" xfId="0" applyFont="1" applyFill="1" applyBorder="1" applyAlignment="1">
      <alignment horizontal="center" vertical="justify" wrapText="1"/>
    </xf>
    <xf numFmtId="0" fontId="22" fillId="2" borderId="23" xfId="0" applyFont="1" applyFill="1" applyBorder="1" applyAlignment="1">
      <alignment horizontal="center" vertical="justify" wrapText="1"/>
    </xf>
    <xf numFmtId="0" fontId="13" fillId="0" borderId="0" xfId="0" applyFont="1" applyAlignment="1">
      <alignment horizontal="left" vertical="top" wrapText="1"/>
    </xf>
    <xf numFmtId="0" fontId="16" fillId="0" borderId="0" xfId="0" applyFont="1" applyAlignment="1">
      <alignment horizontal="left" vertical="top" wrapText="1"/>
    </xf>
    <xf numFmtId="0" fontId="16" fillId="0" borderId="0" xfId="3" applyFont="1" applyAlignment="1">
      <alignment horizontal="left" vertical="top" wrapText="1"/>
    </xf>
    <xf numFmtId="0" fontId="13" fillId="0" borderId="0" xfId="3" applyFont="1" applyAlignment="1">
      <alignment horizontal="left" vertical="top" wrapText="1"/>
    </xf>
    <xf numFmtId="0" fontId="8" fillId="0" borderId="0" xfId="0" applyFont="1" applyAlignment="1">
      <alignment horizontal="center" vertical="center" wrapText="1"/>
    </xf>
    <xf numFmtId="0" fontId="18" fillId="0" borderId="0" xfId="0" applyFont="1" applyAlignment="1">
      <alignment horizontal="left" vertical="center" wrapText="1"/>
    </xf>
    <xf numFmtId="0" fontId="0" fillId="0" borderId="0" xfId="0" applyAlignment="1">
      <alignment horizontal="left" vertical="center" wrapText="1"/>
    </xf>
  </cellXfs>
  <cellStyles count="11">
    <cellStyle name="Millares" xfId="7" builtinId="3"/>
    <cellStyle name="Millares [0]" xfId="10" builtinId="6"/>
    <cellStyle name="Millares [0] 2" xfId="6" xr:uid="{00000000-0005-0000-0000-000002000000}"/>
    <cellStyle name="Millares 2" xfId="1" xr:uid="{00000000-0005-0000-0000-000003000000}"/>
    <cellStyle name="Millares 3" xfId="5" xr:uid="{00000000-0005-0000-0000-000004000000}"/>
    <cellStyle name="Moneda" xfId="8" builtinId="4"/>
    <cellStyle name="Moneda 2" xfId="4" xr:uid="{00000000-0005-0000-0000-000006000000}"/>
    <cellStyle name="Normal" xfId="0" builtinId="0"/>
    <cellStyle name="Normal 2" xfId="2" xr:uid="{00000000-0005-0000-0000-000008000000}"/>
    <cellStyle name="Normal 3" xfId="3" xr:uid="{00000000-0005-0000-0000-000009000000}"/>
    <cellStyle name="Porcentaje" xfId="9"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2</xdr:row>
      <xdr:rowOff>76201</xdr:rowOff>
    </xdr:from>
    <xdr:to>
      <xdr:col>2</xdr:col>
      <xdr:colOff>1460500</xdr:colOff>
      <xdr:row>3</xdr:row>
      <xdr:rowOff>365126</xdr:rowOff>
    </xdr:to>
    <xdr:pic>
      <xdr:nvPicPr>
        <xdr:cNvPr id="2" name="Picture 145">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76201"/>
          <a:ext cx="1270000" cy="1196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tellez/Downloads/EVALUACI&#211;N%20%20No.%20003%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003 DE 2023</v>
          </cell>
        </row>
        <row r="6">
          <cell r="C6" t="str">
            <v xml:space="preserve">1. COMERCIALIZADORA LA GEMA SAS </v>
          </cell>
        </row>
        <row r="13">
          <cell r="C13" t="str">
            <v>2. INGENIERIA DE PROCESOS HC SAS</v>
          </cell>
        </row>
        <row r="21">
          <cell r="C21" t="str">
            <v>3. SUPERIOR DE DOTACIONES SAS</v>
          </cell>
        </row>
        <row r="28">
          <cell r="C28" t="str">
            <v xml:space="preserve">4. CASTECK SAS </v>
          </cell>
        </row>
        <row r="35">
          <cell r="C35" t="str">
            <v>5. PANAMERICANA OUTSOURCING SA</v>
          </cell>
        </row>
        <row r="42">
          <cell r="C42" t="str">
            <v xml:space="preserve">6. PEDRO JESUS BLANCO </v>
          </cell>
        </row>
        <row r="49">
          <cell r="C49" t="str">
            <v>7. COLOMBIANA DE TEXTILES POR MAYOR SA</v>
          </cell>
        </row>
      </sheetData>
      <sheetData sheetId="1">
        <row r="2">
          <cell r="B2" t="str">
            <v>INVITACIÓN ABIERTA No 003 DE 2023</v>
          </cell>
        </row>
        <row r="3">
          <cell r="B3" t="str">
            <v>SUMINISTRO DE EQUIPOS Y ELEMENTOS DE PROTECCIÓN PERSONAL Y COLECTIVO CON EL FIN DE CONTRIBUIR A MINIMIZAR, AISLAR O ELIMINAR LOS RIESGOS QUE GENERAN INCIDENTES Y/O ACCIDENTES DE TRABAJO Y POSIBLES ENFERMEDADES LABORALES.</v>
          </cell>
        </row>
        <row r="7">
          <cell r="D7" t="str">
            <v>&gt; = 1.5</v>
          </cell>
        </row>
        <row r="8">
          <cell r="D8" t="str">
            <v>&gt; = 50% DEL P.O</v>
          </cell>
        </row>
        <row r="9">
          <cell r="D9" t="str">
            <v>&lt;= 60 %</v>
          </cell>
        </row>
        <row r="14">
          <cell r="E14">
            <v>15.994319611749253</v>
          </cell>
        </row>
        <row r="17">
          <cell r="E17">
            <v>744628258</v>
          </cell>
        </row>
        <row r="19">
          <cell r="E19">
            <v>0.36072777889545654</v>
          </cell>
        </row>
        <row r="27">
          <cell r="E27">
            <v>5.2712196333824286</v>
          </cell>
        </row>
        <row r="30">
          <cell r="E30">
            <v>324939654</v>
          </cell>
        </row>
        <row r="32">
          <cell r="E32">
            <v>0.5103348760959503</v>
          </cell>
        </row>
        <row r="40">
          <cell r="E40">
            <v>3.6231093290149414</v>
          </cell>
        </row>
        <row r="43">
          <cell r="E43">
            <v>1917614157</v>
          </cell>
        </row>
        <row r="45">
          <cell r="E45">
            <v>0.46964046272368093</v>
          </cell>
        </row>
        <row r="52">
          <cell r="E52">
            <v>6.6516076837288871</v>
          </cell>
        </row>
        <row r="55">
          <cell r="E55">
            <v>194063520</v>
          </cell>
        </row>
        <row r="57">
          <cell r="E57">
            <v>0.20278606150512951</v>
          </cell>
        </row>
        <row r="64">
          <cell r="E64">
            <v>3.2947810071828676</v>
          </cell>
        </row>
        <row r="67">
          <cell r="E67">
            <v>21664757696</v>
          </cell>
        </row>
        <row r="69">
          <cell r="E69">
            <v>0.19842582029335207</v>
          </cell>
        </row>
        <row r="76">
          <cell r="E76">
            <v>50.255440425769798</v>
          </cell>
        </row>
        <row r="79">
          <cell r="E79">
            <v>2456459050</v>
          </cell>
        </row>
        <row r="81">
          <cell r="E81">
            <v>4.3482562106017142E-2</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opLeftCell="A40" zoomScale="91" zoomScaleNormal="91" workbookViewId="0">
      <pane xSplit="1" topLeftCell="D1" activePane="topRight" state="frozen"/>
      <selection pane="topRight" activeCell="F49" sqref="F49"/>
    </sheetView>
  </sheetViews>
  <sheetFormatPr baseColWidth="10" defaultRowHeight="11.25" x14ac:dyDescent="0.2"/>
  <cols>
    <col min="1" max="1" width="85" style="1" customWidth="1"/>
    <col min="2" max="8" width="36.28515625" style="11" customWidth="1"/>
    <col min="9" max="16384" width="11.42578125" style="1"/>
  </cols>
  <sheetData>
    <row r="1" spans="1:8" x14ac:dyDescent="0.2">
      <c r="A1" s="170"/>
      <c r="B1" s="170"/>
      <c r="C1" s="170"/>
      <c r="D1" s="170"/>
      <c r="E1" s="170"/>
      <c r="F1" s="170"/>
      <c r="G1" s="170"/>
      <c r="H1" s="170"/>
    </row>
    <row r="3" spans="1:8" ht="23.25" x14ac:dyDescent="0.35">
      <c r="A3" s="167" t="s">
        <v>67</v>
      </c>
      <c r="B3" s="168"/>
      <c r="C3" s="168"/>
      <c r="D3" s="168"/>
      <c r="E3" s="168"/>
      <c r="F3" s="168"/>
      <c r="G3" s="168"/>
      <c r="H3" s="169"/>
    </row>
    <row r="4" spans="1:8" s="16" customFormat="1" ht="38.25" customHeight="1" x14ac:dyDescent="0.2">
      <c r="A4" s="25" t="s">
        <v>0</v>
      </c>
      <c r="B4" s="27" t="s">
        <v>38</v>
      </c>
      <c r="C4" s="27" t="s">
        <v>105</v>
      </c>
      <c r="D4" s="27" t="s">
        <v>118</v>
      </c>
      <c r="E4" s="27" t="s">
        <v>145</v>
      </c>
      <c r="F4" s="27" t="s">
        <v>137</v>
      </c>
      <c r="G4" s="27" t="s">
        <v>146</v>
      </c>
      <c r="H4" s="27" t="s">
        <v>157</v>
      </c>
    </row>
    <row r="5" spans="1:8" x14ac:dyDescent="0.2">
      <c r="A5" s="3" t="s">
        <v>1</v>
      </c>
      <c r="B5" s="10" t="s">
        <v>106</v>
      </c>
      <c r="C5" s="10" t="s">
        <v>103</v>
      </c>
      <c r="D5" s="10" t="s">
        <v>106</v>
      </c>
      <c r="E5" s="10" t="s">
        <v>129</v>
      </c>
      <c r="F5" s="10" t="s">
        <v>129</v>
      </c>
      <c r="G5" s="10" t="s">
        <v>130</v>
      </c>
      <c r="H5" s="10" t="s">
        <v>158</v>
      </c>
    </row>
    <row r="6" spans="1:8" ht="39" customHeight="1" x14ac:dyDescent="0.2">
      <c r="A6" s="14" t="s">
        <v>17</v>
      </c>
      <c r="B6" s="10" t="s">
        <v>4</v>
      </c>
      <c r="C6" s="10" t="s">
        <v>4</v>
      </c>
      <c r="D6" s="10" t="s">
        <v>4</v>
      </c>
      <c r="E6" s="10" t="s">
        <v>77</v>
      </c>
      <c r="F6" s="10" t="s">
        <v>4</v>
      </c>
      <c r="G6" s="10" t="s">
        <v>77</v>
      </c>
      <c r="H6" s="10" t="s">
        <v>4</v>
      </c>
    </row>
    <row r="7" spans="1:8" x14ac:dyDescent="0.2">
      <c r="A7" s="4" t="s">
        <v>8</v>
      </c>
      <c r="B7" s="10"/>
      <c r="C7" s="10"/>
      <c r="D7" s="10"/>
      <c r="E7" s="10"/>
      <c r="F7" s="10"/>
      <c r="G7" s="10"/>
      <c r="H7" s="10"/>
    </row>
    <row r="8" spans="1:8" x14ac:dyDescent="0.2">
      <c r="A8" s="5" t="s">
        <v>18</v>
      </c>
      <c r="B8" s="10" t="s">
        <v>88</v>
      </c>
      <c r="C8" s="10" t="s">
        <v>107</v>
      </c>
      <c r="D8" s="10" t="s">
        <v>119</v>
      </c>
      <c r="E8" s="10" t="s">
        <v>5</v>
      </c>
      <c r="F8" s="10" t="s">
        <v>138</v>
      </c>
      <c r="G8" s="10" t="s">
        <v>147</v>
      </c>
      <c r="H8" s="10" t="s">
        <v>78</v>
      </c>
    </row>
    <row r="9" spans="1:8" ht="204.75" customHeight="1" x14ac:dyDescent="0.2">
      <c r="A9" s="6" t="s">
        <v>19</v>
      </c>
      <c r="B9" s="10" t="s">
        <v>4</v>
      </c>
      <c r="C9" s="10" t="s">
        <v>4</v>
      </c>
      <c r="D9" s="10" t="s">
        <v>4</v>
      </c>
      <c r="E9" s="10" t="s">
        <v>5</v>
      </c>
      <c r="F9" s="10" t="s">
        <v>4</v>
      </c>
      <c r="G9" s="10" t="s">
        <v>77</v>
      </c>
      <c r="H9" s="10" t="s">
        <v>159</v>
      </c>
    </row>
    <row r="10" spans="1:8" ht="15" x14ac:dyDescent="0.25">
      <c r="A10" s="119" t="s">
        <v>6</v>
      </c>
      <c r="B10" s="10" t="s">
        <v>89</v>
      </c>
      <c r="C10" s="10" t="s">
        <v>108</v>
      </c>
      <c r="D10" s="10" t="s">
        <v>89</v>
      </c>
      <c r="E10" s="10" t="s">
        <v>5</v>
      </c>
      <c r="F10" s="10" t="s">
        <v>139</v>
      </c>
      <c r="G10" s="10" t="s">
        <v>148</v>
      </c>
      <c r="H10" s="10" t="s">
        <v>160</v>
      </c>
    </row>
    <row r="11" spans="1:8" x14ac:dyDescent="0.2">
      <c r="A11" s="4" t="s">
        <v>68</v>
      </c>
      <c r="B11" s="10" t="s">
        <v>5</v>
      </c>
      <c r="C11" s="10" t="s">
        <v>5</v>
      </c>
      <c r="D11" s="10" t="s">
        <v>5</v>
      </c>
      <c r="E11" s="10" t="s">
        <v>5</v>
      </c>
      <c r="F11" s="10" t="s">
        <v>5</v>
      </c>
      <c r="G11" s="10" t="s">
        <v>5</v>
      </c>
      <c r="H11" s="10" t="s">
        <v>5</v>
      </c>
    </row>
    <row r="12" spans="1:8" x14ac:dyDescent="0.2">
      <c r="A12" s="4" t="s">
        <v>20</v>
      </c>
      <c r="B12" s="10" t="s">
        <v>5</v>
      </c>
      <c r="C12" s="10" t="s">
        <v>5</v>
      </c>
      <c r="D12" s="10" t="s">
        <v>5</v>
      </c>
      <c r="E12" s="10" t="s">
        <v>130</v>
      </c>
      <c r="F12" s="10" t="s">
        <v>5</v>
      </c>
      <c r="G12" s="10" t="s">
        <v>5</v>
      </c>
      <c r="H12" s="10" t="s">
        <v>5</v>
      </c>
    </row>
    <row r="13" spans="1:8" ht="45.75" customHeight="1" x14ac:dyDescent="0.2">
      <c r="A13" s="7" t="s">
        <v>2</v>
      </c>
      <c r="B13" s="10" t="s">
        <v>5</v>
      </c>
      <c r="C13" s="10" t="s">
        <v>5</v>
      </c>
      <c r="D13" s="10" t="s">
        <v>5</v>
      </c>
      <c r="E13" s="10" t="s">
        <v>295</v>
      </c>
      <c r="F13" s="10" t="s">
        <v>5</v>
      </c>
      <c r="G13" s="10" t="s">
        <v>5</v>
      </c>
      <c r="H13" s="10" t="s">
        <v>5</v>
      </c>
    </row>
    <row r="14" spans="1:8" ht="16.5" customHeight="1" x14ac:dyDescent="0.2">
      <c r="A14" s="4" t="s">
        <v>69</v>
      </c>
      <c r="B14" s="10" t="s">
        <v>5</v>
      </c>
      <c r="C14" s="10" t="s">
        <v>5</v>
      </c>
      <c r="D14" s="10" t="s">
        <v>5</v>
      </c>
      <c r="E14" s="10" t="s">
        <v>5</v>
      </c>
      <c r="F14" s="10" t="s">
        <v>5</v>
      </c>
      <c r="G14" s="10" t="s">
        <v>5</v>
      </c>
      <c r="H14" s="10" t="s">
        <v>5</v>
      </c>
    </row>
    <row r="15" spans="1:8" ht="24" customHeight="1" x14ac:dyDescent="0.2">
      <c r="A15" s="7" t="s">
        <v>70</v>
      </c>
      <c r="B15" s="10" t="s">
        <v>5</v>
      </c>
      <c r="C15" s="10" t="s">
        <v>5</v>
      </c>
      <c r="D15" s="10" t="s">
        <v>5</v>
      </c>
      <c r="E15" s="10" t="s">
        <v>5</v>
      </c>
      <c r="F15" s="10" t="s">
        <v>5</v>
      </c>
      <c r="G15" s="10" t="s">
        <v>5</v>
      </c>
      <c r="H15" s="10" t="s">
        <v>5</v>
      </c>
    </row>
    <row r="16" spans="1:8" x14ac:dyDescent="0.2">
      <c r="A16" s="4" t="s">
        <v>28</v>
      </c>
      <c r="B16" s="10" t="s">
        <v>5</v>
      </c>
      <c r="C16" s="10" t="s">
        <v>5</v>
      </c>
      <c r="D16" s="10"/>
      <c r="E16" s="10" t="s">
        <v>5</v>
      </c>
      <c r="F16" s="10" t="s">
        <v>5</v>
      </c>
      <c r="G16" s="10" t="s">
        <v>5</v>
      </c>
      <c r="H16" s="10" t="s">
        <v>5</v>
      </c>
    </row>
    <row r="17" spans="1:8" ht="300.75" customHeight="1" x14ac:dyDescent="0.2">
      <c r="A17" s="7" t="s">
        <v>71</v>
      </c>
      <c r="B17" s="10" t="s">
        <v>5</v>
      </c>
      <c r="C17" s="10" t="s">
        <v>5</v>
      </c>
      <c r="D17" s="10" t="s">
        <v>5</v>
      </c>
      <c r="E17" s="10" t="s">
        <v>5</v>
      </c>
      <c r="F17" s="10" t="s">
        <v>5</v>
      </c>
      <c r="G17" s="10" t="s">
        <v>5</v>
      </c>
      <c r="H17" s="10" t="s">
        <v>5</v>
      </c>
    </row>
    <row r="18" spans="1:8" ht="14.25" customHeight="1" x14ac:dyDescent="0.2">
      <c r="A18" s="56" t="s">
        <v>72</v>
      </c>
      <c r="B18" s="10" t="s">
        <v>5</v>
      </c>
      <c r="C18" s="10" t="s">
        <v>5</v>
      </c>
      <c r="D18" s="10"/>
      <c r="E18" s="10" t="s">
        <v>5</v>
      </c>
      <c r="F18" s="10" t="s">
        <v>5</v>
      </c>
      <c r="G18" s="10" t="s">
        <v>5</v>
      </c>
      <c r="H18" s="10" t="s">
        <v>5</v>
      </c>
    </row>
    <row r="19" spans="1:8" ht="14.25" customHeight="1" x14ac:dyDescent="0.2">
      <c r="A19" s="56" t="s">
        <v>73</v>
      </c>
      <c r="B19" s="10" t="s">
        <v>5</v>
      </c>
      <c r="C19" s="10" t="s">
        <v>5</v>
      </c>
      <c r="D19" s="10" t="s">
        <v>123</v>
      </c>
      <c r="E19" s="10" t="s">
        <v>5</v>
      </c>
      <c r="F19" s="10" t="s">
        <v>5</v>
      </c>
      <c r="G19" s="10" t="s">
        <v>5</v>
      </c>
      <c r="H19" s="10" t="s">
        <v>5</v>
      </c>
    </row>
    <row r="20" spans="1:8" ht="14.25" customHeight="1" x14ac:dyDescent="0.2">
      <c r="A20" s="57" t="s">
        <v>74</v>
      </c>
      <c r="B20" s="10" t="s">
        <v>5</v>
      </c>
      <c r="C20" s="10" t="s">
        <v>5</v>
      </c>
      <c r="D20" s="10" t="s">
        <v>123</v>
      </c>
      <c r="E20" s="10" t="s">
        <v>5</v>
      </c>
      <c r="F20" s="10" t="s">
        <v>5</v>
      </c>
      <c r="G20" s="10" t="s">
        <v>5</v>
      </c>
      <c r="H20" s="10" t="s">
        <v>5</v>
      </c>
    </row>
    <row r="21" spans="1:8" ht="21.75" customHeight="1" x14ac:dyDescent="0.2">
      <c r="A21" s="5" t="s">
        <v>9</v>
      </c>
      <c r="B21" s="10" t="s">
        <v>297</v>
      </c>
      <c r="C21" s="10" t="s">
        <v>109</v>
      </c>
      <c r="D21" s="10" t="s">
        <v>120</v>
      </c>
      <c r="E21" s="10" t="s">
        <v>131</v>
      </c>
      <c r="F21" s="10" t="s">
        <v>297</v>
      </c>
      <c r="G21" s="10" t="s">
        <v>149</v>
      </c>
      <c r="H21" s="10" t="s">
        <v>112</v>
      </c>
    </row>
    <row r="22" spans="1:8" ht="409.5" customHeight="1" x14ac:dyDescent="0.2">
      <c r="A22" s="6" t="s">
        <v>90</v>
      </c>
      <c r="B22" s="10" t="s">
        <v>4</v>
      </c>
      <c r="C22" s="10" t="s">
        <v>4</v>
      </c>
      <c r="D22" s="10" t="s">
        <v>4</v>
      </c>
      <c r="E22" s="10" t="s">
        <v>77</v>
      </c>
      <c r="F22" s="10" t="s">
        <v>4</v>
      </c>
      <c r="G22" s="10" t="s">
        <v>77</v>
      </c>
      <c r="H22" s="10" t="s">
        <v>4</v>
      </c>
    </row>
    <row r="23" spans="1:8" ht="22.5" customHeight="1" x14ac:dyDescent="0.2">
      <c r="A23" s="4" t="s">
        <v>21</v>
      </c>
      <c r="B23" s="10" t="s">
        <v>94</v>
      </c>
      <c r="C23" s="10" t="s">
        <v>110</v>
      </c>
      <c r="D23" s="10" t="s">
        <v>121</v>
      </c>
      <c r="E23" s="10" t="s">
        <v>132</v>
      </c>
      <c r="F23" s="10" t="s">
        <v>140</v>
      </c>
      <c r="G23" s="10" t="s">
        <v>150</v>
      </c>
      <c r="H23" s="10" t="s">
        <v>161</v>
      </c>
    </row>
    <row r="24" spans="1:8" ht="45.75" customHeight="1" x14ac:dyDescent="0.2">
      <c r="A24" s="7" t="s">
        <v>33</v>
      </c>
      <c r="B24" s="10" t="s">
        <v>4</v>
      </c>
      <c r="C24" s="10" t="s">
        <v>4</v>
      </c>
      <c r="D24" s="10" t="s">
        <v>4</v>
      </c>
      <c r="E24" s="10" t="s">
        <v>77</v>
      </c>
      <c r="F24" s="10" t="s">
        <v>4</v>
      </c>
      <c r="G24" s="10" t="s">
        <v>151</v>
      </c>
      <c r="H24" s="10" t="s">
        <v>4</v>
      </c>
    </row>
    <row r="25" spans="1:8" ht="21.75" customHeight="1" x14ac:dyDescent="0.2">
      <c r="A25" s="4" t="s">
        <v>22</v>
      </c>
      <c r="B25" s="10" t="s">
        <v>93</v>
      </c>
      <c r="C25" s="10" t="s">
        <v>111</v>
      </c>
      <c r="D25" s="10" t="s">
        <v>122</v>
      </c>
      <c r="E25" s="10" t="s">
        <v>114</v>
      </c>
      <c r="F25" s="10" t="s">
        <v>141</v>
      </c>
      <c r="G25" s="10" t="s">
        <v>152</v>
      </c>
      <c r="H25" s="10" t="s">
        <v>93</v>
      </c>
    </row>
    <row r="26" spans="1:8" ht="69.75" customHeight="1" x14ac:dyDescent="0.2">
      <c r="A26" s="7" t="s">
        <v>34</v>
      </c>
      <c r="B26" s="10" t="s">
        <v>77</v>
      </c>
      <c r="C26" s="10" t="s">
        <v>4</v>
      </c>
      <c r="D26" s="10" t="s">
        <v>4</v>
      </c>
      <c r="E26" s="10" t="s">
        <v>77</v>
      </c>
      <c r="F26" s="10" t="s">
        <v>4</v>
      </c>
      <c r="G26" s="10" t="s">
        <v>4</v>
      </c>
      <c r="H26" s="10" t="s">
        <v>4</v>
      </c>
    </row>
    <row r="27" spans="1:8" ht="15.75" customHeight="1" x14ac:dyDescent="0.2">
      <c r="A27" s="5" t="s">
        <v>23</v>
      </c>
      <c r="B27" s="10" t="s">
        <v>95</v>
      </c>
      <c r="C27" s="10" t="s">
        <v>112</v>
      </c>
      <c r="D27" s="10" t="s">
        <v>104</v>
      </c>
      <c r="E27" s="10" t="s">
        <v>115</v>
      </c>
      <c r="F27" s="10" t="s">
        <v>142</v>
      </c>
      <c r="G27" s="10" t="s">
        <v>104</v>
      </c>
      <c r="H27" s="10" t="s">
        <v>95</v>
      </c>
    </row>
    <row r="28" spans="1:8" ht="82.5" customHeight="1" x14ac:dyDescent="0.2">
      <c r="A28" s="7" t="s">
        <v>75</v>
      </c>
      <c r="B28" s="10" t="s">
        <v>4</v>
      </c>
      <c r="C28" s="10" t="s">
        <v>77</v>
      </c>
      <c r="D28" s="10" t="s">
        <v>4</v>
      </c>
      <c r="E28" s="10" t="s">
        <v>77</v>
      </c>
      <c r="F28" s="10" t="s">
        <v>4</v>
      </c>
      <c r="G28" s="10" t="s">
        <v>153</v>
      </c>
      <c r="H28" s="10" t="s">
        <v>4</v>
      </c>
    </row>
    <row r="29" spans="1:8" x14ac:dyDescent="0.2">
      <c r="A29" s="8" t="s">
        <v>24</v>
      </c>
      <c r="B29" s="10" t="s">
        <v>96</v>
      </c>
      <c r="C29" s="10" t="s">
        <v>113</v>
      </c>
      <c r="D29" s="10" t="s">
        <v>124</v>
      </c>
      <c r="E29" s="10" t="s">
        <v>133</v>
      </c>
      <c r="F29" s="10" t="s">
        <v>114</v>
      </c>
      <c r="G29" s="10" t="s">
        <v>154</v>
      </c>
      <c r="H29" s="10" t="s">
        <v>162</v>
      </c>
    </row>
    <row r="30" spans="1:8" ht="20.25" customHeight="1" x14ac:dyDescent="0.2">
      <c r="A30" s="7" t="s">
        <v>25</v>
      </c>
      <c r="B30" s="10" t="s">
        <v>4</v>
      </c>
      <c r="C30" s="10" t="s">
        <v>4</v>
      </c>
      <c r="D30" s="10" t="s">
        <v>4</v>
      </c>
      <c r="E30" s="10" t="s">
        <v>77</v>
      </c>
      <c r="F30" s="10" t="s">
        <v>4</v>
      </c>
      <c r="G30" s="10" t="s">
        <v>4</v>
      </c>
      <c r="H30" s="10" t="s">
        <v>4</v>
      </c>
    </row>
    <row r="31" spans="1:8" ht="13.5" customHeight="1" x14ac:dyDescent="0.2">
      <c r="A31" s="103" t="s">
        <v>91</v>
      </c>
      <c r="B31" s="28" t="s">
        <v>99</v>
      </c>
      <c r="C31" s="28" t="s">
        <v>114</v>
      </c>
      <c r="D31" s="28" t="s">
        <v>126</v>
      </c>
      <c r="E31" s="10" t="s">
        <v>296</v>
      </c>
      <c r="F31" s="28" t="s">
        <v>115</v>
      </c>
      <c r="G31" s="28" t="s">
        <v>126</v>
      </c>
      <c r="H31" s="10" t="s">
        <v>163</v>
      </c>
    </row>
    <row r="32" spans="1:8" ht="36.75" customHeight="1" x14ac:dyDescent="0.2">
      <c r="A32" s="110" t="s">
        <v>92</v>
      </c>
      <c r="B32" s="111" t="s">
        <v>4</v>
      </c>
      <c r="C32" s="112" t="s">
        <v>4</v>
      </c>
      <c r="D32" s="112" t="s">
        <v>4</v>
      </c>
      <c r="E32" s="113" t="s">
        <v>77</v>
      </c>
      <c r="F32" s="112" t="s">
        <v>4</v>
      </c>
      <c r="G32" s="112" t="s">
        <v>4</v>
      </c>
      <c r="H32" s="113" t="s">
        <v>4</v>
      </c>
    </row>
    <row r="33" spans="1:8" s="116" customFormat="1" x14ac:dyDescent="0.2">
      <c r="A33" s="57" t="s">
        <v>98</v>
      </c>
      <c r="B33" s="115" t="s">
        <v>100</v>
      </c>
      <c r="C33" s="115" t="s">
        <v>115</v>
      </c>
      <c r="D33" s="115" t="s">
        <v>127</v>
      </c>
      <c r="E33" s="115" t="s">
        <v>134</v>
      </c>
      <c r="F33" s="115" t="s">
        <v>95</v>
      </c>
      <c r="G33" s="28" t="s">
        <v>127</v>
      </c>
      <c r="H33" s="115" t="s">
        <v>164</v>
      </c>
    </row>
    <row r="34" spans="1:8" s="116" customFormat="1" ht="33.75" x14ac:dyDescent="0.2">
      <c r="A34" s="105" t="s">
        <v>97</v>
      </c>
      <c r="B34" s="115" t="s">
        <v>4</v>
      </c>
      <c r="C34" s="115" t="s">
        <v>4</v>
      </c>
      <c r="D34" s="115" t="s">
        <v>4</v>
      </c>
      <c r="E34" s="115" t="s">
        <v>77</v>
      </c>
      <c r="F34" s="115" t="s">
        <v>4</v>
      </c>
      <c r="G34" s="28" t="s">
        <v>4</v>
      </c>
      <c r="H34" s="115" t="s">
        <v>4</v>
      </c>
    </row>
    <row r="35" spans="1:8" ht="14.25" customHeight="1" x14ac:dyDescent="0.2">
      <c r="A35" s="103" t="s">
        <v>101</v>
      </c>
      <c r="B35" s="114" t="s">
        <v>103</v>
      </c>
      <c r="C35" s="114" t="s">
        <v>103</v>
      </c>
      <c r="D35" s="114" t="s">
        <v>106</v>
      </c>
      <c r="E35" s="114" t="s">
        <v>135</v>
      </c>
      <c r="F35" s="114" t="s">
        <v>143</v>
      </c>
      <c r="G35" s="120" t="s">
        <v>155</v>
      </c>
      <c r="H35" s="114" t="s">
        <v>158</v>
      </c>
    </row>
    <row r="36" spans="1:8" ht="66.75" customHeight="1" x14ac:dyDescent="0.2">
      <c r="A36" s="7" t="s">
        <v>76</v>
      </c>
      <c r="B36" s="28" t="s">
        <v>102</v>
      </c>
      <c r="C36" s="28" t="s">
        <v>102</v>
      </c>
      <c r="D36" s="28" t="s">
        <v>125</v>
      </c>
      <c r="E36" s="28" t="s">
        <v>77</v>
      </c>
      <c r="F36" s="28" t="s">
        <v>4</v>
      </c>
      <c r="G36" s="28" t="s">
        <v>165</v>
      </c>
      <c r="H36" s="10" t="s">
        <v>165</v>
      </c>
    </row>
    <row r="37" spans="1:8" ht="18.75" customHeight="1" x14ac:dyDescent="0.2">
      <c r="A37" s="104" t="s">
        <v>10</v>
      </c>
      <c r="B37" s="10" t="s">
        <v>87</v>
      </c>
      <c r="C37" s="10" t="s">
        <v>87</v>
      </c>
      <c r="D37" s="10" t="s">
        <v>116</v>
      </c>
      <c r="E37" s="10" t="s">
        <v>116</v>
      </c>
      <c r="F37" s="10" t="s">
        <v>116</v>
      </c>
      <c r="G37" s="28" t="s">
        <v>116</v>
      </c>
      <c r="H37" s="10" t="s">
        <v>87</v>
      </c>
    </row>
    <row r="38" spans="1:8" ht="54" customHeight="1" x14ac:dyDescent="0.2">
      <c r="A38" s="6" t="s">
        <v>3</v>
      </c>
      <c r="B38" s="10" t="s">
        <v>4</v>
      </c>
      <c r="C38" s="10" t="s">
        <v>4</v>
      </c>
      <c r="D38" s="10" t="s">
        <v>4</v>
      </c>
      <c r="E38" s="10" t="s">
        <v>77</v>
      </c>
      <c r="F38" s="10" t="s">
        <v>4</v>
      </c>
      <c r="G38" s="28" t="s">
        <v>4</v>
      </c>
      <c r="H38" s="10" t="s">
        <v>4</v>
      </c>
    </row>
    <row r="39" spans="1:8" ht="17.25" customHeight="1" x14ac:dyDescent="0.2">
      <c r="A39" s="5" t="s">
        <v>26</v>
      </c>
      <c r="B39" s="10" t="s">
        <v>297</v>
      </c>
      <c r="C39" s="10" t="s">
        <v>117</v>
      </c>
      <c r="D39" s="10" t="s">
        <v>128</v>
      </c>
      <c r="E39" s="10" t="s">
        <v>136</v>
      </c>
      <c r="F39" s="10" t="s">
        <v>144</v>
      </c>
      <c r="G39" s="28" t="s">
        <v>156</v>
      </c>
      <c r="H39" s="10" t="s">
        <v>166</v>
      </c>
    </row>
    <row r="40" spans="1:8" ht="151.5" customHeight="1" x14ac:dyDescent="0.2">
      <c r="A40" s="9" t="s">
        <v>27</v>
      </c>
      <c r="B40" s="10" t="s">
        <v>4</v>
      </c>
      <c r="C40" s="10" t="s">
        <v>4</v>
      </c>
      <c r="D40" s="10" t="s">
        <v>4</v>
      </c>
      <c r="E40" s="10" t="s">
        <v>77</v>
      </c>
      <c r="F40" s="10" t="s">
        <v>4</v>
      </c>
      <c r="G40" s="28" t="s">
        <v>4</v>
      </c>
      <c r="H40" s="10" t="s">
        <v>4</v>
      </c>
    </row>
    <row r="41" spans="1:8" ht="22.5" customHeight="1" x14ac:dyDescent="0.2">
      <c r="A41" s="12" t="s">
        <v>7</v>
      </c>
      <c r="B41" s="117" t="s">
        <v>4</v>
      </c>
      <c r="C41" s="117" t="s">
        <v>4</v>
      </c>
      <c r="D41" s="118" t="s">
        <v>4</v>
      </c>
      <c r="E41" s="117" t="s">
        <v>77</v>
      </c>
      <c r="F41" s="117" t="s">
        <v>4</v>
      </c>
      <c r="G41" s="121" t="s">
        <v>4</v>
      </c>
      <c r="H41" s="121" t="s">
        <v>4</v>
      </c>
    </row>
    <row r="42" spans="1:8" x14ac:dyDescent="0.2">
      <c r="A42" s="2"/>
      <c r="B42" s="13"/>
      <c r="C42" s="13"/>
      <c r="D42" s="13"/>
      <c r="E42" s="13"/>
      <c r="F42" s="13"/>
      <c r="G42" s="13"/>
      <c r="H42" s="13"/>
    </row>
  </sheetData>
  <mergeCells count="2">
    <mergeCell ref="A3:H3"/>
    <mergeCell ref="A1:H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8"/>
  <sheetViews>
    <sheetView topLeftCell="D13" zoomScale="80" zoomScaleNormal="80" workbookViewId="0">
      <selection activeCell="L13" sqref="L13"/>
    </sheetView>
  </sheetViews>
  <sheetFormatPr baseColWidth="10" defaultRowHeight="14.25" x14ac:dyDescent="0.25"/>
  <cols>
    <col min="1" max="1" width="8.5703125" style="29" customWidth="1"/>
    <col min="2" max="2" width="5" style="29" customWidth="1"/>
    <col min="3" max="3" width="32.42578125" style="29" customWidth="1"/>
    <col min="4" max="4" width="26.85546875" style="29" customWidth="1"/>
    <col min="5" max="5" width="48" style="29" customWidth="1"/>
    <col min="6" max="6" width="43.7109375" style="29" customWidth="1"/>
    <col min="7" max="7" width="30.42578125" style="29" customWidth="1"/>
    <col min="8" max="8" width="18.42578125" style="29" customWidth="1"/>
    <col min="9" max="9" width="21.5703125" style="30" customWidth="1"/>
    <col min="10" max="10" width="23.7109375" style="29" customWidth="1"/>
    <col min="11" max="11" width="40.5703125" style="29" customWidth="1"/>
    <col min="12" max="12" width="23.7109375" style="29" customWidth="1"/>
    <col min="13" max="13" width="19.85546875" style="29" customWidth="1"/>
    <col min="14" max="14" width="17.42578125" style="29" customWidth="1"/>
    <col min="15" max="257" width="11.42578125" style="29"/>
    <col min="258" max="258" width="5.42578125" style="29" customWidth="1"/>
    <col min="259" max="259" width="5" style="29" customWidth="1"/>
    <col min="260" max="261" width="17.28515625" style="29" customWidth="1"/>
    <col min="262" max="262" width="15.7109375" style="29" customWidth="1"/>
    <col min="263" max="263" width="41.42578125" style="29" customWidth="1"/>
    <col min="264" max="264" width="21.7109375" style="29" customWidth="1"/>
    <col min="265" max="265" width="18.42578125" style="29" customWidth="1"/>
    <col min="266" max="266" width="19.28515625" style="29" customWidth="1"/>
    <col min="267" max="267" width="20.42578125" style="29" customWidth="1"/>
    <col min="268" max="513" width="11.42578125" style="29"/>
    <col min="514" max="514" width="5.42578125" style="29" customWidth="1"/>
    <col min="515" max="515" width="5" style="29" customWidth="1"/>
    <col min="516" max="517" width="17.28515625" style="29" customWidth="1"/>
    <col min="518" max="518" width="15.7109375" style="29" customWidth="1"/>
    <col min="519" max="519" width="41.42578125" style="29" customWidth="1"/>
    <col min="520" max="520" width="21.7109375" style="29" customWidth="1"/>
    <col min="521" max="521" width="18.42578125" style="29" customWidth="1"/>
    <col min="522" max="522" width="19.28515625" style="29" customWidth="1"/>
    <col min="523" max="523" width="20.42578125" style="29" customWidth="1"/>
    <col min="524" max="769" width="11.42578125" style="29"/>
    <col min="770" max="770" width="5.42578125" style="29" customWidth="1"/>
    <col min="771" max="771" width="5" style="29" customWidth="1"/>
    <col min="772" max="773" width="17.28515625" style="29" customWidth="1"/>
    <col min="774" max="774" width="15.7109375" style="29" customWidth="1"/>
    <col min="775" max="775" width="41.42578125" style="29" customWidth="1"/>
    <col min="776" max="776" width="21.7109375" style="29" customWidth="1"/>
    <col min="777" max="777" width="18.42578125" style="29" customWidth="1"/>
    <col min="778" max="778" width="19.28515625" style="29" customWidth="1"/>
    <col min="779" max="779" width="20.42578125" style="29" customWidth="1"/>
    <col min="780" max="1025" width="11.42578125" style="29"/>
    <col min="1026" max="1026" width="5.42578125" style="29" customWidth="1"/>
    <col min="1027" max="1027" width="5" style="29" customWidth="1"/>
    <col min="1028" max="1029" width="17.28515625" style="29" customWidth="1"/>
    <col min="1030" max="1030" width="15.7109375" style="29" customWidth="1"/>
    <col min="1031" max="1031" width="41.42578125" style="29" customWidth="1"/>
    <col min="1032" max="1032" width="21.7109375" style="29" customWidth="1"/>
    <col min="1033" max="1033" width="18.42578125" style="29" customWidth="1"/>
    <col min="1034" max="1034" width="19.28515625" style="29" customWidth="1"/>
    <col min="1035" max="1035" width="20.42578125" style="29" customWidth="1"/>
    <col min="1036" max="1281" width="11.42578125" style="29"/>
    <col min="1282" max="1282" width="5.42578125" style="29" customWidth="1"/>
    <col min="1283" max="1283" width="5" style="29" customWidth="1"/>
    <col min="1284" max="1285" width="17.28515625" style="29" customWidth="1"/>
    <col min="1286" max="1286" width="15.7109375" style="29" customWidth="1"/>
    <col min="1287" max="1287" width="41.42578125" style="29" customWidth="1"/>
    <col min="1288" max="1288" width="21.7109375" style="29" customWidth="1"/>
    <col min="1289" max="1289" width="18.42578125" style="29" customWidth="1"/>
    <col min="1290" max="1290" width="19.28515625" style="29" customWidth="1"/>
    <col min="1291" max="1291" width="20.42578125" style="29" customWidth="1"/>
    <col min="1292" max="1537" width="11.42578125" style="29"/>
    <col min="1538" max="1538" width="5.42578125" style="29" customWidth="1"/>
    <col min="1539" max="1539" width="5" style="29" customWidth="1"/>
    <col min="1540" max="1541" width="17.28515625" style="29" customWidth="1"/>
    <col min="1542" max="1542" width="15.7109375" style="29" customWidth="1"/>
    <col min="1543" max="1543" width="41.42578125" style="29" customWidth="1"/>
    <col min="1544" max="1544" width="21.7109375" style="29" customWidth="1"/>
    <col min="1545" max="1545" width="18.42578125" style="29" customWidth="1"/>
    <col min="1546" max="1546" width="19.28515625" style="29" customWidth="1"/>
    <col min="1547" max="1547" width="20.42578125" style="29" customWidth="1"/>
    <col min="1548" max="1793" width="11.42578125" style="29"/>
    <col min="1794" max="1794" width="5.42578125" style="29" customWidth="1"/>
    <col min="1795" max="1795" width="5" style="29" customWidth="1"/>
    <col min="1796" max="1797" width="17.28515625" style="29" customWidth="1"/>
    <col min="1798" max="1798" width="15.7109375" style="29" customWidth="1"/>
    <col min="1799" max="1799" width="41.42578125" style="29" customWidth="1"/>
    <col min="1800" max="1800" width="21.7109375" style="29" customWidth="1"/>
    <col min="1801" max="1801" width="18.42578125" style="29" customWidth="1"/>
    <col min="1802" max="1802" width="19.28515625" style="29" customWidth="1"/>
    <col min="1803" max="1803" width="20.42578125" style="29" customWidth="1"/>
    <col min="1804" max="2049" width="11.42578125" style="29"/>
    <col min="2050" max="2050" width="5.42578125" style="29" customWidth="1"/>
    <col min="2051" max="2051" width="5" style="29" customWidth="1"/>
    <col min="2052" max="2053" width="17.28515625" style="29" customWidth="1"/>
    <col min="2054" max="2054" width="15.7109375" style="29" customWidth="1"/>
    <col min="2055" max="2055" width="41.42578125" style="29" customWidth="1"/>
    <col min="2056" max="2056" width="21.7109375" style="29" customWidth="1"/>
    <col min="2057" max="2057" width="18.42578125" style="29" customWidth="1"/>
    <col min="2058" max="2058" width="19.28515625" style="29" customWidth="1"/>
    <col min="2059" max="2059" width="20.42578125" style="29" customWidth="1"/>
    <col min="2060" max="2305" width="11.42578125" style="29"/>
    <col min="2306" max="2306" width="5.42578125" style="29" customWidth="1"/>
    <col min="2307" max="2307" width="5" style="29" customWidth="1"/>
    <col min="2308" max="2309" width="17.28515625" style="29" customWidth="1"/>
    <col min="2310" max="2310" width="15.7109375" style="29" customWidth="1"/>
    <col min="2311" max="2311" width="41.42578125" style="29" customWidth="1"/>
    <col min="2312" max="2312" width="21.7109375" style="29" customWidth="1"/>
    <col min="2313" max="2313" width="18.42578125" style="29" customWidth="1"/>
    <col min="2314" max="2314" width="19.28515625" style="29" customWidth="1"/>
    <col min="2315" max="2315" width="20.42578125" style="29" customWidth="1"/>
    <col min="2316" max="2561" width="11.42578125" style="29"/>
    <col min="2562" max="2562" width="5.42578125" style="29" customWidth="1"/>
    <col min="2563" max="2563" width="5" style="29" customWidth="1"/>
    <col min="2564" max="2565" width="17.28515625" style="29" customWidth="1"/>
    <col min="2566" max="2566" width="15.7109375" style="29" customWidth="1"/>
    <col min="2567" max="2567" width="41.42578125" style="29" customWidth="1"/>
    <col min="2568" max="2568" width="21.7109375" style="29" customWidth="1"/>
    <col min="2569" max="2569" width="18.42578125" style="29" customWidth="1"/>
    <col min="2570" max="2570" width="19.28515625" style="29" customWidth="1"/>
    <col min="2571" max="2571" width="20.42578125" style="29" customWidth="1"/>
    <col min="2572" max="2817" width="11.42578125" style="29"/>
    <col min="2818" max="2818" width="5.42578125" style="29" customWidth="1"/>
    <col min="2819" max="2819" width="5" style="29" customWidth="1"/>
    <col min="2820" max="2821" width="17.28515625" style="29" customWidth="1"/>
    <col min="2822" max="2822" width="15.7109375" style="29" customWidth="1"/>
    <col min="2823" max="2823" width="41.42578125" style="29" customWidth="1"/>
    <col min="2824" max="2824" width="21.7109375" style="29" customWidth="1"/>
    <col min="2825" max="2825" width="18.42578125" style="29" customWidth="1"/>
    <col min="2826" max="2826" width="19.28515625" style="29" customWidth="1"/>
    <col min="2827" max="2827" width="20.42578125" style="29" customWidth="1"/>
    <col min="2828" max="3073" width="11.42578125" style="29"/>
    <col min="3074" max="3074" width="5.42578125" style="29" customWidth="1"/>
    <col min="3075" max="3075" width="5" style="29" customWidth="1"/>
    <col min="3076" max="3077" width="17.28515625" style="29" customWidth="1"/>
    <col min="3078" max="3078" width="15.7109375" style="29" customWidth="1"/>
    <col min="3079" max="3079" width="41.42578125" style="29" customWidth="1"/>
    <col min="3080" max="3080" width="21.7109375" style="29" customWidth="1"/>
    <col min="3081" max="3081" width="18.42578125" style="29" customWidth="1"/>
    <col min="3082" max="3082" width="19.28515625" style="29" customWidth="1"/>
    <col min="3083" max="3083" width="20.42578125" style="29" customWidth="1"/>
    <col min="3084" max="3329" width="11.42578125" style="29"/>
    <col min="3330" max="3330" width="5.42578125" style="29" customWidth="1"/>
    <col min="3331" max="3331" width="5" style="29" customWidth="1"/>
    <col min="3332" max="3333" width="17.28515625" style="29" customWidth="1"/>
    <col min="3334" max="3334" width="15.7109375" style="29" customWidth="1"/>
    <col min="3335" max="3335" width="41.42578125" style="29" customWidth="1"/>
    <col min="3336" max="3336" width="21.7109375" style="29" customWidth="1"/>
    <col min="3337" max="3337" width="18.42578125" style="29" customWidth="1"/>
    <col min="3338" max="3338" width="19.28515625" style="29" customWidth="1"/>
    <col min="3339" max="3339" width="20.42578125" style="29" customWidth="1"/>
    <col min="3340" max="3585" width="11.42578125" style="29"/>
    <col min="3586" max="3586" width="5.42578125" style="29" customWidth="1"/>
    <col min="3587" max="3587" width="5" style="29" customWidth="1"/>
    <col min="3588" max="3589" width="17.28515625" style="29" customWidth="1"/>
    <col min="3590" max="3590" width="15.7109375" style="29" customWidth="1"/>
    <col min="3591" max="3591" width="41.42578125" style="29" customWidth="1"/>
    <col min="3592" max="3592" width="21.7109375" style="29" customWidth="1"/>
    <col min="3593" max="3593" width="18.42578125" style="29" customWidth="1"/>
    <col min="3594" max="3594" width="19.28515625" style="29" customWidth="1"/>
    <col min="3595" max="3595" width="20.42578125" style="29" customWidth="1"/>
    <col min="3596" max="3841" width="11.42578125" style="29"/>
    <col min="3842" max="3842" width="5.42578125" style="29" customWidth="1"/>
    <col min="3843" max="3843" width="5" style="29" customWidth="1"/>
    <col min="3844" max="3845" width="17.28515625" style="29" customWidth="1"/>
    <col min="3846" max="3846" width="15.7109375" style="29" customWidth="1"/>
    <col min="3847" max="3847" width="41.42578125" style="29" customWidth="1"/>
    <col min="3848" max="3848" width="21.7109375" style="29" customWidth="1"/>
    <col min="3849" max="3849" width="18.42578125" style="29" customWidth="1"/>
    <col min="3850" max="3850" width="19.28515625" style="29" customWidth="1"/>
    <col min="3851" max="3851" width="20.42578125" style="29" customWidth="1"/>
    <col min="3852" max="4097" width="11.42578125" style="29"/>
    <col min="4098" max="4098" width="5.42578125" style="29" customWidth="1"/>
    <col min="4099" max="4099" width="5" style="29" customWidth="1"/>
    <col min="4100" max="4101" width="17.28515625" style="29" customWidth="1"/>
    <col min="4102" max="4102" width="15.7109375" style="29" customWidth="1"/>
    <col min="4103" max="4103" width="41.42578125" style="29" customWidth="1"/>
    <col min="4104" max="4104" width="21.7109375" style="29" customWidth="1"/>
    <col min="4105" max="4105" width="18.42578125" style="29" customWidth="1"/>
    <col min="4106" max="4106" width="19.28515625" style="29" customWidth="1"/>
    <col min="4107" max="4107" width="20.42578125" style="29" customWidth="1"/>
    <col min="4108" max="4353" width="11.42578125" style="29"/>
    <col min="4354" max="4354" width="5.42578125" style="29" customWidth="1"/>
    <col min="4355" max="4355" width="5" style="29" customWidth="1"/>
    <col min="4356" max="4357" width="17.28515625" style="29" customWidth="1"/>
    <col min="4358" max="4358" width="15.7109375" style="29" customWidth="1"/>
    <col min="4359" max="4359" width="41.42578125" style="29" customWidth="1"/>
    <col min="4360" max="4360" width="21.7109375" style="29" customWidth="1"/>
    <col min="4361" max="4361" width="18.42578125" style="29" customWidth="1"/>
    <col min="4362" max="4362" width="19.28515625" style="29" customWidth="1"/>
    <col min="4363" max="4363" width="20.42578125" style="29" customWidth="1"/>
    <col min="4364" max="4609" width="11.42578125" style="29"/>
    <col min="4610" max="4610" width="5.42578125" style="29" customWidth="1"/>
    <col min="4611" max="4611" width="5" style="29" customWidth="1"/>
    <col min="4612" max="4613" width="17.28515625" style="29" customWidth="1"/>
    <col min="4614" max="4614" width="15.7109375" style="29" customWidth="1"/>
    <col min="4615" max="4615" width="41.42578125" style="29" customWidth="1"/>
    <col min="4616" max="4616" width="21.7109375" style="29" customWidth="1"/>
    <col min="4617" max="4617" width="18.42578125" style="29" customWidth="1"/>
    <col min="4618" max="4618" width="19.28515625" style="29" customWidth="1"/>
    <col min="4619" max="4619" width="20.42578125" style="29" customWidth="1"/>
    <col min="4620" max="4865" width="11.42578125" style="29"/>
    <col min="4866" max="4866" width="5.42578125" style="29" customWidth="1"/>
    <col min="4867" max="4867" width="5" style="29" customWidth="1"/>
    <col min="4868" max="4869" width="17.28515625" style="29" customWidth="1"/>
    <col min="4870" max="4870" width="15.7109375" style="29" customWidth="1"/>
    <col min="4871" max="4871" width="41.42578125" style="29" customWidth="1"/>
    <col min="4872" max="4872" width="21.7109375" style="29" customWidth="1"/>
    <col min="4873" max="4873" width="18.42578125" style="29" customWidth="1"/>
    <col min="4874" max="4874" width="19.28515625" style="29" customWidth="1"/>
    <col min="4875" max="4875" width="20.42578125" style="29" customWidth="1"/>
    <col min="4876" max="5121" width="11.42578125" style="29"/>
    <col min="5122" max="5122" width="5.42578125" style="29" customWidth="1"/>
    <col min="5123" max="5123" width="5" style="29" customWidth="1"/>
    <col min="5124" max="5125" width="17.28515625" style="29" customWidth="1"/>
    <col min="5126" max="5126" width="15.7109375" style="29" customWidth="1"/>
    <col min="5127" max="5127" width="41.42578125" style="29" customWidth="1"/>
    <col min="5128" max="5128" width="21.7109375" style="29" customWidth="1"/>
    <col min="5129" max="5129" width="18.42578125" style="29" customWidth="1"/>
    <col min="5130" max="5130" width="19.28515625" style="29" customWidth="1"/>
    <col min="5131" max="5131" width="20.42578125" style="29" customWidth="1"/>
    <col min="5132" max="5377" width="11.42578125" style="29"/>
    <col min="5378" max="5378" width="5.42578125" style="29" customWidth="1"/>
    <col min="5379" max="5379" width="5" style="29" customWidth="1"/>
    <col min="5380" max="5381" width="17.28515625" style="29" customWidth="1"/>
    <col min="5382" max="5382" width="15.7109375" style="29" customWidth="1"/>
    <col min="5383" max="5383" width="41.42578125" style="29" customWidth="1"/>
    <col min="5384" max="5384" width="21.7109375" style="29" customWidth="1"/>
    <col min="5385" max="5385" width="18.42578125" style="29" customWidth="1"/>
    <col min="5386" max="5386" width="19.28515625" style="29" customWidth="1"/>
    <col min="5387" max="5387" width="20.42578125" style="29" customWidth="1"/>
    <col min="5388" max="5633" width="11.42578125" style="29"/>
    <col min="5634" max="5634" width="5.42578125" style="29" customWidth="1"/>
    <col min="5635" max="5635" width="5" style="29" customWidth="1"/>
    <col min="5636" max="5637" width="17.28515625" style="29" customWidth="1"/>
    <col min="5638" max="5638" width="15.7109375" style="29" customWidth="1"/>
    <col min="5639" max="5639" width="41.42578125" style="29" customWidth="1"/>
    <col min="5640" max="5640" width="21.7109375" style="29" customWidth="1"/>
    <col min="5641" max="5641" width="18.42578125" style="29" customWidth="1"/>
    <col min="5642" max="5642" width="19.28515625" style="29" customWidth="1"/>
    <col min="5643" max="5643" width="20.42578125" style="29" customWidth="1"/>
    <col min="5644" max="5889" width="11.42578125" style="29"/>
    <col min="5890" max="5890" width="5.42578125" style="29" customWidth="1"/>
    <col min="5891" max="5891" width="5" style="29" customWidth="1"/>
    <col min="5892" max="5893" width="17.28515625" style="29" customWidth="1"/>
    <col min="5894" max="5894" width="15.7109375" style="29" customWidth="1"/>
    <col min="5895" max="5895" width="41.42578125" style="29" customWidth="1"/>
    <col min="5896" max="5896" width="21.7109375" style="29" customWidth="1"/>
    <col min="5897" max="5897" width="18.42578125" style="29" customWidth="1"/>
    <col min="5898" max="5898" width="19.28515625" style="29" customWidth="1"/>
    <col min="5899" max="5899" width="20.42578125" style="29" customWidth="1"/>
    <col min="5900" max="6145" width="11.42578125" style="29"/>
    <col min="6146" max="6146" width="5.42578125" style="29" customWidth="1"/>
    <col min="6147" max="6147" width="5" style="29" customWidth="1"/>
    <col min="6148" max="6149" width="17.28515625" style="29" customWidth="1"/>
    <col min="6150" max="6150" width="15.7109375" style="29" customWidth="1"/>
    <col min="6151" max="6151" width="41.42578125" style="29" customWidth="1"/>
    <col min="6152" max="6152" width="21.7109375" style="29" customWidth="1"/>
    <col min="6153" max="6153" width="18.42578125" style="29" customWidth="1"/>
    <col min="6154" max="6154" width="19.28515625" style="29" customWidth="1"/>
    <col min="6155" max="6155" width="20.42578125" style="29" customWidth="1"/>
    <col min="6156" max="6401" width="11.42578125" style="29"/>
    <col min="6402" max="6402" width="5.42578125" style="29" customWidth="1"/>
    <col min="6403" max="6403" width="5" style="29" customWidth="1"/>
    <col min="6404" max="6405" width="17.28515625" style="29" customWidth="1"/>
    <col min="6406" max="6406" width="15.7109375" style="29" customWidth="1"/>
    <col min="6407" max="6407" width="41.42578125" style="29" customWidth="1"/>
    <col min="6408" max="6408" width="21.7109375" style="29" customWidth="1"/>
    <col min="6409" max="6409" width="18.42578125" style="29" customWidth="1"/>
    <col min="6410" max="6410" width="19.28515625" style="29" customWidth="1"/>
    <col min="6411" max="6411" width="20.42578125" style="29" customWidth="1"/>
    <col min="6412" max="6657" width="11.42578125" style="29"/>
    <col min="6658" max="6658" width="5.42578125" style="29" customWidth="1"/>
    <col min="6659" max="6659" width="5" style="29" customWidth="1"/>
    <col min="6660" max="6661" width="17.28515625" style="29" customWidth="1"/>
    <col min="6662" max="6662" width="15.7109375" style="29" customWidth="1"/>
    <col min="6663" max="6663" width="41.42578125" style="29" customWidth="1"/>
    <col min="6664" max="6664" width="21.7109375" style="29" customWidth="1"/>
    <col min="6665" max="6665" width="18.42578125" style="29" customWidth="1"/>
    <col min="6666" max="6666" width="19.28515625" style="29" customWidth="1"/>
    <col min="6667" max="6667" width="20.42578125" style="29" customWidth="1"/>
    <col min="6668" max="6913" width="11.42578125" style="29"/>
    <col min="6914" max="6914" width="5.42578125" style="29" customWidth="1"/>
    <col min="6915" max="6915" width="5" style="29" customWidth="1"/>
    <col min="6916" max="6917" width="17.28515625" style="29" customWidth="1"/>
    <col min="6918" max="6918" width="15.7109375" style="29" customWidth="1"/>
    <col min="6919" max="6919" width="41.42578125" style="29" customWidth="1"/>
    <col min="6920" max="6920" width="21.7109375" style="29" customWidth="1"/>
    <col min="6921" max="6921" width="18.42578125" style="29" customWidth="1"/>
    <col min="6922" max="6922" width="19.28515625" style="29" customWidth="1"/>
    <col min="6923" max="6923" width="20.42578125" style="29" customWidth="1"/>
    <col min="6924" max="7169" width="11.42578125" style="29"/>
    <col min="7170" max="7170" width="5.42578125" style="29" customWidth="1"/>
    <col min="7171" max="7171" width="5" style="29" customWidth="1"/>
    <col min="7172" max="7173" width="17.28515625" style="29" customWidth="1"/>
    <col min="7174" max="7174" width="15.7109375" style="29" customWidth="1"/>
    <col min="7175" max="7175" width="41.42578125" style="29" customWidth="1"/>
    <col min="7176" max="7176" width="21.7109375" style="29" customWidth="1"/>
    <col min="7177" max="7177" width="18.42578125" style="29" customWidth="1"/>
    <col min="7178" max="7178" width="19.28515625" style="29" customWidth="1"/>
    <col min="7179" max="7179" width="20.42578125" style="29" customWidth="1"/>
    <col min="7180" max="7425" width="11.42578125" style="29"/>
    <col min="7426" max="7426" width="5.42578125" style="29" customWidth="1"/>
    <col min="7427" max="7427" width="5" style="29" customWidth="1"/>
    <col min="7428" max="7429" width="17.28515625" style="29" customWidth="1"/>
    <col min="7430" max="7430" width="15.7109375" style="29" customWidth="1"/>
    <col min="7431" max="7431" width="41.42578125" style="29" customWidth="1"/>
    <col min="7432" max="7432" width="21.7109375" style="29" customWidth="1"/>
    <col min="7433" max="7433" width="18.42578125" style="29" customWidth="1"/>
    <col min="7434" max="7434" width="19.28515625" style="29" customWidth="1"/>
    <col min="7435" max="7435" width="20.42578125" style="29" customWidth="1"/>
    <col min="7436" max="7681" width="11.42578125" style="29"/>
    <col min="7682" max="7682" width="5.42578125" style="29" customWidth="1"/>
    <col min="7683" max="7683" width="5" style="29" customWidth="1"/>
    <col min="7684" max="7685" width="17.28515625" style="29" customWidth="1"/>
    <col min="7686" max="7686" width="15.7109375" style="29" customWidth="1"/>
    <col min="7687" max="7687" width="41.42578125" style="29" customWidth="1"/>
    <col min="7688" max="7688" width="21.7109375" style="29" customWidth="1"/>
    <col min="7689" max="7689" width="18.42578125" style="29" customWidth="1"/>
    <col min="7690" max="7690" width="19.28515625" style="29" customWidth="1"/>
    <col min="7691" max="7691" width="20.42578125" style="29" customWidth="1"/>
    <col min="7692" max="7937" width="11.42578125" style="29"/>
    <col min="7938" max="7938" width="5.42578125" style="29" customWidth="1"/>
    <col min="7939" max="7939" width="5" style="29" customWidth="1"/>
    <col min="7940" max="7941" width="17.28515625" style="29" customWidth="1"/>
    <col min="7942" max="7942" width="15.7109375" style="29" customWidth="1"/>
    <col min="7943" max="7943" width="41.42578125" style="29" customWidth="1"/>
    <col min="7944" max="7944" width="21.7109375" style="29" customWidth="1"/>
    <col min="7945" max="7945" width="18.42578125" style="29" customWidth="1"/>
    <col min="7946" max="7946" width="19.28515625" style="29" customWidth="1"/>
    <col min="7947" max="7947" width="20.42578125" style="29" customWidth="1"/>
    <col min="7948" max="8193" width="11.42578125" style="29"/>
    <col min="8194" max="8194" width="5.42578125" style="29" customWidth="1"/>
    <col min="8195" max="8195" width="5" style="29" customWidth="1"/>
    <col min="8196" max="8197" width="17.28515625" style="29" customWidth="1"/>
    <col min="8198" max="8198" width="15.7109375" style="29" customWidth="1"/>
    <col min="8199" max="8199" width="41.42578125" style="29" customWidth="1"/>
    <col min="8200" max="8200" width="21.7109375" style="29" customWidth="1"/>
    <col min="8201" max="8201" width="18.42578125" style="29" customWidth="1"/>
    <col min="8202" max="8202" width="19.28515625" style="29" customWidth="1"/>
    <col min="8203" max="8203" width="20.42578125" style="29" customWidth="1"/>
    <col min="8204" max="8449" width="11.42578125" style="29"/>
    <col min="8450" max="8450" width="5.42578125" style="29" customWidth="1"/>
    <col min="8451" max="8451" width="5" style="29" customWidth="1"/>
    <col min="8452" max="8453" width="17.28515625" style="29" customWidth="1"/>
    <col min="8454" max="8454" width="15.7109375" style="29" customWidth="1"/>
    <col min="8455" max="8455" width="41.42578125" style="29" customWidth="1"/>
    <col min="8456" max="8456" width="21.7109375" style="29" customWidth="1"/>
    <col min="8457" max="8457" width="18.42578125" style="29" customWidth="1"/>
    <col min="8458" max="8458" width="19.28515625" style="29" customWidth="1"/>
    <col min="8459" max="8459" width="20.42578125" style="29" customWidth="1"/>
    <col min="8460" max="8705" width="11.42578125" style="29"/>
    <col min="8706" max="8706" width="5.42578125" style="29" customWidth="1"/>
    <col min="8707" max="8707" width="5" style="29" customWidth="1"/>
    <col min="8708" max="8709" width="17.28515625" style="29" customWidth="1"/>
    <col min="8710" max="8710" width="15.7109375" style="29" customWidth="1"/>
    <col min="8711" max="8711" width="41.42578125" style="29" customWidth="1"/>
    <col min="8712" max="8712" width="21.7109375" style="29" customWidth="1"/>
    <col min="8713" max="8713" width="18.42578125" style="29" customWidth="1"/>
    <col min="8714" max="8714" width="19.28515625" style="29" customWidth="1"/>
    <col min="8715" max="8715" width="20.42578125" style="29" customWidth="1"/>
    <col min="8716" max="8961" width="11.42578125" style="29"/>
    <col min="8962" max="8962" width="5.42578125" style="29" customWidth="1"/>
    <col min="8963" max="8963" width="5" style="29" customWidth="1"/>
    <col min="8964" max="8965" width="17.28515625" style="29" customWidth="1"/>
    <col min="8966" max="8966" width="15.7109375" style="29" customWidth="1"/>
    <col min="8967" max="8967" width="41.42578125" style="29" customWidth="1"/>
    <col min="8968" max="8968" width="21.7109375" style="29" customWidth="1"/>
    <col min="8969" max="8969" width="18.42578125" style="29" customWidth="1"/>
    <col min="8970" max="8970" width="19.28515625" style="29" customWidth="1"/>
    <col min="8971" max="8971" width="20.42578125" style="29" customWidth="1"/>
    <col min="8972" max="9217" width="11.42578125" style="29"/>
    <col min="9218" max="9218" width="5.42578125" style="29" customWidth="1"/>
    <col min="9219" max="9219" width="5" style="29" customWidth="1"/>
    <col min="9220" max="9221" width="17.28515625" style="29" customWidth="1"/>
    <col min="9222" max="9222" width="15.7109375" style="29" customWidth="1"/>
    <col min="9223" max="9223" width="41.42578125" style="29" customWidth="1"/>
    <col min="9224" max="9224" width="21.7109375" style="29" customWidth="1"/>
    <col min="9225" max="9225" width="18.42578125" style="29" customWidth="1"/>
    <col min="9226" max="9226" width="19.28515625" style="29" customWidth="1"/>
    <col min="9227" max="9227" width="20.42578125" style="29" customWidth="1"/>
    <col min="9228" max="9473" width="11.42578125" style="29"/>
    <col min="9474" max="9474" width="5.42578125" style="29" customWidth="1"/>
    <col min="9475" max="9475" width="5" style="29" customWidth="1"/>
    <col min="9476" max="9477" width="17.28515625" style="29" customWidth="1"/>
    <col min="9478" max="9478" width="15.7109375" style="29" customWidth="1"/>
    <col min="9479" max="9479" width="41.42578125" style="29" customWidth="1"/>
    <col min="9480" max="9480" width="21.7109375" style="29" customWidth="1"/>
    <col min="9481" max="9481" width="18.42578125" style="29" customWidth="1"/>
    <col min="9482" max="9482" width="19.28515625" style="29" customWidth="1"/>
    <col min="9483" max="9483" width="20.42578125" style="29" customWidth="1"/>
    <col min="9484" max="9729" width="11.42578125" style="29"/>
    <col min="9730" max="9730" width="5.42578125" style="29" customWidth="1"/>
    <col min="9731" max="9731" width="5" style="29" customWidth="1"/>
    <col min="9732" max="9733" width="17.28515625" style="29" customWidth="1"/>
    <col min="9734" max="9734" width="15.7109375" style="29" customWidth="1"/>
    <col min="9735" max="9735" width="41.42578125" style="29" customWidth="1"/>
    <col min="9736" max="9736" width="21.7109375" style="29" customWidth="1"/>
    <col min="9737" max="9737" width="18.42578125" style="29" customWidth="1"/>
    <col min="9738" max="9738" width="19.28515625" style="29" customWidth="1"/>
    <col min="9739" max="9739" width="20.42578125" style="29" customWidth="1"/>
    <col min="9740" max="9985" width="11.42578125" style="29"/>
    <col min="9986" max="9986" width="5.42578125" style="29" customWidth="1"/>
    <col min="9987" max="9987" width="5" style="29" customWidth="1"/>
    <col min="9988" max="9989" width="17.28515625" style="29" customWidth="1"/>
    <col min="9990" max="9990" width="15.7109375" style="29" customWidth="1"/>
    <col min="9991" max="9991" width="41.42578125" style="29" customWidth="1"/>
    <col min="9992" max="9992" width="21.7109375" style="29" customWidth="1"/>
    <col min="9993" max="9993" width="18.42578125" style="29" customWidth="1"/>
    <col min="9994" max="9994" width="19.28515625" style="29" customWidth="1"/>
    <col min="9995" max="9995" width="20.42578125" style="29" customWidth="1"/>
    <col min="9996" max="10241" width="11.42578125" style="29"/>
    <col min="10242" max="10242" width="5.42578125" style="29" customWidth="1"/>
    <col min="10243" max="10243" width="5" style="29" customWidth="1"/>
    <col min="10244" max="10245" width="17.28515625" style="29" customWidth="1"/>
    <col min="10246" max="10246" width="15.7109375" style="29" customWidth="1"/>
    <col min="10247" max="10247" width="41.42578125" style="29" customWidth="1"/>
    <col min="10248" max="10248" width="21.7109375" style="29" customWidth="1"/>
    <col min="10249" max="10249" width="18.42578125" style="29" customWidth="1"/>
    <col min="10250" max="10250" width="19.28515625" style="29" customWidth="1"/>
    <col min="10251" max="10251" width="20.42578125" style="29" customWidth="1"/>
    <col min="10252" max="10497" width="11.42578125" style="29"/>
    <col min="10498" max="10498" width="5.42578125" style="29" customWidth="1"/>
    <col min="10499" max="10499" width="5" style="29" customWidth="1"/>
    <col min="10500" max="10501" width="17.28515625" style="29" customWidth="1"/>
    <col min="10502" max="10502" width="15.7109375" style="29" customWidth="1"/>
    <col min="10503" max="10503" width="41.42578125" style="29" customWidth="1"/>
    <col min="10504" max="10504" width="21.7109375" style="29" customWidth="1"/>
    <col min="10505" max="10505" width="18.42578125" style="29" customWidth="1"/>
    <col min="10506" max="10506" width="19.28515625" style="29" customWidth="1"/>
    <col min="10507" max="10507" width="20.42578125" style="29" customWidth="1"/>
    <col min="10508" max="10753" width="11.42578125" style="29"/>
    <col min="10754" max="10754" width="5.42578125" style="29" customWidth="1"/>
    <col min="10755" max="10755" width="5" style="29" customWidth="1"/>
    <col min="10756" max="10757" width="17.28515625" style="29" customWidth="1"/>
    <col min="10758" max="10758" width="15.7109375" style="29" customWidth="1"/>
    <col min="10759" max="10759" width="41.42578125" style="29" customWidth="1"/>
    <col min="10760" max="10760" width="21.7109375" style="29" customWidth="1"/>
    <col min="10761" max="10761" width="18.42578125" style="29" customWidth="1"/>
    <col min="10762" max="10762" width="19.28515625" style="29" customWidth="1"/>
    <col min="10763" max="10763" width="20.42578125" style="29" customWidth="1"/>
    <col min="10764" max="11009" width="11.42578125" style="29"/>
    <col min="11010" max="11010" width="5.42578125" style="29" customWidth="1"/>
    <col min="11011" max="11011" width="5" style="29" customWidth="1"/>
    <col min="11012" max="11013" width="17.28515625" style="29" customWidth="1"/>
    <col min="11014" max="11014" width="15.7109375" style="29" customWidth="1"/>
    <col min="11015" max="11015" width="41.42578125" style="29" customWidth="1"/>
    <col min="11016" max="11016" width="21.7109375" style="29" customWidth="1"/>
    <col min="11017" max="11017" width="18.42578125" style="29" customWidth="1"/>
    <col min="11018" max="11018" width="19.28515625" style="29" customWidth="1"/>
    <col min="11019" max="11019" width="20.42578125" style="29" customWidth="1"/>
    <col min="11020" max="11265" width="11.42578125" style="29"/>
    <col min="11266" max="11266" width="5.42578125" style="29" customWidth="1"/>
    <col min="11267" max="11267" width="5" style="29" customWidth="1"/>
    <col min="11268" max="11269" width="17.28515625" style="29" customWidth="1"/>
    <col min="11270" max="11270" width="15.7109375" style="29" customWidth="1"/>
    <col min="11271" max="11271" width="41.42578125" style="29" customWidth="1"/>
    <col min="11272" max="11272" width="21.7109375" style="29" customWidth="1"/>
    <col min="11273" max="11273" width="18.42578125" style="29" customWidth="1"/>
    <col min="11274" max="11274" width="19.28515625" style="29" customWidth="1"/>
    <col min="11275" max="11275" width="20.42578125" style="29" customWidth="1"/>
    <col min="11276" max="11521" width="11.42578125" style="29"/>
    <col min="11522" max="11522" width="5.42578125" style="29" customWidth="1"/>
    <col min="11523" max="11523" width="5" style="29" customWidth="1"/>
    <col min="11524" max="11525" width="17.28515625" style="29" customWidth="1"/>
    <col min="11526" max="11526" width="15.7109375" style="29" customWidth="1"/>
    <col min="11527" max="11527" width="41.42578125" style="29" customWidth="1"/>
    <col min="11528" max="11528" width="21.7109375" style="29" customWidth="1"/>
    <col min="11529" max="11529" width="18.42578125" style="29" customWidth="1"/>
    <col min="11530" max="11530" width="19.28515625" style="29" customWidth="1"/>
    <col min="11531" max="11531" width="20.42578125" style="29" customWidth="1"/>
    <col min="11532" max="11777" width="11.42578125" style="29"/>
    <col min="11778" max="11778" width="5.42578125" style="29" customWidth="1"/>
    <col min="11779" max="11779" width="5" style="29" customWidth="1"/>
    <col min="11780" max="11781" width="17.28515625" style="29" customWidth="1"/>
    <col min="11782" max="11782" width="15.7109375" style="29" customWidth="1"/>
    <col min="11783" max="11783" width="41.42578125" style="29" customWidth="1"/>
    <col min="11784" max="11784" width="21.7109375" style="29" customWidth="1"/>
    <col min="11785" max="11785" width="18.42578125" style="29" customWidth="1"/>
    <col min="11786" max="11786" width="19.28515625" style="29" customWidth="1"/>
    <col min="11787" max="11787" width="20.42578125" style="29" customWidth="1"/>
    <col min="11788" max="12033" width="11.42578125" style="29"/>
    <col min="12034" max="12034" width="5.42578125" style="29" customWidth="1"/>
    <col min="12035" max="12035" width="5" style="29" customWidth="1"/>
    <col min="12036" max="12037" width="17.28515625" style="29" customWidth="1"/>
    <col min="12038" max="12038" width="15.7109375" style="29" customWidth="1"/>
    <col min="12039" max="12039" width="41.42578125" style="29" customWidth="1"/>
    <col min="12040" max="12040" width="21.7109375" style="29" customWidth="1"/>
    <col min="12041" max="12041" width="18.42578125" style="29" customWidth="1"/>
    <col min="12042" max="12042" width="19.28515625" style="29" customWidth="1"/>
    <col min="12043" max="12043" width="20.42578125" style="29" customWidth="1"/>
    <col min="12044" max="12289" width="11.42578125" style="29"/>
    <col min="12290" max="12290" width="5.42578125" style="29" customWidth="1"/>
    <col min="12291" max="12291" width="5" style="29" customWidth="1"/>
    <col min="12292" max="12293" width="17.28515625" style="29" customWidth="1"/>
    <col min="12294" max="12294" width="15.7109375" style="29" customWidth="1"/>
    <col min="12295" max="12295" width="41.42578125" style="29" customWidth="1"/>
    <col min="12296" max="12296" width="21.7109375" style="29" customWidth="1"/>
    <col min="12297" max="12297" width="18.42578125" style="29" customWidth="1"/>
    <col min="12298" max="12298" width="19.28515625" style="29" customWidth="1"/>
    <col min="12299" max="12299" width="20.42578125" style="29" customWidth="1"/>
    <col min="12300" max="12545" width="11.42578125" style="29"/>
    <col min="12546" max="12546" width="5.42578125" style="29" customWidth="1"/>
    <col min="12547" max="12547" width="5" style="29" customWidth="1"/>
    <col min="12548" max="12549" width="17.28515625" style="29" customWidth="1"/>
    <col min="12550" max="12550" width="15.7109375" style="29" customWidth="1"/>
    <col min="12551" max="12551" width="41.42578125" style="29" customWidth="1"/>
    <col min="12552" max="12552" width="21.7109375" style="29" customWidth="1"/>
    <col min="12553" max="12553" width="18.42578125" style="29" customWidth="1"/>
    <col min="12554" max="12554" width="19.28515625" style="29" customWidth="1"/>
    <col min="12555" max="12555" width="20.42578125" style="29" customWidth="1"/>
    <col min="12556" max="12801" width="11.42578125" style="29"/>
    <col min="12802" max="12802" width="5.42578125" style="29" customWidth="1"/>
    <col min="12803" max="12803" width="5" style="29" customWidth="1"/>
    <col min="12804" max="12805" width="17.28515625" style="29" customWidth="1"/>
    <col min="12806" max="12806" width="15.7109375" style="29" customWidth="1"/>
    <col min="12807" max="12807" width="41.42578125" style="29" customWidth="1"/>
    <col min="12808" max="12808" width="21.7109375" style="29" customWidth="1"/>
    <col min="12809" max="12809" width="18.42578125" style="29" customWidth="1"/>
    <col min="12810" max="12810" width="19.28515625" style="29" customWidth="1"/>
    <col min="12811" max="12811" width="20.42578125" style="29" customWidth="1"/>
    <col min="12812" max="13057" width="11.42578125" style="29"/>
    <col min="13058" max="13058" width="5.42578125" style="29" customWidth="1"/>
    <col min="13059" max="13059" width="5" style="29" customWidth="1"/>
    <col min="13060" max="13061" width="17.28515625" style="29" customWidth="1"/>
    <col min="13062" max="13062" width="15.7109375" style="29" customWidth="1"/>
    <col min="13063" max="13063" width="41.42578125" style="29" customWidth="1"/>
    <col min="13064" max="13064" width="21.7109375" style="29" customWidth="1"/>
    <col min="13065" max="13065" width="18.42578125" style="29" customWidth="1"/>
    <col min="13066" max="13066" width="19.28515625" style="29" customWidth="1"/>
    <col min="13067" max="13067" width="20.42578125" style="29" customWidth="1"/>
    <col min="13068" max="13313" width="11.42578125" style="29"/>
    <col min="13314" max="13314" width="5.42578125" style="29" customWidth="1"/>
    <col min="13315" max="13315" width="5" style="29" customWidth="1"/>
    <col min="13316" max="13317" width="17.28515625" style="29" customWidth="1"/>
    <col min="13318" max="13318" width="15.7109375" style="29" customWidth="1"/>
    <col min="13319" max="13319" width="41.42578125" style="29" customWidth="1"/>
    <col min="13320" max="13320" width="21.7109375" style="29" customWidth="1"/>
    <col min="13321" max="13321" width="18.42578125" style="29" customWidth="1"/>
    <col min="13322" max="13322" width="19.28515625" style="29" customWidth="1"/>
    <col min="13323" max="13323" width="20.42578125" style="29" customWidth="1"/>
    <col min="13324" max="13569" width="11.42578125" style="29"/>
    <col min="13570" max="13570" width="5.42578125" style="29" customWidth="1"/>
    <col min="13571" max="13571" width="5" style="29" customWidth="1"/>
    <col min="13572" max="13573" width="17.28515625" style="29" customWidth="1"/>
    <col min="13574" max="13574" width="15.7109375" style="29" customWidth="1"/>
    <col min="13575" max="13575" width="41.42578125" style="29" customWidth="1"/>
    <col min="13576" max="13576" width="21.7109375" style="29" customWidth="1"/>
    <col min="13577" max="13577" width="18.42578125" style="29" customWidth="1"/>
    <col min="13578" max="13578" width="19.28515625" style="29" customWidth="1"/>
    <col min="13579" max="13579" width="20.42578125" style="29" customWidth="1"/>
    <col min="13580" max="13825" width="11.42578125" style="29"/>
    <col min="13826" max="13826" width="5.42578125" style="29" customWidth="1"/>
    <col min="13827" max="13827" width="5" style="29" customWidth="1"/>
    <col min="13828" max="13829" width="17.28515625" style="29" customWidth="1"/>
    <col min="13830" max="13830" width="15.7109375" style="29" customWidth="1"/>
    <col min="13831" max="13831" width="41.42578125" style="29" customWidth="1"/>
    <col min="13832" max="13832" width="21.7109375" style="29" customWidth="1"/>
    <col min="13833" max="13833" width="18.42578125" style="29" customWidth="1"/>
    <col min="13834" max="13834" width="19.28515625" style="29" customWidth="1"/>
    <col min="13835" max="13835" width="20.42578125" style="29" customWidth="1"/>
    <col min="13836" max="14081" width="11.42578125" style="29"/>
    <col min="14082" max="14082" width="5.42578125" style="29" customWidth="1"/>
    <col min="14083" max="14083" width="5" style="29" customWidth="1"/>
    <col min="14084" max="14085" width="17.28515625" style="29" customWidth="1"/>
    <col min="14086" max="14086" width="15.7109375" style="29" customWidth="1"/>
    <col min="14087" max="14087" width="41.42578125" style="29" customWidth="1"/>
    <col min="14088" max="14088" width="21.7109375" style="29" customWidth="1"/>
    <col min="14089" max="14089" width="18.42578125" style="29" customWidth="1"/>
    <col min="14090" max="14090" width="19.28515625" style="29" customWidth="1"/>
    <col min="14091" max="14091" width="20.42578125" style="29" customWidth="1"/>
    <col min="14092" max="14337" width="11.42578125" style="29"/>
    <col min="14338" max="14338" width="5.42578125" style="29" customWidth="1"/>
    <col min="14339" max="14339" width="5" style="29" customWidth="1"/>
    <col min="14340" max="14341" width="17.28515625" style="29" customWidth="1"/>
    <col min="14342" max="14342" width="15.7109375" style="29" customWidth="1"/>
    <col min="14343" max="14343" width="41.42578125" style="29" customWidth="1"/>
    <col min="14344" max="14344" width="21.7109375" style="29" customWidth="1"/>
    <col min="14345" max="14345" width="18.42578125" style="29" customWidth="1"/>
    <col min="14346" max="14346" width="19.28515625" style="29" customWidth="1"/>
    <col min="14347" max="14347" width="20.42578125" style="29" customWidth="1"/>
    <col min="14348" max="14593" width="11.42578125" style="29"/>
    <col min="14594" max="14594" width="5.42578125" style="29" customWidth="1"/>
    <col min="14595" max="14595" width="5" style="29" customWidth="1"/>
    <col min="14596" max="14597" width="17.28515625" style="29" customWidth="1"/>
    <col min="14598" max="14598" width="15.7109375" style="29" customWidth="1"/>
    <col min="14599" max="14599" width="41.42578125" style="29" customWidth="1"/>
    <col min="14600" max="14600" width="21.7109375" style="29" customWidth="1"/>
    <col min="14601" max="14601" width="18.42578125" style="29" customWidth="1"/>
    <col min="14602" max="14602" width="19.28515625" style="29" customWidth="1"/>
    <col min="14603" max="14603" width="20.42578125" style="29" customWidth="1"/>
    <col min="14604" max="14849" width="11.42578125" style="29"/>
    <col min="14850" max="14850" width="5.42578125" style="29" customWidth="1"/>
    <col min="14851" max="14851" width="5" style="29" customWidth="1"/>
    <col min="14852" max="14853" width="17.28515625" style="29" customWidth="1"/>
    <col min="14854" max="14854" width="15.7109375" style="29" customWidth="1"/>
    <col min="14855" max="14855" width="41.42578125" style="29" customWidth="1"/>
    <col min="14856" max="14856" width="21.7109375" style="29" customWidth="1"/>
    <col min="14857" max="14857" width="18.42578125" style="29" customWidth="1"/>
    <col min="14858" max="14858" width="19.28515625" style="29" customWidth="1"/>
    <col min="14859" max="14859" width="20.42578125" style="29" customWidth="1"/>
    <col min="14860" max="15105" width="11.42578125" style="29"/>
    <col min="15106" max="15106" width="5.42578125" style="29" customWidth="1"/>
    <col min="15107" max="15107" width="5" style="29" customWidth="1"/>
    <col min="15108" max="15109" width="17.28515625" style="29" customWidth="1"/>
    <col min="15110" max="15110" width="15.7109375" style="29" customWidth="1"/>
    <col min="15111" max="15111" width="41.42578125" style="29" customWidth="1"/>
    <col min="15112" max="15112" width="21.7109375" style="29" customWidth="1"/>
    <col min="15113" max="15113" width="18.42578125" style="29" customWidth="1"/>
    <col min="15114" max="15114" width="19.28515625" style="29" customWidth="1"/>
    <col min="15115" max="15115" width="20.42578125" style="29" customWidth="1"/>
    <col min="15116" max="15361" width="11.42578125" style="29"/>
    <col min="15362" max="15362" width="5.42578125" style="29" customWidth="1"/>
    <col min="15363" max="15363" width="5" style="29" customWidth="1"/>
    <col min="15364" max="15365" width="17.28515625" style="29" customWidth="1"/>
    <col min="15366" max="15366" width="15.7109375" style="29" customWidth="1"/>
    <col min="15367" max="15367" width="41.42578125" style="29" customWidth="1"/>
    <col min="15368" max="15368" width="21.7109375" style="29" customWidth="1"/>
    <col min="15369" max="15369" width="18.42578125" style="29" customWidth="1"/>
    <col min="15370" max="15370" width="19.28515625" style="29" customWidth="1"/>
    <col min="15371" max="15371" width="20.42578125" style="29" customWidth="1"/>
    <col min="15372" max="15617" width="11.42578125" style="29"/>
    <col min="15618" max="15618" width="5.42578125" style="29" customWidth="1"/>
    <col min="15619" max="15619" width="5" style="29" customWidth="1"/>
    <col min="15620" max="15621" width="17.28515625" style="29" customWidth="1"/>
    <col min="15622" max="15622" width="15.7109375" style="29" customWidth="1"/>
    <col min="15623" max="15623" width="41.42578125" style="29" customWidth="1"/>
    <col min="15624" max="15624" width="21.7109375" style="29" customWidth="1"/>
    <col min="15625" max="15625" width="18.42578125" style="29" customWidth="1"/>
    <col min="15626" max="15626" width="19.28515625" style="29" customWidth="1"/>
    <col min="15627" max="15627" width="20.42578125" style="29" customWidth="1"/>
    <col min="15628" max="15873" width="11.42578125" style="29"/>
    <col min="15874" max="15874" width="5.42578125" style="29" customWidth="1"/>
    <col min="15875" max="15875" width="5" style="29" customWidth="1"/>
    <col min="15876" max="15877" width="17.28515625" style="29" customWidth="1"/>
    <col min="15878" max="15878" width="15.7109375" style="29" customWidth="1"/>
    <col min="15879" max="15879" width="41.42578125" style="29" customWidth="1"/>
    <col min="15880" max="15880" width="21.7109375" style="29" customWidth="1"/>
    <col min="15881" max="15881" width="18.42578125" style="29" customWidth="1"/>
    <col min="15882" max="15882" width="19.28515625" style="29" customWidth="1"/>
    <col min="15883" max="15883" width="20.42578125" style="29" customWidth="1"/>
    <col min="15884" max="16129" width="11.42578125" style="29"/>
    <col min="16130" max="16130" width="5.42578125" style="29" customWidth="1"/>
    <col min="16131" max="16131" width="5" style="29" customWidth="1"/>
    <col min="16132" max="16133" width="17.28515625" style="29" customWidth="1"/>
    <col min="16134" max="16134" width="15.7109375" style="29" customWidth="1"/>
    <col min="16135" max="16135" width="41.42578125" style="29" customWidth="1"/>
    <col min="16136" max="16136" width="21.7109375" style="29" customWidth="1"/>
    <col min="16137" max="16137" width="18.42578125" style="29" customWidth="1"/>
    <col min="16138" max="16138" width="19.28515625" style="29" customWidth="1"/>
    <col min="16139" max="16139" width="20.42578125" style="29" customWidth="1"/>
    <col min="16140" max="16384" width="11.42578125" style="29"/>
  </cols>
  <sheetData>
    <row r="1" spans="2:14" s="94" customFormat="1" ht="8.25" customHeight="1" x14ac:dyDescent="0.25">
      <c r="B1" s="93"/>
      <c r="C1" s="93"/>
      <c r="D1" s="93"/>
      <c r="E1" s="99"/>
      <c r="F1" s="93"/>
      <c r="G1" s="93"/>
      <c r="H1" s="99"/>
      <c r="I1" s="96"/>
      <c r="J1" s="99"/>
      <c r="K1" s="99"/>
      <c r="L1" s="99"/>
      <c r="M1" s="93"/>
    </row>
    <row r="2" spans="2:14" s="31" customFormat="1" ht="8.25" customHeight="1" x14ac:dyDescent="0.25">
      <c r="B2" s="85"/>
      <c r="C2" s="40"/>
      <c r="D2" s="40"/>
      <c r="E2" s="85"/>
      <c r="F2" s="85"/>
      <c r="G2" s="97"/>
      <c r="H2" s="85"/>
      <c r="I2" s="98"/>
      <c r="J2" s="85"/>
      <c r="K2" s="85"/>
      <c r="L2" s="85"/>
      <c r="M2" s="100"/>
    </row>
    <row r="3" spans="2:14" s="31" customFormat="1" ht="69" customHeight="1" x14ac:dyDescent="0.25">
      <c r="B3" s="178" t="s">
        <v>167</v>
      </c>
      <c r="C3" s="178"/>
      <c r="D3" s="178"/>
      <c r="E3" s="178"/>
      <c r="F3" s="178"/>
      <c r="G3" s="178"/>
      <c r="H3" s="178"/>
      <c r="I3" s="178"/>
      <c r="J3" s="178"/>
      <c r="K3" s="178"/>
      <c r="L3" s="178"/>
      <c r="M3" s="178"/>
    </row>
    <row r="4" spans="2:14" ht="42.75" customHeight="1" x14ac:dyDescent="0.25">
      <c r="B4" s="106"/>
    </row>
    <row r="5" spans="2:14" ht="42.75" customHeight="1" x14ac:dyDescent="0.25">
      <c r="B5" s="179" t="s">
        <v>168</v>
      </c>
      <c r="C5" s="179"/>
      <c r="D5" s="179"/>
      <c r="E5" s="179"/>
      <c r="F5" s="179"/>
      <c r="G5" s="179"/>
      <c r="H5" s="179"/>
      <c r="I5" s="179"/>
      <c r="J5" s="179"/>
      <c r="K5" s="179"/>
      <c r="L5" s="179"/>
      <c r="M5" s="179"/>
    </row>
    <row r="6" spans="2:14" x14ac:dyDescent="0.25">
      <c r="B6" s="179"/>
      <c r="C6" s="179"/>
      <c r="D6" s="179"/>
      <c r="E6" s="179"/>
      <c r="F6" s="179"/>
      <c r="G6" s="179"/>
      <c r="H6" s="179"/>
      <c r="I6" s="179"/>
      <c r="J6" s="179"/>
      <c r="K6" s="179"/>
      <c r="L6" s="179"/>
      <c r="M6" s="179"/>
    </row>
    <row r="7" spans="2:14" x14ac:dyDescent="0.25">
      <c r="B7" s="179"/>
      <c r="C7" s="179"/>
      <c r="D7" s="179"/>
      <c r="E7" s="179"/>
      <c r="F7" s="179"/>
      <c r="G7" s="179"/>
      <c r="H7" s="179"/>
      <c r="I7" s="179"/>
      <c r="J7" s="179"/>
      <c r="K7" s="179"/>
      <c r="L7" s="179"/>
      <c r="M7" s="179"/>
    </row>
    <row r="8" spans="2:14" ht="102.75" customHeight="1" x14ac:dyDescent="0.25">
      <c r="B8" s="179"/>
      <c r="C8" s="179"/>
      <c r="D8" s="179"/>
      <c r="E8" s="179"/>
      <c r="F8" s="179"/>
      <c r="G8" s="179"/>
      <c r="H8" s="179"/>
      <c r="I8" s="179"/>
      <c r="J8" s="179"/>
      <c r="K8" s="179"/>
      <c r="L8" s="179"/>
      <c r="M8" s="179"/>
    </row>
    <row r="9" spans="2:14" ht="15" thickBot="1" x14ac:dyDescent="0.3">
      <c r="B9" s="106"/>
      <c r="C9" s="106"/>
      <c r="D9" s="106"/>
      <c r="E9" s="106"/>
      <c r="F9" s="106"/>
      <c r="G9" s="106"/>
      <c r="H9" s="106"/>
      <c r="I9" s="106"/>
      <c r="J9" s="106"/>
      <c r="K9" s="106"/>
      <c r="L9" s="106"/>
      <c r="M9" s="106"/>
    </row>
    <row r="10" spans="2:14" ht="12.75" customHeight="1" thickBot="1" x14ac:dyDescent="0.3">
      <c r="B10" s="180" t="s">
        <v>169</v>
      </c>
      <c r="C10" s="181"/>
      <c r="D10" s="181"/>
      <c r="E10" s="182"/>
      <c r="F10" s="85"/>
      <c r="G10" s="85"/>
      <c r="H10" s="85"/>
      <c r="I10" s="86"/>
      <c r="J10" s="85"/>
      <c r="K10" s="85"/>
      <c r="L10" s="85"/>
      <c r="M10" s="31"/>
    </row>
    <row r="11" spans="2:14" ht="51" x14ac:dyDescent="0.25">
      <c r="B11" s="39" t="s">
        <v>49</v>
      </c>
      <c r="C11" s="39" t="s">
        <v>49</v>
      </c>
      <c r="D11" s="37" t="s">
        <v>48</v>
      </c>
      <c r="E11" s="37" t="s">
        <v>47</v>
      </c>
      <c r="F11" s="41" t="s">
        <v>46</v>
      </c>
      <c r="G11" s="37" t="s">
        <v>45</v>
      </c>
      <c r="H11" s="37" t="s">
        <v>44</v>
      </c>
      <c r="I11" s="37" t="s">
        <v>52</v>
      </c>
      <c r="J11" s="38" t="s">
        <v>43</v>
      </c>
      <c r="K11" s="37" t="s">
        <v>42</v>
      </c>
      <c r="L11" s="37" t="s">
        <v>50</v>
      </c>
      <c r="M11" s="37" t="s">
        <v>41</v>
      </c>
      <c r="N11" s="36" t="s">
        <v>7</v>
      </c>
    </row>
    <row r="12" spans="2:14" ht="114.75" x14ac:dyDescent="0.25">
      <c r="B12" s="107">
        <v>1</v>
      </c>
      <c r="C12" s="107">
        <v>1</v>
      </c>
      <c r="D12" s="44" t="s">
        <v>170</v>
      </c>
      <c r="E12" s="44" t="s">
        <v>171</v>
      </c>
      <c r="F12" s="34" t="s">
        <v>172</v>
      </c>
      <c r="G12" s="34" t="s">
        <v>173</v>
      </c>
      <c r="H12" s="46" t="s">
        <v>174</v>
      </c>
      <c r="I12" s="46" t="s">
        <v>175</v>
      </c>
      <c r="J12" s="35">
        <v>59002109</v>
      </c>
      <c r="K12" s="45" t="s">
        <v>176</v>
      </c>
      <c r="L12" s="45" t="s">
        <v>300</v>
      </c>
      <c r="M12" s="87" t="s">
        <v>40</v>
      </c>
      <c r="N12" s="171" t="s">
        <v>36</v>
      </c>
    </row>
    <row r="13" spans="2:14" ht="192" thickBot="1" x14ac:dyDescent="0.3">
      <c r="B13" s="108">
        <v>2</v>
      </c>
      <c r="C13" s="108">
        <v>2</v>
      </c>
      <c r="D13" s="43" t="s">
        <v>177</v>
      </c>
      <c r="E13" s="43" t="s">
        <v>178</v>
      </c>
      <c r="F13" s="33" t="s">
        <v>179</v>
      </c>
      <c r="G13" s="33" t="s">
        <v>180</v>
      </c>
      <c r="H13" s="88" t="s">
        <v>181</v>
      </c>
      <c r="I13" s="88" t="s">
        <v>182</v>
      </c>
      <c r="J13" s="89">
        <v>90012673</v>
      </c>
      <c r="K13" s="90" t="s">
        <v>183</v>
      </c>
      <c r="L13" s="90" t="s">
        <v>301</v>
      </c>
      <c r="M13" s="91" t="s">
        <v>40</v>
      </c>
      <c r="N13" s="172"/>
    </row>
    <row r="14" spans="2:14" ht="15.75" x14ac:dyDescent="0.25">
      <c r="B14" s="93"/>
      <c r="C14" s="94"/>
      <c r="D14" s="94"/>
      <c r="E14" s="93"/>
      <c r="F14" s="93"/>
      <c r="G14" s="95"/>
      <c r="H14" s="93"/>
      <c r="I14" s="96">
        <f>SUM(I12:I13)</f>
        <v>0</v>
      </c>
      <c r="J14" s="93"/>
      <c r="K14" s="93"/>
      <c r="L14" s="93"/>
      <c r="M14" s="92"/>
    </row>
    <row r="15" spans="2:14" ht="16.5" thickBot="1" x14ac:dyDescent="0.3">
      <c r="B15" s="93"/>
      <c r="C15" s="94"/>
      <c r="D15" s="94"/>
      <c r="E15" s="93"/>
      <c r="F15" s="93"/>
      <c r="G15" s="95"/>
      <c r="H15" s="93"/>
      <c r="I15" s="96"/>
      <c r="J15" s="93"/>
      <c r="K15" s="93"/>
      <c r="L15" s="93"/>
      <c r="M15" s="92"/>
    </row>
    <row r="16" spans="2:14" ht="15" thickBot="1" x14ac:dyDescent="0.3">
      <c r="B16" s="183" t="s">
        <v>184</v>
      </c>
      <c r="C16" s="184"/>
      <c r="D16" s="184"/>
      <c r="E16" s="185"/>
      <c r="F16" s="40"/>
      <c r="G16" s="40"/>
      <c r="H16" s="40"/>
      <c r="I16" s="42"/>
      <c r="J16" s="40"/>
      <c r="K16" s="40"/>
      <c r="L16" s="40"/>
      <c r="M16" s="31"/>
    </row>
    <row r="17" spans="2:13" ht="51" x14ac:dyDescent="0.25">
      <c r="B17" s="39" t="s">
        <v>49</v>
      </c>
      <c r="C17" s="37" t="s">
        <v>48</v>
      </c>
      <c r="D17" s="37" t="s">
        <v>47</v>
      </c>
      <c r="E17" s="41" t="s">
        <v>46</v>
      </c>
      <c r="F17" s="37" t="s">
        <v>45</v>
      </c>
      <c r="G17" s="37" t="s">
        <v>44</v>
      </c>
      <c r="H17" s="37" t="s">
        <v>52</v>
      </c>
      <c r="I17" s="38" t="s">
        <v>43</v>
      </c>
      <c r="J17" s="37" t="s">
        <v>42</v>
      </c>
      <c r="K17" s="37" t="s">
        <v>50</v>
      </c>
      <c r="L17" s="37" t="s">
        <v>41</v>
      </c>
      <c r="M17" s="36" t="s">
        <v>7</v>
      </c>
    </row>
    <row r="18" spans="2:13" ht="89.25" x14ac:dyDescent="0.25">
      <c r="B18" s="107">
        <v>1</v>
      </c>
      <c r="C18" s="44" t="s">
        <v>185</v>
      </c>
      <c r="D18" s="44" t="s">
        <v>186</v>
      </c>
      <c r="E18" s="34" t="s">
        <v>187</v>
      </c>
      <c r="F18" s="34" t="s">
        <v>188</v>
      </c>
      <c r="G18" s="46" t="s">
        <v>189</v>
      </c>
      <c r="H18" s="46" t="s">
        <v>190</v>
      </c>
      <c r="I18" s="35">
        <v>64539360</v>
      </c>
      <c r="J18" s="45" t="s">
        <v>191</v>
      </c>
      <c r="K18" s="45" t="s">
        <v>302</v>
      </c>
      <c r="L18" s="87" t="s">
        <v>40</v>
      </c>
      <c r="M18" s="171" t="s">
        <v>36</v>
      </c>
    </row>
    <row r="19" spans="2:13" ht="51.75" thickBot="1" x14ac:dyDescent="0.3">
      <c r="B19" s="108">
        <v>2</v>
      </c>
      <c r="C19" s="43" t="s">
        <v>192</v>
      </c>
      <c r="D19" s="43" t="s">
        <v>193</v>
      </c>
      <c r="E19" s="33" t="s">
        <v>194</v>
      </c>
      <c r="F19" s="33" t="s">
        <v>195</v>
      </c>
      <c r="G19" s="88" t="s">
        <v>196</v>
      </c>
      <c r="H19" s="88" t="s">
        <v>197</v>
      </c>
      <c r="I19" s="89">
        <v>62645233</v>
      </c>
      <c r="J19" s="90" t="s">
        <v>198</v>
      </c>
      <c r="K19" s="90" t="s">
        <v>303</v>
      </c>
      <c r="L19" s="91" t="s">
        <v>40</v>
      </c>
      <c r="M19" s="172"/>
    </row>
    <row r="20" spans="2:13" ht="15.75" x14ac:dyDescent="0.25">
      <c r="B20" s="93"/>
      <c r="C20" s="94"/>
      <c r="D20" s="94"/>
      <c r="E20" s="93"/>
      <c r="F20" s="93"/>
      <c r="G20" s="95"/>
      <c r="H20" s="93"/>
      <c r="I20" s="122">
        <f>SUM(I18:I19)</f>
        <v>127184593</v>
      </c>
      <c r="J20" s="93"/>
      <c r="K20" s="93"/>
      <c r="L20" s="93"/>
      <c r="M20" s="92"/>
    </row>
    <row r="21" spans="2:13" ht="15" thickBot="1" x14ac:dyDescent="0.3">
      <c r="B21" s="106"/>
      <c r="C21" s="47"/>
      <c r="D21" s="47"/>
      <c r="E21" s="47"/>
      <c r="F21" s="47"/>
      <c r="G21" s="47"/>
    </row>
    <row r="22" spans="2:13" ht="15" thickBot="1" x14ac:dyDescent="0.3">
      <c r="B22" s="173" t="s">
        <v>199</v>
      </c>
      <c r="C22" s="174"/>
      <c r="D22" s="174"/>
      <c r="E22" s="175"/>
      <c r="F22" s="40"/>
      <c r="G22" s="40"/>
      <c r="H22" s="40"/>
      <c r="I22" s="42"/>
      <c r="J22" s="40"/>
      <c r="K22" s="40"/>
      <c r="L22" s="40"/>
      <c r="M22" s="31"/>
    </row>
    <row r="23" spans="2:13" ht="51" x14ac:dyDescent="0.25">
      <c r="B23" s="39" t="s">
        <v>49</v>
      </c>
      <c r="C23" s="37" t="s">
        <v>48</v>
      </c>
      <c r="D23" s="37" t="s">
        <v>47</v>
      </c>
      <c r="E23" s="41" t="s">
        <v>46</v>
      </c>
      <c r="F23" s="37" t="s">
        <v>45</v>
      </c>
      <c r="G23" s="37" t="s">
        <v>44</v>
      </c>
      <c r="H23" s="37" t="s">
        <v>52</v>
      </c>
      <c r="I23" s="38" t="s">
        <v>43</v>
      </c>
      <c r="J23" s="37" t="s">
        <v>42</v>
      </c>
      <c r="K23" s="37" t="s">
        <v>50</v>
      </c>
      <c r="L23" s="37" t="s">
        <v>41</v>
      </c>
      <c r="M23" s="36" t="s">
        <v>7</v>
      </c>
    </row>
    <row r="24" spans="2:13" ht="102" x14ac:dyDescent="0.25">
      <c r="B24" s="107">
        <v>1</v>
      </c>
      <c r="C24" s="34" t="s">
        <v>304</v>
      </c>
      <c r="D24" s="34" t="s">
        <v>305</v>
      </c>
      <c r="E24" s="34" t="s">
        <v>306</v>
      </c>
      <c r="F24" s="34" t="s">
        <v>307</v>
      </c>
      <c r="G24" s="34" t="s">
        <v>308</v>
      </c>
      <c r="H24" s="34" t="s">
        <v>309</v>
      </c>
      <c r="I24" s="163">
        <v>341799299</v>
      </c>
      <c r="J24" s="34" t="s">
        <v>310</v>
      </c>
      <c r="K24" s="34" t="s">
        <v>311</v>
      </c>
      <c r="L24" s="164" t="s">
        <v>4</v>
      </c>
      <c r="M24" s="176" t="s">
        <v>312</v>
      </c>
    </row>
    <row r="25" spans="2:13" ht="63.75" x14ac:dyDescent="0.25">
      <c r="B25" s="107">
        <v>2</v>
      </c>
      <c r="C25" s="34" t="s">
        <v>313</v>
      </c>
      <c r="D25" s="34" t="s">
        <v>314</v>
      </c>
      <c r="E25" s="34" t="s">
        <v>315</v>
      </c>
      <c r="F25" s="34" t="s">
        <v>316</v>
      </c>
      <c r="G25" s="34" t="s">
        <v>317</v>
      </c>
      <c r="H25" s="34" t="s">
        <v>318</v>
      </c>
      <c r="I25" s="163">
        <v>223359455</v>
      </c>
      <c r="J25" s="34" t="s">
        <v>319</v>
      </c>
      <c r="K25" s="34" t="s">
        <v>311</v>
      </c>
      <c r="L25" s="164" t="s">
        <v>4</v>
      </c>
      <c r="M25" s="176"/>
    </row>
    <row r="26" spans="2:13" ht="77.25" thickBot="1" x14ac:dyDescent="0.3">
      <c r="B26" s="108">
        <v>3</v>
      </c>
      <c r="C26" s="43" t="s">
        <v>320</v>
      </c>
      <c r="D26" s="43" t="s">
        <v>321</v>
      </c>
      <c r="E26" s="33" t="s">
        <v>322</v>
      </c>
      <c r="F26" s="33" t="s">
        <v>323</v>
      </c>
      <c r="G26" s="88" t="s">
        <v>324</v>
      </c>
      <c r="H26" s="88" t="s">
        <v>210</v>
      </c>
      <c r="I26" s="89">
        <v>3073121601</v>
      </c>
      <c r="J26" s="90" t="s">
        <v>325</v>
      </c>
      <c r="K26" s="90" t="s">
        <v>326</v>
      </c>
      <c r="L26" s="91" t="s">
        <v>40</v>
      </c>
      <c r="M26" s="177"/>
    </row>
    <row r="27" spans="2:13" ht="15" thickBot="1" x14ac:dyDescent="0.3">
      <c r="B27" s="85"/>
      <c r="C27" s="40"/>
      <c r="D27" s="40"/>
      <c r="E27" s="85"/>
      <c r="F27" s="85"/>
      <c r="G27" s="124"/>
      <c r="H27" s="124"/>
      <c r="I27" s="98"/>
      <c r="J27" s="125"/>
      <c r="K27" s="126"/>
      <c r="L27" s="127"/>
      <c r="M27" s="123"/>
    </row>
    <row r="28" spans="2:13" ht="15" thickBot="1" x14ac:dyDescent="0.3">
      <c r="B28" s="187" t="s">
        <v>200</v>
      </c>
      <c r="C28" s="188"/>
      <c r="D28" s="188"/>
      <c r="E28" s="189"/>
      <c r="F28" s="40"/>
      <c r="G28" s="40"/>
      <c r="H28" s="40"/>
      <c r="I28" s="42"/>
      <c r="J28" s="40"/>
      <c r="K28" s="40"/>
      <c r="L28" s="40"/>
      <c r="M28" s="31"/>
    </row>
    <row r="29" spans="2:13" ht="51" x14ac:dyDescent="0.25">
      <c r="B29" s="39" t="s">
        <v>49</v>
      </c>
      <c r="C29" s="37" t="s">
        <v>48</v>
      </c>
      <c r="D29" s="37" t="s">
        <v>47</v>
      </c>
      <c r="E29" s="41" t="s">
        <v>46</v>
      </c>
      <c r="F29" s="37" t="s">
        <v>45</v>
      </c>
      <c r="G29" s="37" t="s">
        <v>44</v>
      </c>
      <c r="H29" s="37" t="s">
        <v>52</v>
      </c>
      <c r="I29" s="38" t="s">
        <v>43</v>
      </c>
      <c r="J29" s="37" t="s">
        <v>42</v>
      </c>
      <c r="K29" s="37" t="s">
        <v>50</v>
      </c>
      <c r="L29" s="37" t="s">
        <v>41</v>
      </c>
      <c r="M29" s="36" t="s">
        <v>7</v>
      </c>
    </row>
    <row r="30" spans="2:13" ht="89.25" x14ac:dyDescent="0.25">
      <c r="B30" s="107">
        <v>1</v>
      </c>
      <c r="C30" s="44" t="s">
        <v>327</v>
      </c>
      <c r="D30" s="44" t="s">
        <v>201</v>
      </c>
      <c r="E30" s="34" t="s">
        <v>202</v>
      </c>
      <c r="F30" s="34" t="s">
        <v>203</v>
      </c>
      <c r="G30" s="46" t="s">
        <v>204</v>
      </c>
      <c r="H30" s="46" t="s">
        <v>51</v>
      </c>
      <c r="I30" s="35">
        <v>89516880</v>
      </c>
      <c r="J30" s="45" t="s">
        <v>205</v>
      </c>
      <c r="K30" s="45" t="s">
        <v>328</v>
      </c>
      <c r="L30" s="87" t="s">
        <v>4</v>
      </c>
      <c r="M30" s="190" t="s">
        <v>4</v>
      </c>
    </row>
    <row r="31" spans="2:13" ht="89.25" x14ac:dyDescent="0.25">
      <c r="B31" s="107">
        <v>2</v>
      </c>
      <c r="C31" s="44" t="s">
        <v>206</v>
      </c>
      <c r="D31" s="44" t="s">
        <v>201</v>
      </c>
      <c r="E31" s="34" t="s">
        <v>207</v>
      </c>
      <c r="F31" s="34" t="s">
        <v>208</v>
      </c>
      <c r="G31" s="46" t="s">
        <v>209</v>
      </c>
      <c r="H31" s="46" t="s">
        <v>329</v>
      </c>
      <c r="I31" s="35">
        <v>40936471</v>
      </c>
      <c r="J31" s="45" t="s">
        <v>211</v>
      </c>
      <c r="K31" s="46" t="s">
        <v>330</v>
      </c>
      <c r="L31" s="87" t="s">
        <v>4</v>
      </c>
      <c r="M31" s="191"/>
    </row>
    <row r="32" spans="2:13" ht="51.75" thickBot="1" x14ac:dyDescent="0.3">
      <c r="B32" s="108">
        <v>3</v>
      </c>
      <c r="C32" s="43" t="s">
        <v>212</v>
      </c>
      <c r="D32" s="43" t="s">
        <v>201</v>
      </c>
      <c r="E32" s="33" t="s">
        <v>213</v>
      </c>
      <c r="F32" s="33" t="s">
        <v>214</v>
      </c>
      <c r="G32" s="88" t="s">
        <v>215</v>
      </c>
      <c r="H32" s="88" t="s">
        <v>331</v>
      </c>
      <c r="I32" s="89">
        <v>84242240</v>
      </c>
      <c r="J32" s="90" t="s">
        <v>216</v>
      </c>
      <c r="K32" s="90" t="s">
        <v>330</v>
      </c>
      <c r="L32" s="91" t="s">
        <v>4</v>
      </c>
      <c r="M32" s="192"/>
    </row>
    <row r="33" spans="2:13" ht="15.75" x14ac:dyDescent="0.25">
      <c r="B33" s="93"/>
      <c r="C33" s="94"/>
      <c r="D33" s="94"/>
      <c r="E33" s="93"/>
      <c r="F33" s="93"/>
      <c r="G33" s="95"/>
      <c r="H33" s="93"/>
      <c r="I33" s="122">
        <f>SUM(I30:I32)</f>
        <v>214695591</v>
      </c>
      <c r="J33" s="93"/>
      <c r="K33" s="93"/>
      <c r="L33" s="93"/>
      <c r="M33" s="92"/>
    </row>
    <row r="34" spans="2:13" ht="15" thickBot="1" x14ac:dyDescent="0.3">
      <c r="B34" s="106"/>
      <c r="C34" s="47"/>
      <c r="D34" s="47"/>
      <c r="E34" s="47"/>
      <c r="F34" s="47"/>
      <c r="G34" s="47"/>
    </row>
    <row r="35" spans="2:13" ht="15" thickBot="1" x14ac:dyDescent="0.3">
      <c r="B35" s="193" t="s">
        <v>217</v>
      </c>
      <c r="C35" s="194"/>
      <c r="D35" s="194"/>
      <c r="E35" s="195"/>
      <c r="F35" s="85"/>
      <c r="G35" s="85"/>
      <c r="H35" s="85"/>
      <c r="I35" s="86"/>
      <c r="J35" s="85"/>
      <c r="K35" s="85"/>
      <c r="L35" s="85"/>
      <c r="M35" s="31"/>
    </row>
    <row r="36" spans="2:13" ht="51" x14ac:dyDescent="0.25">
      <c r="B36" s="39" t="s">
        <v>49</v>
      </c>
      <c r="C36" s="37" t="s">
        <v>48</v>
      </c>
      <c r="D36" s="37" t="s">
        <v>47</v>
      </c>
      <c r="E36" s="41" t="s">
        <v>46</v>
      </c>
      <c r="F36" s="37" t="s">
        <v>45</v>
      </c>
      <c r="G36" s="37" t="s">
        <v>44</v>
      </c>
      <c r="H36" s="37" t="s">
        <v>52</v>
      </c>
      <c r="I36" s="38" t="s">
        <v>43</v>
      </c>
      <c r="J36" s="37" t="s">
        <v>42</v>
      </c>
      <c r="K36" s="37" t="s">
        <v>50</v>
      </c>
      <c r="L36" s="37" t="s">
        <v>41</v>
      </c>
      <c r="M36" s="36" t="s">
        <v>7</v>
      </c>
    </row>
    <row r="37" spans="2:13" ht="127.5" x14ac:dyDescent="0.25">
      <c r="B37" s="107">
        <v>1</v>
      </c>
      <c r="C37" s="44" t="s">
        <v>218</v>
      </c>
      <c r="D37" s="44" t="s">
        <v>219</v>
      </c>
      <c r="E37" s="34" t="s">
        <v>220</v>
      </c>
      <c r="F37" s="34" t="s">
        <v>221</v>
      </c>
      <c r="G37" s="46" t="s">
        <v>222</v>
      </c>
      <c r="H37" s="46" t="s">
        <v>332</v>
      </c>
      <c r="I37" s="165">
        <v>75558374</v>
      </c>
      <c r="J37" s="166" t="s">
        <v>223</v>
      </c>
      <c r="K37" s="46" t="s">
        <v>333</v>
      </c>
      <c r="L37" s="44" t="s">
        <v>4</v>
      </c>
      <c r="M37" s="190" t="s">
        <v>312</v>
      </c>
    </row>
    <row r="38" spans="2:13" ht="76.5" x14ac:dyDescent="0.25">
      <c r="B38" s="107">
        <v>2</v>
      </c>
      <c r="C38" s="44" t="s">
        <v>334</v>
      </c>
      <c r="D38" s="44" t="s">
        <v>219</v>
      </c>
      <c r="E38" s="34" t="s">
        <v>224</v>
      </c>
      <c r="F38" s="34" t="s">
        <v>225</v>
      </c>
      <c r="G38" s="46" t="s">
        <v>226</v>
      </c>
      <c r="H38" s="46" t="s">
        <v>210</v>
      </c>
      <c r="I38" s="165">
        <v>167983149</v>
      </c>
      <c r="J38" s="166" t="s">
        <v>227</v>
      </c>
      <c r="K38" s="46" t="s">
        <v>335</v>
      </c>
      <c r="L38" s="44" t="s">
        <v>40</v>
      </c>
      <c r="M38" s="191"/>
    </row>
    <row r="39" spans="2:13" ht="51.75" thickBot="1" x14ac:dyDescent="0.3">
      <c r="B39" s="108">
        <v>3</v>
      </c>
      <c r="C39" s="43" t="s">
        <v>228</v>
      </c>
      <c r="D39" s="43" t="s">
        <v>229</v>
      </c>
      <c r="E39" s="33" t="s">
        <v>230</v>
      </c>
      <c r="F39" s="33" t="s">
        <v>231</v>
      </c>
      <c r="G39" s="88" t="s">
        <v>232</v>
      </c>
      <c r="H39" s="88" t="s">
        <v>51</v>
      </c>
      <c r="I39" s="89">
        <f>1209582500/2</f>
        <v>604791250</v>
      </c>
      <c r="J39" s="90" t="s">
        <v>233</v>
      </c>
      <c r="K39" s="90" t="s">
        <v>234</v>
      </c>
      <c r="L39" s="91" t="s">
        <v>4</v>
      </c>
      <c r="M39" s="192"/>
    </row>
    <row r="40" spans="2:13" ht="15.75" x14ac:dyDescent="0.25">
      <c r="B40" s="93"/>
      <c r="C40" s="94"/>
      <c r="D40" s="94"/>
      <c r="E40" s="93"/>
      <c r="F40" s="93"/>
      <c r="G40" s="95"/>
      <c r="H40" s="93"/>
      <c r="I40" s="96">
        <f>SUM(I37:I39)</f>
        <v>848332773</v>
      </c>
      <c r="J40" s="93"/>
      <c r="K40" s="93"/>
      <c r="L40" s="93"/>
      <c r="M40" s="92"/>
    </row>
    <row r="41" spans="2:13" ht="16.5" thickBot="1" x14ac:dyDescent="0.3">
      <c r="B41" s="93"/>
      <c r="C41" s="94"/>
      <c r="D41" s="94"/>
      <c r="E41" s="93"/>
      <c r="F41" s="93"/>
      <c r="G41" s="95"/>
      <c r="H41" s="93"/>
      <c r="I41" s="96"/>
      <c r="J41" s="93"/>
      <c r="K41" s="93"/>
      <c r="L41" s="93"/>
      <c r="M41" s="92"/>
    </row>
    <row r="42" spans="2:13" ht="15" thickBot="1" x14ac:dyDescent="0.3">
      <c r="B42" s="196" t="s">
        <v>53</v>
      </c>
      <c r="C42" s="197"/>
      <c r="D42" s="197"/>
      <c r="E42" s="198"/>
      <c r="F42" s="85"/>
      <c r="G42" s="85"/>
      <c r="H42" s="85"/>
      <c r="I42" s="86"/>
      <c r="J42" s="85"/>
      <c r="K42" s="85"/>
      <c r="L42" s="85"/>
      <c r="M42" s="31"/>
    </row>
    <row r="43" spans="2:13" ht="51" x14ac:dyDescent="0.25">
      <c r="B43" s="39" t="s">
        <v>49</v>
      </c>
      <c r="C43" s="37" t="s">
        <v>48</v>
      </c>
      <c r="D43" s="37" t="s">
        <v>47</v>
      </c>
      <c r="E43" s="41" t="s">
        <v>46</v>
      </c>
      <c r="F43" s="37" t="s">
        <v>45</v>
      </c>
      <c r="G43" s="37" t="s">
        <v>44</v>
      </c>
      <c r="H43" s="37" t="s">
        <v>52</v>
      </c>
      <c r="I43" s="38" t="s">
        <v>43</v>
      </c>
      <c r="J43" s="37" t="s">
        <v>42</v>
      </c>
      <c r="K43" s="37" t="s">
        <v>50</v>
      </c>
      <c r="L43" s="37" t="s">
        <v>41</v>
      </c>
      <c r="M43" s="36" t="s">
        <v>7</v>
      </c>
    </row>
    <row r="44" spans="2:13" ht="38.25" x14ac:dyDescent="0.25">
      <c r="B44" s="107">
        <v>1</v>
      </c>
      <c r="C44" s="44" t="s">
        <v>84</v>
      </c>
      <c r="D44" s="44" t="s">
        <v>54</v>
      </c>
      <c r="E44" s="34" t="s">
        <v>235</v>
      </c>
      <c r="F44" s="34" t="s">
        <v>236</v>
      </c>
      <c r="G44" s="46" t="s">
        <v>237</v>
      </c>
      <c r="H44" s="46" t="s">
        <v>238</v>
      </c>
      <c r="I44" s="35">
        <f>308154311*1.19</f>
        <v>366703630.08999997</v>
      </c>
      <c r="J44" s="45" t="s">
        <v>85</v>
      </c>
      <c r="K44" s="45" t="s">
        <v>239</v>
      </c>
      <c r="L44" s="87" t="s">
        <v>4</v>
      </c>
      <c r="M44" s="176" t="s">
        <v>4</v>
      </c>
    </row>
    <row r="45" spans="2:13" ht="90" thickBot="1" x14ac:dyDescent="0.3">
      <c r="B45" s="108">
        <v>2</v>
      </c>
      <c r="C45" s="43" t="s">
        <v>240</v>
      </c>
      <c r="D45" s="43" t="s">
        <v>54</v>
      </c>
      <c r="E45" s="33" t="s">
        <v>235</v>
      </c>
      <c r="F45" s="33" t="s">
        <v>236</v>
      </c>
      <c r="G45" s="88" t="s">
        <v>241</v>
      </c>
      <c r="H45" s="88" t="s">
        <v>242</v>
      </c>
      <c r="I45" s="89">
        <f>189391735*1.19</f>
        <v>225376164.64999998</v>
      </c>
      <c r="J45" s="90" t="s">
        <v>243</v>
      </c>
      <c r="K45" s="90" t="s">
        <v>244</v>
      </c>
      <c r="L45" s="91" t="s">
        <v>4</v>
      </c>
      <c r="M45" s="177"/>
    </row>
    <row r="46" spans="2:13" ht="15.75" x14ac:dyDescent="0.25">
      <c r="B46" s="93"/>
      <c r="C46" s="94"/>
      <c r="D46" s="94"/>
      <c r="E46" s="93"/>
      <c r="F46" s="93"/>
      <c r="G46" s="95"/>
      <c r="H46" s="93"/>
      <c r="I46" s="96">
        <f>SUM(I44:I45)</f>
        <v>592079794.74000001</v>
      </c>
      <c r="J46" s="93"/>
      <c r="K46" s="93"/>
      <c r="L46" s="93"/>
      <c r="M46" s="92"/>
    </row>
    <row r="47" spans="2:13" ht="16.5" thickBot="1" x14ac:dyDescent="0.3">
      <c r="B47" s="93"/>
      <c r="C47" s="94"/>
      <c r="D47" s="94"/>
      <c r="E47" s="93"/>
      <c r="F47" s="93"/>
      <c r="G47" s="95"/>
      <c r="H47" s="93"/>
      <c r="I47" s="96"/>
      <c r="J47" s="93"/>
      <c r="K47" s="93"/>
      <c r="L47" s="93"/>
      <c r="M47" s="92"/>
    </row>
    <row r="48" spans="2:13" ht="15" thickBot="1" x14ac:dyDescent="0.3">
      <c r="B48" s="183" t="s">
        <v>245</v>
      </c>
      <c r="C48" s="184"/>
      <c r="D48" s="184"/>
      <c r="E48" s="185"/>
      <c r="F48" s="40"/>
      <c r="G48" s="40"/>
      <c r="H48" s="40"/>
      <c r="I48" s="42"/>
      <c r="J48" s="40"/>
      <c r="K48" s="40"/>
      <c r="L48" s="40"/>
      <c r="M48" s="31"/>
    </row>
    <row r="49" spans="2:13" ht="51" x14ac:dyDescent="0.25">
      <c r="B49" s="39" t="s">
        <v>49</v>
      </c>
      <c r="C49" s="37" t="s">
        <v>48</v>
      </c>
      <c r="D49" s="37" t="s">
        <v>47</v>
      </c>
      <c r="E49" s="41" t="s">
        <v>46</v>
      </c>
      <c r="F49" s="37" t="s">
        <v>45</v>
      </c>
      <c r="G49" s="37" t="s">
        <v>44</v>
      </c>
      <c r="H49" s="37" t="s">
        <v>52</v>
      </c>
      <c r="I49" s="38" t="s">
        <v>43</v>
      </c>
      <c r="J49" s="37" t="s">
        <v>42</v>
      </c>
      <c r="K49" s="37" t="s">
        <v>50</v>
      </c>
      <c r="L49" s="37" t="s">
        <v>41</v>
      </c>
      <c r="M49" s="36" t="s">
        <v>7</v>
      </c>
    </row>
    <row r="50" spans="2:13" ht="89.25" x14ac:dyDescent="0.25">
      <c r="B50" s="107">
        <v>1</v>
      </c>
      <c r="C50" s="44" t="s">
        <v>246</v>
      </c>
      <c r="D50" s="44" t="s">
        <v>245</v>
      </c>
      <c r="E50" s="34" t="s">
        <v>247</v>
      </c>
      <c r="F50" s="34" t="s">
        <v>248</v>
      </c>
      <c r="G50" s="46" t="s">
        <v>249</v>
      </c>
      <c r="H50" s="46" t="s">
        <v>250</v>
      </c>
      <c r="I50" s="35">
        <v>95518291</v>
      </c>
      <c r="J50" s="45" t="s">
        <v>251</v>
      </c>
      <c r="K50" s="45" t="s">
        <v>5</v>
      </c>
      <c r="L50" s="87" t="s">
        <v>4</v>
      </c>
      <c r="M50" s="176" t="s">
        <v>4</v>
      </c>
    </row>
    <row r="51" spans="2:13" ht="115.5" thickBot="1" x14ac:dyDescent="0.3">
      <c r="B51" s="108">
        <v>2</v>
      </c>
      <c r="C51" s="43" t="s">
        <v>252</v>
      </c>
      <c r="D51" s="43" t="s">
        <v>245</v>
      </c>
      <c r="E51" s="33" t="s">
        <v>253</v>
      </c>
      <c r="F51" s="33" t="s">
        <v>254</v>
      </c>
      <c r="G51" s="88" t="s">
        <v>255</v>
      </c>
      <c r="H51" s="88" t="s">
        <v>256</v>
      </c>
      <c r="I51" s="89">
        <v>194697205</v>
      </c>
      <c r="J51" s="90" t="s">
        <v>257</v>
      </c>
      <c r="K51" s="128" t="s">
        <v>336</v>
      </c>
      <c r="L51" s="91" t="s">
        <v>4</v>
      </c>
      <c r="M51" s="177"/>
    </row>
    <row r="52" spans="2:13" ht="15.75" x14ac:dyDescent="0.25">
      <c r="B52" s="93"/>
      <c r="C52" s="94"/>
      <c r="D52" s="94"/>
      <c r="E52" s="93"/>
      <c r="F52" s="93"/>
      <c r="G52" s="95"/>
      <c r="H52" s="93"/>
      <c r="I52" s="122">
        <f>SUM(I50:I51)</f>
        <v>290215496</v>
      </c>
      <c r="J52" s="93"/>
      <c r="K52" s="93"/>
      <c r="L52" s="93"/>
      <c r="M52" s="92"/>
    </row>
    <row r="53" spans="2:13" ht="15.75" x14ac:dyDescent="0.25">
      <c r="B53" s="93"/>
      <c r="C53" s="93"/>
      <c r="D53" s="93"/>
      <c r="E53" s="99"/>
      <c r="F53" s="93"/>
      <c r="G53" s="93"/>
      <c r="H53" s="99"/>
      <c r="I53" s="96"/>
      <c r="J53" s="99"/>
      <c r="K53" s="99"/>
      <c r="L53" s="99"/>
      <c r="M53" s="93"/>
    </row>
    <row r="54" spans="2:13" ht="15.75" x14ac:dyDescent="0.25">
      <c r="B54" s="93"/>
      <c r="C54" s="93"/>
      <c r="D54" s="93"/>
      <c r="E54" s="99"/>
      <c r="F54" s="93"/>
      <c r="G54" s="93"/>
      <c r="H54" s="99"/>
      <c r="I54" s="96"/>
      <c r="J54" s="99"/>
      <c r="K54" s="99"/>
      <c r="L54" s="99"/>
      <c r="M54" s="93"/>
    </row>
    <row r="55" spans="2:13" x14ac:dyDescent="0.25">
      <c r="B55" s="85"/>
      <c r="C55" s="40"/>
      <c r="D55" s="40"/>
      <c r="E55" s="85"/>
      <c r="F55" s="85"/>
      <c r="G55" s="97"/>
      <c r="H55" s="85"/>
      <c r="I55" s="98"/>
      <c r="J55" s="85"/>
      <c r="K55" s="85"/>
      <c r="L55" s="85"/>
      <c r="M55" s="100"/>
    </row>
    <row r="56" spans="2:13" x14ac:dyDescent="0.25">
      <c r="B56" s="126"/>
      <c r="C56" s="129" t="s">
        <v>258</v>
      </c>
      <c r="D56" s="31"/>
      <c r="E56" s="31"/>
      <c r="F56" s="31"/>
      <c r="G56" s="31"/>
      <c r="H56" s="31"/>
      <c r="I56" s="32"/>
      <c r="J56" s="31"/>
      <c r="K56" s="31"/>
      <c r="L56" s="31"/>
      <c r="M56" s="31"/>
    </row>
    <row r="57" spans="2:13" ht="15.75" x14ac:dyDescent="0.25">
      <c r="B57" s="126"/>
      <c r="C57" s="186" t="s">
        <v>86</v>
      </c>
      <c r="D57" s="186"/>
      <c r="E57" s="101"/>
      <c r="F57" s="101"/>
      <c r="G57" s="31"/>
      <c r="H57" s="31"/>
      <c r="I57" s="32"/>
      <c r="J57" s="31"/>
      <c r="K57" s="31"/>
      <c r="L57" s="31"/>
      <c r="M57" s="31"/>
    </row>
    <row r="58" spans="2:13" ht="15" x14ac:dyDescent="0.25">
      <c r="B58" s="126"/>
      <c r="C58" s="102" t="s">
        <v>39</v>
      </c>
      <c r="D58" s="102"/>
      <c r="E58" s="102"/>
      <c r="F58" s="102"/>
      <c r="G58" s="31"/>
      <c r="H58" s="31"/>
      <c r="I58" s="32"/>
      <c r="J58" s="31"/>
      <c r="K58" s="31"/>
      <c r="L58" s="31"/>
      <c r="M58" s="31"/>
    </row>
  </sheetData>
  <mergeCells count="17">
    <mergeCell ref="M44:M45"/>
    <mergeCell ref="B48:E48"/>
    <mergeCell ref="M50:M51"/>
    <mergeCell ref="C57:D57"/>
    <mergeCell ref="B28:E28"/>
    <mergeCell ref="M30:M32"/>
    <mergeCell ref="B35:E35"/>
    <mergeCell ref="M37:M39"/>
    <mergeCell ref="B42:E42"/>
    <mergeCell ref="M18:M19"/>
    <mergeCell ref="B22:E22"/>
    <mergeCell ref="M24:M26"/>
    <mergeCell ref="N12:N13"/>
    <mergeCell ref="B3:M3"/>
    <mergeCell ref="B5:M8"/>
    <mergeCell ref="B10:E10"/>
    <mergeCell ref="B16:E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54"/>
  <sheetViews>
    <sheetView topLeftCell="A46" workbookViewId="0">
      <selection activeCell="C53" sqref="C53:C54"/>
    </sheetView>
  </sheetViews>
  <sheetFormatPr baseColWidth="10" defaultRowHeight="15" x14ac:dyDescent="0.25"/>
  <cols>
    <col min="1" max="1" width="11.42578125" style="48"/>
    <col min="2" max="2" width="33.140625" style="48" customWidth="1"/>
    <col min="3" max="3" width="32.28515625" style="48" customWidth="1"/>
    <col min="4" max="4" width="11.42578125" style="48"/>
    <col min="5" max="5" width="32.140625" style="48" customWidth="1"/>
    <col min="6" max="6" width="31.42578125" style="48" customWidth="1"/>
    <col min="7" max="7" width="11.42578125" style="48"/>
    <col min="8" max="8" width="16.85546875" style="48" bestFit="1" customWidth="1"/>
    <col min="9" max="16384" width="11.42578125" style="48"/>
  </cols>
  <sheetData>
    <row r="2" spans="2:6" x14ac:dyDescent="0.25">
      <c r="B2" s="74"/>
      <c r="C2" s="67"/>
      <c r="E2" s="75"/>
      <c r="F2" s="67"/>
    </row>
    <row r="3" spans="2:6" x14ac:dyDescent="0.25">
      <c r="E3" s="75"/>
      <c r="F3" s="66"/>
    </row>
    <row r="4" spans="2:6" ht="15.75" thickBot="1" x14ac:dyDescent="0.3">
      <c r="B4" s="201" t="s">
        <v>259</v>
      </c>
      <c r="C4" s="201"/>
      <c r="E4" s="75"/>
      <c r="F4" s="66"/>
    </row>
    <row r="5" spans="2:6" ht="61.5" customHeight="1" thickBot="1" x14ac:dyDescent="0.3">
      <c r="B5" s="202" t="s">
        <v>260</v>
      </c>
      <c r="C5" s="203"/>
      <c r="D5" s="51"/>
      <c r="E5" s="74"/>
      <c r="F5" s="67"/>
    </row>
    <row r="6" spans="2:6" x14ac:dyDescent="0.25">
      <c r="B6" s="65"/>
      <c r="C6" s="65"/>
      <c r="D6" s="51"/>
      <c r="E6" s="75"/>
      <c r="F6" s="66"/>
    </row>
    <row r="7" spans="2:6" ht="15.75" thickBot="1" x14ac:dyDescent="0.3">
      <c r="B7" s="50" t="s">
        <v>56</v>
      </c>
      <c r="C7" s="65"/>
      <c r="D7" s="51"/>
    </row>
    <row r="8" spans="2:6" ht="26.25" thickBot="1" x14ac:dyDescent="0.3">
      <c r="B8" s="58" t="s">
        <v>261</v>
      </c>
      <c r="C8" s="59" t="s">
        <v>262</v>
      </c>
      <c r="D8" s="51"/>
    </row>
    <row r="9" spans="2:6" x14ac:dyDescent="0.25">
      <c r="B9" s="60" t="s">
        <v>55</v>
      </c>
      <c r="C9" s="63" t="s">
        <v>263</v>
      </c>
      <c r="D9" s="51"/>
      <c r="E9" s="64"/>
      <c r="F9" s="65"/>
    </row>
    <row r="10" spans="2:6" x14ac:dyDescent="0.25">
      <c r="B10" s="130" t="s">
        <v>264</v>
      </c>
      <c r="C10" s="131" t="s">
        <v>4</v>
      </c>
      <c r="D10" s="51"/>
      <c r="E10" s="66"/>
      <c r="F10" s="67"/>
    </row>
    <row r="11" spans="2:6" ht="79.5" thickBot="1" x14ac:dyDescent="0.3">
      <c r="B11" s="49" t="s">
        <v>265</v>
      </c>
      <c r="C11" s="62" t="s">
        <v>266</v>
      </c>
      <c r="E11" s="68"/>
      <c r="F11" s="69"/>
    </row>
    <row r="12" spans="2:6" x14ac:dyDescent="0.25">
      <c r="B12" s="70"/>
      <c r="C12" s="132"/>
      <c r="E12" s="71"/>
      <c r="F12" s="76"/>
    </row>
    <row r="13" spans="2:6" x14ac:dyDescent="0.25">
      <c r="B13" s="70"/>
      <c r="C13" s="132"/>
      <c r="E13" s="72"/>
      <c r="F13" s="66"/>
    </row>
    <row r="14" spans="2:6" ht="15.75" thickBot="1" x14ac:dyDescent="0.3">
      <c r="B14" s="50" t="s">
        <v>56</v>
      </c>
      <c r="C14" s="132"/>
      <c r="E14" s="73"/>
      <c r="F14" s="66"/>
    </row>
    <row r="15" spans="2:6" ht="26.25" thickBot="1" x14ac:dyDescent="0.3">
      <c r="B15" s="58" t="s">
        <v>261</v>
      </c>
      <c r="C15" s="59" t="s">
        <v>267</v>
      </c>
      <c r="E15" s="75"/>
      <c r="F15" s="66"/>
    </row>
    <row r="16" spans="2:6" x14ac:dyDescent="0.25">
      <c r="B16" s="60" t="s">
        <v>55</v>
      </c>
      <c r="C16" s="63" t="s">
        <v>268</v>
      </c>
      <c r="E16" s="75"/>
      <c r="F16" s="66"/>
    </row>
    <row r="17" spans="2:6" x14ac:dyDescent="0.25">
      <c r="B17" s="61" t="s">
        <v>264</v>
      </c>
      <c r="C17" s="131" t="s">
        <v>4</v>
      </c>
      <c r="E17" s="75"/>
      <c r="F17" s="66"/>
    </row>
    <row r="18" spans="2:6" ht="79.5" thickBot="1" x14ac:dyDescent="0.3">
      <c r="B18" s="49" t="s">
        <v>265</v>
      </c>
      <c r="C18" s="62" t="s">
        <v>269</v>
      </c>
      <c r="E18" s="75"/>
      <c r="F18" s="67"/>
    </row>
    <row r="19" spans="2:6" x14ac:dyDescent="0.25">
      <c r="B19" s="70"/>
      <c r="C19" s="132"/>
      <c r="E19" s="75"/>
      <c r="F19" s="66"/>
    </row>
    <row r="22" spans="2:6" ht="15.75" thickBot="1" x14ac:dyDescent="0.3">
      <c r="B22" s="50" t="s">
        <v>56</v>
      </c>
      <c r="C22" s="65"/>
    </row>
    <row r="23" spans="2:6" ht="26.25" thickBot="1" x14ac:dyDescent="0.3">
      <c r="B23" s="58" t="s">
        <v>261</v>
      </c>
      <c r="C23" s="59" t="s">
        <v>270</v>
      </c>
    </row>
    <row r="24" spans="2:6" x14ac:dyDescent="0.25">
      <c r="B24" s="60" t="s">
        <v>55</v>
      </c>
      <c r="C24" s="63" t="s">
        <v>271</v>
      </c>
    </row>
    <row r="25" spans="2:6" x14ac:dyDescent="0.25">
      <c r="B25" s="130" t="s">
        <v>264</v>
      </c>
      <c r="C25" s="131" t="s">
        <v>4</v>
      </c>
    </row>
    <row r="26" spans="2:6" ht="79.5" thickBot="1" x14ac:dyDescent="0.3">
      <c r="B26" s="49" t="s">
        <v>265</v>
      </c>
      <c r="C26" s="62" t="s">
        <v>272</v>
      </c>
    </row>
    <row r="29" spans="2:6" ht="15.75" thickBot="1" x14ac:dyDescent="0.3">
      <c r="B29" s="50" t="s">
        <v>56</v>
      </c>
      <c r="C29" s="65"/>
    </row>
    <row r="30" spans="2:6" ht="15.75" thickBot="1" x14ac:dyDescent="0.3">
      <c r="B30" s="58" t="s">
        <v>261</v>
      </c>
      <c r="C30" s="59" t="s">
        <v>273</v>
      </c>
    </row>
    <row r="31" spans="2:6" x14ac:dyDescent="0.25">
      <c r="B31" s="60" t="s">
        <v>55</v>
      </c>
      <c r="C31" s="63" t="s">
        <v>274</v>
      </c>
    </row>
    <row r="32" spans="2:6" x14ac:dyDescent="0.25">
      <c r="B32" s="130" t="s">
        <v>264</v>
      </c>
      <c r="C32" s="131" t="s">
        <v>4</v>
      </c>
    </row>
    <row r="33" spans="2:3" ht="79.5" thickBot="1" x14ac:dyDescent="0.3">
      <c r="B33" s="49" t="s">
        <v>265</v>
      </c>
      <c r="C33" s="62" t="s">
        <v>275</v>
      </c>
    </row>
    <row r="36" spans="2:3" ht="15.75" thickBot="1" x14ac:dyDescent="0.3">
      <c r="B36" s="50" t="s">
        <v>56</v>
      </c>
      <c r="C36" s="65"/>
    </row>
    <row r="37" spans="2:3" ht="26.25" thickBot="1" x14ac:dyDescent="0.3">
      <c r="B37" s="58" t="s">
        <v>261</v>
      </c>
      <c r="C37" s="59" t="s">
        <v>276</v>
      </c>
    </row>
    <row r="38" spans="2:3" x14ac:dyDescent="0.25">
      <c r="B38" s="60" t="s">
        <v>55</v>
      </c>
      <c r="C38" s="63" t="s">
        <v>277</v>
      </c>
    </row>
    <row r="39" spans="2:3" x14ac:dyDescent="0.25">
      <c r="B39" s="130" t="s">
        <v>264</v>
      </c>
      <c r="C39" s="131" t="s">
        <v>4</v>
      </c>
    </row>
    <row r="40" spans="2:3" ht="79.5" thickBot="1" x14ac:dyDescent="0.3">
      <c r="B40" s="49" t="s">
        <v>265</v>
      </c>
      <c r="C40" s="62" t="s">
        <v>278</v>
      </c>
    </row>
    <row r="43" spans="2:3" ht="15.75" thickBot="1" x14ac:dyDescent="0.3">
      <c r="B43" s="50" t="s">
        <v>56</v>
      </c>
      <c r="C43" s="65"/>
    </row>
    <row r="44" spans="2:3" ht="15.75" thickBot="1" x14ac:dyDescent="0.3">
      <c r="B44" s="58" t="s">
        <v>261</v>
      </c>
      <c r="C44" s="59" t="s">
        <v>279</v>
      </c>
    </row>
    <row r="45" spans="2:3" x14ac:dyDescent="0.25">
      <c r="B45" s="60" t="s">
        <v>55</v>
      </c>
      <c r="C45" s="63" t="s">
        <v>280</v>
      </c>
    </row>
    <row r="46" spans="2:3" x14ac:dyDescent="0.25">
      <c r="B46" s="130" t="s">
        <v>264</v>
      </c>
      <c r="C46" s="131" t="s">
        <v>4</v>
      </c>
    </row>
    <row r="47" spans="2:3" ht="79.5" thickBot="1" x14ac:dyDescent="0.3">
      <c r="B47" s="49" t="s">
        <v>265</v>
      </c>
      <c r="C47" s="62" t="s">
        <v>281</v>
      </c>
    </row>
    <row r="50" spans="2:3" ht="15.75" thickBot="1" x14ac:dyDescent="0.3">
      <c r="B50" s="50" t="s">
        <v>56</v>
      </c>
      <c r="C50" s="65"/>
    </row>
    <row r="51" spans="2:3" ht="26.25" thickBot="1" x14ac:dyDescent="0.3">
      <c r="B51" s="58" t="s">
        <v>261</v>
      </c>
      <c r="C51" s="59" t="s">
        <v>282</v>
      </c>
    </row>
    <row r="52" spans="2:3" x14ac:dyDescent="0.25">
      <c r="B52" s="60" t="s">
        <v>55</v>
      </c>
      <c r="C52" s="63" t="s">
        <v>283</v>
      </c>
    </row>
    <row r="53" spans="2:3" x14ac:dyDescent="0.25">
      <c r="B53" s="130" t="s">
        <v>264</v>
      </c>
      <c r="C53" s="199" t="s">
        <v>299</v>
      </c>
    </row>
    <row r="54" spans="2:3" ht="79.5" thickBot="1" x14ac:dyDescent="0.3">
      <c r="B54" s="49" t="s">
        <v>265</v>
      </c>
      <c r="C54" s="200"/>
    </row>
  </sheetData>
  <mergeCells count="3">
    <mergeCell ref="C53:C54"/>
    <mergeCell ref="B4:C4"/>
    <mergeCell ref="B5:C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0"/>
  <sheetViews>
    <sheetView topLeftCell="F1" workbookViewId="0">
      <selection activeCell="J3" sqref="J3"/>
    </sheetView>
  </sheetViews>
  <sheetFormatPr baseColWidth="10" defaultRowHeight="15" x14ac:dyDescent="0.25"/>
  <cols>
    <col min="1" max="1" width="23.5703125" style="48" customWidth="1"/>
    <col min="2" max="2" width="24.28515625" style="48" customWidth="1"/>
    <col min="3" max="4" width="24" style="48" customWidth="1"/>
    <col min="5" max="5" width="16.28515625" style="48" customWidth="1"/>
    <col min="6" max="6" width="18.85546875" style="48" customWidth="1"/>
    <col min="7" max="7" width="15.7109375" style="48" customWidth="1"/>
    <col min="8" max="8" width="16.140625" style="48" customWidth="1"/>
    <col min="9" max="9" width="17.28515625" style="48" customWidth="1"/>
    <col min="10" max="10" width="17.140625" style="48" customWidth="1"/>
    <col min="11" max="16384" width="11.42578125" style="48"/>
  </cols>
  <sheetData>
    <row r="1" spans="2:10" ht="15.75" x14ac:dyDescent="0.25">
      <c r="B1" s="153"/>
    </row>
    <row r="2" spans="2:10" ht="39.75" customHeight="1" x14ac:dyDescent="0.25">
      <c r="B2" s="204" t="str">
        <f>+'[1]EVALUACION INDICES'!B2</f>
        <v>INVITACIÓN ABIERTA No 003 DE 2023</v>
      </c>
      <c r="C2" s="204"/>
    </row>
    <row r="3" spans="2:10" ht="52.5" customHeight="1" x14ac:dyDescent="0.25">
      <c r="B3" s="205" t="str">
        <f>+'[1]EVALUACION INDICES'!B3</f>
        <v>SUMINISTRO DE EQUIPOS Y ELEMENTOS DE PROTECCIÓN PERSONAL Y COLECTIVO CON EL FIN DE CONTRIBUIR A MINIMIZAR, AISLAR O ELIMINAR LOS RIESGOS QUE GENERAN INCIDENTES Y/O ACCIDENTES DE TRABAJO Y POSIBLES ENFERMEDADES LABORALES.</v>
      </c>
      <c r="C3" s="205"/>
      <c r="D3" s="205"/>
      <c r="E3" s="205"/>
    </row>
    <row r="4" spans="2:10" ht="22.5" customHeight="1" thickBot="1" x14ac:dyDescent="0.3">
      <c r="B4" s="154" t="s">
        <v>66</v>
      </c>
      <c r="C4" s="155"/>
    </row>
    <row r="5" spans="2:10" ht="34.5" customHeight="1" thickTop="1" thickBot="1" x14ac:dyDescent="0.3">
      <c r="B5" s="206" t="s">
        <v>294</v>
      </c>
      <c r="C5" s="207"/>
      <c r="D5" s="209" t="str">
        <f>+[1]DOCUMENTOS!C6</f>
        <v xml:space="preserve">1. COMERCIALIZADORA LA GEMA SAS </v>
      </c>
      <c r="E5" s="209" t="str">
        <f>+[1]DOCUMENTOS!C13</f>
        <v>2. INGENIERIA DE PROCESOS HC SAS</v>
      </c>
      <c r="F5" s="209" t="str">
        <f>+[1]DOCUMENTOS!C21</f>
        <v>3. SUPERIOR DE DOTACIONES SAS</v>
      </c>
      <c r="G5" s="209" t="str">
        <f>+[1]DOCUMENTOS!C28</f>
        <v xml:space="preserve">4. CASTECK SAS </v>
      </c>
      <c r="H5" s="209" t="str">
        <f>+[1]DOCUMENTOS!C35</f>
        <v>5. PANAMERICANA OUTSOURCING SA</v>
      </c>
      <c r="I5" s="209" t="str">
        <f>+[1]DOCUMENTOS!C42</f>
        <v xml:space="preserve">6. PEDRO JESUS BLANCO </v>
      </c>
      <c r="J5" s="209" t="str">
        <f>+[1]DOCUMENTOS!C49</f>
        <v>7. COLOMBIANA DE TEXTILES POR MAYOR SA</v>
      </c>
    </row>
    <row r="6" spans="2:10" ht="25.5" customHeight="1" thickTop="1" thickBot="1" x14ac:dyDescent="0.3">
      <c r="B6" s="208"/>
      <c r="C6" s="207"/>
      <c r="D6" s="209"/>
      <c r="E6" s="209"/>
      <c r="F6" s="209"/>
      <c r="G6" s="209"/>
      <c r="H6" s="209"/>
      <c r="I6" s="209"/>
      <c r="J6" s="209"/>
    </row>
    <row r="7" spans="2:10" ht="16.5" thickTop="1" x14ac:dyDescent="0.25">
      <c r="B7" s="77" t="s">
        <v>61</v>
      </c>
      <c r="C7" s="79" t="str">
        <f>+'[1]EVALUACION INDICES'!D7</f>
        <v>&gt; = 1.5</v>
      </c>
      <c r="D7" s="156">
        <f>+'[1]EVALUACION INDICES'!E14</f>
        <v>15.994319611749253</v>
      </c>
      <c r="E7" s="156">
        <f>+'[1]EVALUACION INDICES'!E27</f>
        <v>5.2712196333824286</v>
      </c>
      <c r="F7" s="156">
        <f>+'[1]EVALUACION INDICES'!E40</f>
        <v>3.6231093290149414</v>
      </c>
      <c r="G7" s="156">
        <f>+'[1]EVALUACION INDICES'!E52</f>
        <v>6.6516076837288871</v>
      </c>
      <c r="H7" s="156">
        <f>+'[1]EVALUACION INDICES'!E64</f>
        <v>3.2947810071828676</v>
      </c>
      <c r="I7" s="156">
        <f>+'[1]EVALUACION INDICES'!E76</f>
        <v>50.255440425769798</v>
      </c>
      <c r="J7" s="156">
        <v>2.5099999999999998</v>
      </c>
    </row>
    <row r="8" spans="2:10" ht="15.75" x14ac:dyDescent="0.25">
      <c r="B8" s="81" t="s">
        <v>83</v>
      </c>
      <c r="C8" s="136" t="str">
        <f>+'[1]EVALUACION INDICES'!D8</f>
        <v>&gt; = 50% DEL P.O</v>
      </c>
      <c r="D8" s="157">
        <f>+'[1]EVALUACION INDICES'!E17</f>
        <v>744628258</v>
      </c>
      <c r="E8" s="158">
        <f>+'[1]EVALUACION INDICES'!E30</f>
        <v>324939654</v>
      </c>
      <c r="F8" s="158">
        <f>+'[1]EVALUACION INDICES'!E43</f>
        <v>1917614157</v>
      </c>
      <c r="G8" s="158">
        <f>+'[1]EVALUACION INDICES'!E55</f>
        <v>194063520</v>
      </c>
      <c r="H8" s="158">
        <f>+'[1]EVALUACION INDICES'!E67</f>
        <v>21664757696</v>
      </c>
      <c r="I8" s="158">
        <f>+'[1]EVALUACION INDICES'!E79</f>
        <v>2456459050</v>
      </c>
      <c r="J8" s="158">
        <v>4045642969</v>
      </c>
    </row>
    <row r="9" spans="2:10" ht="31.5" x14ac:dyDescent="0.25">
      <c r="B9" s="159" t="s">
        <v>285</v>
      </c>
      <c r="C9" s="78" t="str">
        <f>+'[1]EVALUACION INDICES'!D9</f>
        <v>&lt;= 60 %</v>
      </c>
      <c r="D9" s="160">
        <f>+'[1]EVALUACION INDICES'!E19</f>
        <v>0.36072777889545654</v>
      </c>
      <c r="E9" s="161">
        <f>+'[1]EVALUACION INDICES'!E32</f>
        <v>0.5103348760959503</v>
      </c>
      <c r="F9" s="161">
        <f>+'[1]EVALUACION INDICES'!E45</f>
        <v>0.46964046272368093</v>
      </c>
      <c r="G9" s="161">
        <f>+'[1]EVALUACION INDICES'!E57</f>
        <v>0.20278606150512951</v>
      </c>
      <c r="H9" s="161">
        <f>+'[1]EVALUACION INDICES'!E69</f>
        <v>0.19842582029335207</v>
      </c>
      <c r="I9" s="161">
        <f>+'[1]EVALUACION INDICES'!E81</f>
        <v>4.3482562106017142E-2</v>
      </c>
      <c r="J9" s="161">
        <v>0.39</v>
      </c>
    </row>
    <row r="10" spans="2:10" x14ac:dyDescent="0.25">
      <c r="D10" s="84" t="s">
        <v>4</v>
      </c>
      <c r="E10" s="84" t="s">
        <v>4</v>
      </c>
      <c r="F10" s="84" t="s">
        <v>4</v>
      </c>
      <c r="G10" s="84" t="s">
        <v>4</v>
      </c>
      <c r="H10" s="84" t="s">
        <v>4</v>
      </c>
      <c r="I10" s="84" t="s">
        <v>4</v>
      </c>
      <c r="J10" s="162" t="s">
        <v>77</v>
      </c>
    </row>
  </sheetData>
  <mergeCells count="10">
    <mergeCell ref="F5:F6"/>
    <mergeCell ref="G5:G6"/>
    <mergeCell ref="H5:H6"/>
    <mergeCell ref="I5:I6"/>
    <mergeCell ref="J5:J6"/>
    <mergeCell ref="B2:C2"/>
    <mergeCell ref="B3:E3"/>
    <mergeCell ref="B5:C6"/>
    <mergeCell ref="D5:D6"/>
    <mergeCell ref="E5: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7"/>
  <sheetViews>
    <sheetView topLeftCell="A69" workbookViewId="0">
      <selection activeCell="D87" sqref="D87"/>
    </sheetView>
  </sheetViews>
  <sheetFormatPr baseColWidth="10" defaultRowHeight="15" x14ac:dyDescent="0.25"/>
  <cols>
    <col min="2" max="2" width="23.5703125" customWidth="1"/>
    <col min="3" max="3" width="20.42578125" customWidth="1"/>
    <col min="4" max="4" width="63.140625" customWidth="1"/>
    <col min="5" max="5" width="18.28515625" customWidth="1"/>
  </cols>
  <sheetData>
    <row r="1" spans="1:7" ht="15.75" thickBot="1" x14ac:dyDescent="0.3">
      <c r="A1" s="48"/>
      <c r="B1" s="210">
        <f>+[1]DOCUMENTOS!B1</f>
        <v>0</v>
      </c>
      <c r="C1" s="210"/>
      <c r="D1" s="210"/>
      <c r="E1" s="48"/>
      <c r="F1" s="48"/>
      <c r="G1" s="48"/>
    </row>
    <row r="2" spans="1:7" ht="15.75" thickBot="1" x14ac:dyDescent="0.3">
      <c r="A2" s="48"/>
      <c r="B2" s="211" t="str">
        <f>+[1]DOCUMENTOS!B2</f>
        <v>INVITACIÓN ABIERTA No 003 DE 2023</v>
      </c>
      <c r="C2" s="212"/>
      <c r="D2" s="213"/>
      <c r="E2" s="133"/>
      <c r="F2" s="133"/>
      <c r="G2" s="48"/>
    </row>
    <row r="3" spans="1:7" x14ac:dyDescent="0.25">
      <c r="A3" s="48"/>
      <c r="B3" s="109"/>
      <c r="C3" s="109"/>
      <c r="D3" s="109"/>
      <c r="E3" s="109"/>
      <c r="F3" s="109"/>
      <c r="G3" s="48"/>
    </row>
    <row r="4" spans="1:7" ht="62.25" customHeight="1" x14ac:dyDescent="0.25">
      <c r="A4" s="48"/>
      <c r="B4" s="55" t="s">
        <v>66</v>
      </c>
      <c r="C4" s="48"/>
      <c r="D4" s="48"/>
      <c r="E4" s="48"/>
      <c r="F4" s="48"/>
      <c r="G4" s="48"/>
    </row>
    <row r="5" spans="1:7" ht="45.75" customHeight="1" x14ac:dyDescent="0.25">
      <c r="A5" s="48"/>
      <c r="B5" s="134" t="s">
        <v>65</v>
      </c>
      <c r="C5" s="214" t="s">
        <v>284</v>
      </c>
      <c r="D5" s="214"/>
      <c r="E5" s="48"/>
      <c r="F5" s="135"/>
      <c r="G5" s="48"/>
    </row>
    <row r="6" spans="1:7" ht="15.75" x14ac:dyDescent="0.25">
      <c r="A6" s="48"/>
      <c r="B6" s="77" t="s">
        <v>61</v>
      </c>
      <c r="C6" s="78" t="s">
        <v>64</v>
      </c>
      <c r="D6" s="78" t="s">
        <v>80</v>
      </c>
      <c r="E6" s="48"/>
      <c r="F6" s="80"/>
      <c r="G6" s="48"/>
    </row>
    <row r="7" spans="1:7" ht="15.75" x14ac:dyDescent="0.25">
      <c r="A7" s="48"/>
      <c r="B7" s="81" t="s">
        <v>83</v>
      </c>
      <c r="C7" s="78" t="s">
        <v>81</v>
      </c>
      <c r="D7" s="136" t="s">
        <v>82</v>
      </c>
      <c r="E7" s="48"/>
      <c r="F7" s="80"/>
      <c r="G7" s="48"/>
    </row>
    <row r="8" spans="1:7" ht="31.5" x14ac:dyDescent="0.25">
      <c r="A8" s="48"/>
      <c r="B8" s="81" t="s">
        <v>285</v>
      </c>
      <c r="C8" s="78" t="s">
        <v>63</v>
      </c>
      <c r="D8" s="78" t="s">
        <v>286</v>
      </c>
      <c r="E8" s="48"/>
      <c r="F8" s="80"/>
      <c r="G8" s="48"/>
    </row>
    <row r="9" spans="1:7" x14ac:dyDescent="0.25">
      <c r="A9" s="48"/>
      <c r="B9" s="48"/>
      <c r="C9" s="83"/>
      <c r="D9" s="48"/>
      <c r="E9" s="48"/>
      <c r="F9" s="48"/>
      <c r="G9" s="48"/>
    </row>
    <row r="10" spans="1:7" x14ac:dyDescent="0.25">
      <c r="A10" s="48"/>
      <c r="B10" s="48"/>
      <c r="C10" s="48"/>
      <c r="D10" s="48"/>
      <c r="E10" s="48"/>
      <c r="F10" s="137"/>
      <c r="G10" s="48"/>
    </row>
    <row r="11" spans="1:7" x14ac:dyDescent="0.25">
      <c r="A11" s="48"/>
      <c r="B11" s="48"/>
      <c r="C11" s="48"/>
      <c r="D11" s="48"/>
      <c r="E11" s="48"/>
      <c r="F11" s="137"/>
      <c r="G11" s="48"/>
    </row>
    <row r="12" spans="1:7" x14ac:dyDescent="0.25">
      <c r="A12" s="48"/>
      <c r="B12" s="215" t="str">
        <f>+[1]DOCUMENTOS!C6</f>
        <v xml:space="preserve">1. COMERCIALIZADORA LA GEMA SAS </v>
      </c>
      <c r="C12" s="216"/>
      <c r="D12" s="216"/>
      <c r="E12" s="217"/>
      <c r="F12" s="138" t="s">
        <v>4</v>
      </c>
      <c r="G12" s="48"/>
    </row>
    <row r="13" spans="1:7" x14ac:dyDescent="0.25">
      <c r="A13" s="48"/>
      <c r="B13" s="139" t="s">
        <v>62</v>
      </c>
      <c r="C13" s="140"/>
      <c r="D13" s="140"/>
      <c r="E13" s="141"/>
      <c r="F13" s="142"/>
      <c r="G13" s="48"/>
    </row>
    <row r="14" spans="1:7" ht="15.75" thickBot="1" x14ac:dyDescent="0.3">
      <c r="A14" s="48"/>
      <c r="B14" s="82"/>
      <c r="C14" s="54" t="s">
        <v>59</v>
      </c>
      <c r="D14" s="53">
        <v>794288948</v>
      </c>
      <c r="E14" s="143">
        <f>D14/D15</f>
        <v>15.994319611749253</v>
      </c>
      <c r="F14" s="144" t="s">
        <v>4</v>
      </c>
      <c r="G14" s="48"/>
    </row>
    <row r="15" spans="1:7" x14ac:dyDescent="0.25">
      <c r="A15" s="48"/>
      <c r="B15" s="82" t="s">
        <v>61</v>
      </c>
      <c r="C15" s="83" t="s">
        <v>60</v>
      </c>
      <c r="D15" s="52">
        <v>49660690</v>
      </c>
      <c r="E15" s="145"/>
      <c r="F15" s="144"/>
      <c r="G15" s="48"/>
    </row>
    <row r="16" spans="1:7" x14ac:dyDescent="0.25">
      <c r="A16" s="48"/>
      <c r="B16" s="82"/>
      <c r="C16" s="83"/>
      <c r="D16" s="52"/>
      <c r="E16" s="145"/>
      <c r="F16" s="144"/>
      <c r="G16" s="48"/>
    </row>
    <row r="17" spans="1:7" ht="15.75" thickBot="1" x14ac:dyDescent="0.3">
      <c r="A17" s="48"/>
      <c r="B17" s="82" t="s">
        <v>83</v>
      </c>
      <c r="C17" s="54" t="s">
        <v>287</v>
      </c>
      <c r="D17" s="146" t="s">
        <v>288</v>
      </c>
      <c r="E17" s="147">
        <f>D14-D15</f>
        <v>744628258</v>
      </c>
      <c r="F17" s="144" t="s">
        <v>4</v>
      </c>
      <c r="G17" s="48"/>
    </row>
    <row r="18" spans="1:7" x14ac:dyDescent="0.25">
      <c r="A18" s="48"/>
      <c r="B18" s="82"/>
      <c r="C18" s="83"/>
      <c r="D18" s="52"/>
      <c r="E18" s="145"/>
      <c r="F18" s="144"/>
      <c r="G18" s="48"/>
    </row>
    <row r="19" spans="1:7" ht="15.75" thickBot="1" x14ac:dyDescent="0.3">
      <c r="A19" s="48"/>
      <c r="B19" s="82" t="s">
        <v>285</v>
      </c>
      <c r="C19" s="54" t="s">
        <v>58</v>
      </c>
      <c r="D19" s="148">
        <v>301293554</v>
      </c>
      <c r="E19" s="149">
        <f>D19/D20</f>
        <v>0.36072777889545654</v>
      </c>
      <c r="F19" s="144" t="s">
        <v>4</v>
      </c>
      <c r="G19" s="48"/>
    </row>
    <row r="20" spans="1:7" x14ac:dyDescent="0.25">
      <c r="A20" s="48"/>
      <c r="B20" s="82"/>
      <c r="C20" s="83" t="s">
        <v>57</v>
      </c>
      <c r="D20" s="52">
        <v>835238015</v>
      </c>
      <c r="E20" s="145"/>
      <c r="F20" s="150"/>
      <c r="G20" s="48"/>
    </row>
    <row r="21" spans="1:7" x14ac:dyDescent="0.25">
      <c r="A21" s="48"/>
      <c r="B21" s="218"/>
      <c r="C21" s="219"/>
      <c r="D21" s="219"/>
      <c r="E21" s="220"/>
      <c r="F21" s="151"/>
      <c r="G21" s="48"/>
    </row>
    <row r="22" spans="1:7" x14ac:dyDescent="0.25">
      <c r="A22" s="48"/>
      <c r="B22" s="48"/>
      <c r="C22" s="48"/>
      <c r="D22" s="48"/>
      <c r="E22" s="48"/>
      <c r="F22" s="48"/>
      <c r="G22" s="48"/>
    </row>
    <row r="23" spans="1:7" x14ac:dyDescent="0.25">
      <c r="A23" s="48"/>
      <c r="B23" s="48"/>
      <c r="C23" s="48"/>
      <c r="D23" s="48"/>
      <c r="E23" s="48"/>
      <c r="F23" s="48"/>
      <c r="G23" s="48"/>
    </row>
    <row r="24" spans="1:7" ht="27" customHeight="1" x14ac:dyDescent="0.25">
      <c r="A24" s="48"/>
      <c r="B24" s="48"/>
      <c r="C24" s="48"/>
      <c r="D24" s="48"/>
      <c r="E24" s="48"/>
      <c r="F24" s="48"/>
      <c r="G24" s="48"/>
    </row>
    <row r="25" spans="1:7" x14ac:dyDescent="0.25">
      <c r="A25" s="48"/>
      <c r="B25" s="215" t="str">
        <f>+[1]DOCUMENTOS!C13</f>
        <v>2. INGENIERIA DE PROCESOS HC SAS</v>
      </c>
      <c r="C25" s="216"/>
      <c r="D25" s="216"/>
      <c r="E25" s="217"/>
      <c r="F25" s="152" t="s">
        <v>4</v>
      </c>
      <c r="G25" s="48"/>
    </row>
    <row r="26" spans="1:7" x14ac:dyDescent="0.25">
      <c r="A26" s="48"/>
      <c r="B26" s="139" t="s">
        <v>62</v>
      </c>
      <c r="C26" s="140"/>
      <c r="D26" s="140"/>
      <c r="E26" s="141"/>
      <c r="F26" s="142"/>
      <c r="G26" s="48"/>
    </row>
    <row r="27" spans="1:7" ht="15.75" thickBot="1" x14ac:dyDescent="0.3">
      <c r="A27" s="48"/>
      <c r="B27" s="82"/>
      <c r="C27" s="54" t="s">
        <v>59</v>
      </c>
      <c r="D27" s="53">
        <v>401016204</v>
      </c>
      <c r="E27" s="143">
        <f>D27/D28</f>
        <v>5.2712196333824286</v>
      </c>
      <c r="F27" s="144" t="s">
        <v>4</v>
      </c>
      <c r="G27" s="48"/>
    </row>
    <row r="28" spans="1:7" x14ac:dyDescent="0.25">
      <c r="A28" s="48"/>
      <c r="B28" s="82" t="s">
        <v>61</v>
      </c>
      <c r="C28" s="83" t="s">
        <v>60</v>
      </c>
      <c r="D28" s="52">
        <v>76076550</v>
      </c>
      <c r="E28" s="145"/>
      <c r="F28" s="144"/>
      <c r="G28" s="48"/>
    </row>
    <row r="29" spans="1:7" x14ac:dyDescent="0.25">
      <c r="A29" s="48"/>
      <c r="B29" s="82"/>
      <c r="C29" s="83"/>
      <c r="D29" s="52"/>
      <c r="E29" s="145"/>
      <c r="F29" s="144"/>
      <c r="G29" s="48"/>
    </row>
    <row r="30" spans="1:7" ht="15.75" thickBot="1" x14ac:dyDescent="0.3">
      <c r="A30" s="48"/>
      <c r="B30" s="82" t="s">
        <v>83</v>
      </c>
      <c r="C30" s="54" t="s">
        <v>287</v>
      </c>
      <c r="D30" s="146" t="s">
        <v>289</v>
      </c>
      <c r="E30" s="147">
        <f>D27-D28</f>
        <v>324939654</v>
      </c>
      <c r="F30" s="144" t="s">
        <v>4</v>
      </c>
      <c r="G30" s="48"/>
    </row>
    <row r="31" spans="1:7" x14ac:dyDescent="0.25">
      <c r="A31" s="48"/>
      <c r="B31" s="82"/>
      <c r="C31" s="83"/>
      <c r="D31" s="52"/>
      <c r="E31" s="145"/>
      <c r="F31" s="144"/>
      <c r="G31" s="48"/>
    </row>
    <row r="32" spans="1:7" ht="15.75" thickBot="1" x14ac:dyDescent="0.3">
      <c r="A32" s="48"/>
      <c r="B32" s="82" t="s">
        <v>285</v>
      </c>
      <c r="C32" s="54" t="s">
        <v>58</v>
      </c>
      <c r="D32" s="148">
        <v>216076550</v>
      </c>
      <c r="E32" s="149">
        <f>D32/D33</f>
        <v>0.5103348760959503</v>
      </c>
      <c r="F32" s="144" t="s">
        <v>4</v>
      </c>
      <c r="G32" s="48"/>
    </row>
    <row r="33" spans="1:7" x14ac:dyDescent="0.25">
      <c r="A33" s="48"/>
      <c r="B33" s="82"/>
      <c r="C33" s="83" t="s">
        <v>57</v>
      </c>
      <c r="D33" s="52">
        <v>423401496</v>
      </c>
      <c r="E33" s="145"/>
      <c r="F33" s="150"/>
      <c r="G33" s="48"/>
    </row>
    <row r="34" spans="1:7" x14ac:dyDescent="0.25">
      <c r="A34" s="48"/>
      <c r="B34" s="218"/>
      <c r="C34" s="219"/>
      <c r="D34" s="219"/>
      <c r="E34" s="220"/>
      <c r="F34" s="151"/>
      <c r="G34" s="48"/>
    </row>
    <row r="35" spans="1:7" x14ac:dyDescent="0.25">
      <c r="A35" s="48"/>
      <c r="B35" s="48"/>
      <c r="C35" s="48"/>
      <c r="D35" s="48"/>
      <c r="E35" s="48"/>
      <c r="F35" s="48"/>
      <c r="G35" s="48"/>
    </row>
    <row r="36" spans="1:7" x14ac:dyDescent="0.25">
      <c r="A36" s="48"/>
      <c r="B36" s="48"/>
      <c r="C36" s="48"/>
      <c r="D36" s="48"/>
      <c r="E36" s="48"/>
      <c r="F36" s="48"/>
      <c r="G36" s="48"/>
    </row>
    <row r="37" spans="1:7" x14ac:dyDescent="0.25">
      <c r="A37" s="48"/>
      <c r="B37" s="48"/>
      <c r="C37" s="48"/>
      <c r="D37" s="48"/>
      <c r="E37" s="48"/>
      <c r="F37" s="48"/>
      <c r="G37" s="48"/>
    </row>
    <row r="38" spans="1:7" x14ac:dyDescent="0.25">
      <c r="A38" s="48"/>
      <c r="B38" s="215" t="str">
        <f>+[1]DOCUMENTOS!C21</f>
        <v>3. SUPERIOR DE DOTACIONES SAS</v>
      </c>
      <c r="C38" s="216"/>
      <c r="D38" s="216"/>
      <c r="E38" s="217"/>
      <c r="F38" s="138" t="s">
        <v>4</v>
      </c>
      <c r="G38" s="48"/>
    </row>
    <row r="39" spans="1:7" x14ac:dyDescent="0.25">
      <c r="A39" s="48"/>
      <c r="B39" s="139" t="s">
        <v>62</v>
      </c>
      <c r="C39" s="140"/>
      <c r="D39" s="140"/>
      <c r="E39" s="141"/>
      <c r="F39" s="142"/>
      <c r="G39" s="48"/>
    </row>
    <row r="40" spans="1:7" ht="15.75" thickBot="1" x14ac:dyDescent="0.3">
      <c r="A40" s="48"/>
      <c r="B40" s="82"/>
      <c r="C40" s="54" t="s">
        <v>59</v>
      </c>
      <c r="D40" s="53">
        <v>2648660376</v>
      </c>
      <c r="E40" s="143">
        <f>D40/D41</f>
        <v>3.6231093290149414</v>
      </c>
      <c r="F40" s="144" t="s">
        <v>4</v>
      </c>
      <c r="G40" s="48"/>
    </row>
    <row r="41" spans="1:7" x14ac:dyDescent="0.25">
      <c r="A41" s="48"/>
      <c r="B41" s="82" t="s">
        <v>61</v>
      </c>
      <c r="C41" s="83" t="s">
        <v>60</v>
      </c>
      <c r="D41" s="52">
        <v>731046219</v>
      </c>
      <c r="E41" s="145"/>
      <c r="F41" s="144"/>
      <c r="G41" s="48"/>
    </row>
    <row r="42" spans="1:7" x14ac:dyDescent="0.25">
      <c r="A42" s="48"/>
      <c r="B42" s="82"/>
      <c r="C42" s="83"/>
      <c r="D42" s="52"/>
      <c r="E42" s="145"/>
      <c r="F42" s="144"/>
      <c r="G42" s="48"/>
    </row>
    <row r="43" spans="1:7" ht="15.75" thickBot="1" x14ac:dyDescent="0.3">
      <c r="A43" s="48"/>
      <c r="B43" s="82" t="s">
        <v>83</v>
      </c>
      <c r="C43" s="54" t="s">
        <v>287</v>
      </c>
      <c r="D43" s="146" t="s">
        <v>290</v>
      </c>
      <c r="E43" s="147">
        <f>D40-D41</f>
        <v>1917614157</v>
      </c>
      <c r="F43" s="144" t="s">
        <v>4</v>
      </c>
      <c r="G43" s="48"/>
    </row>
    <row r="44" spans="1:7" x14ac:dyDescent="0.25">
      <c r="A44" s="48"/>
      <c r="B44" s="82"/>
      <c r="C44" s="83"/>
      <c r="D44" s="52"/>
      <c r="E44" s="145"/>
      <c r="F44" s="144"/>
      <c r="G44" s="48"/>
    </row>
    <row r="45" spans="1:7" ht="15.75" thickBot="1" x14ac:dyDescent="0.3">
      <c r="A45" s="48"/>
      <c r="B45" s="82" t="s">
        <v>285</v>
      </c>
      <c r="C45" s="54" t="s">
        <v>58</v>
      </c>
      <c r="D45" s="148">
        <v>1830172822</v>
      </c>
      <c r="E45" s="149">
        <f>D45/D46</f>
        <v>0.46964046272368093</v>
      </c>
      <c r="F45" s="144" t="s">
        <v>4</v>
      </c>
      <c r="G45" s="48"/>
    </row>
    <row r="46" spans="1:7" x14ac:dyDescent="0.25">
      <c r="A46" s="48"/>
      <c r="B46" s="82"/>
      <c r="C46" s="83" t="s">
        <v>57</v>
      </c>
      <c r="D46" s="52">
        <v>3896965801</v>
      </c>
      <c r="E46" s="145"/>
      <c r="F46" s="150"/>
      <c r="G46" s="48"/>
    </row>
    <row r="47" spans="1:7" x14ac:dyDescent="0.25">
      <c r="A47" s="48"/>
      <c r="B47" s="218"/>
      <c r="C47" s="219"/>
      <c r="D47" s="219"/>
      <c r="E47" s="220"/>
      <c r="F47" s="151"/>
      <c r="G47" s="48"/>
    </row>
    <row r="48" spans="1:7" x14ac:dyDescent="0.25">
      <c r="A48" s="48"/>
      <c r="B48" s="48"/>
      <c r="C48" s="48"/>
      <c r="D48" s="48"/>
      <c r="E48" s="48"/>
      <c r="F48" s="48"/>
      <c r="G48" s="48"/>
    </row>
    <row r="49" spans="1:7" x14ac:dyDescent="0.25">
      <c r="A49" s="48"/>
      <c r="B49" s="48"/>
      <c r="C49" s="48"/>
      <c r="D49" s="48"/>
      <c r="E49" s="48"/>
      <c r="F49" s="48"/>
      <c r="G49" s="48"/>
    </row>
    <row r="50" spans="1:7" x14ac:dyDescent="0.25">
      <c r="A50" s="48"/>
      <c r="B50" s="215" t="str">
        <f>+[1]DOCUMENTOS!C28</f>
        <v xml:space="preserve">4. CASTECK SAS </v>
      </c>
      <c r="C50" s="216"/>
      <c r="D50" s="216"/>
      <c r="E50" s="217"/>
      <c r="F50" s="138" t="s">
        <v>4</v>
      </c>
      <c r="G50" s="48"/>
    </row>
    <row r="51" spans="1:7" x14ac:dyDescent="0.25">
      <c r="A51" s="48"/>
      <c r="B51" s="139" t="s">
        <v>62</v>
      </c>
      <c r="C51" s="140"/>
      <c r="D51" s="140"/>
      <c r="E51" s="141"/>
      <c r="F51" s="142"/>
      <c r="G51" s="48"/>
    </row>
    <row r="52" spans="1:7" ht="15.75" thickBot="1" x14ac:dyDescent="0.3">
      <c r="A52" s="48"/>
      <c r="B52" s="82"/>
      <c r="C52" s="54" t="s">
        <v>59</v>
      </c>
      <c r="D52" s="53">
        <v>228401275</v>
      </c>
      <c r="E52" s="143">
        <f>D52/D53</f>
        <v>6.6516076837288871</v>
      </c>
      <c r="F52" s="144" t="s">
        <v>4</v>
      </c>
      <c r="G52" s="48"/>
    </row>
    <row r="53" spans="1:7" x14ac:dyDescent="0.25">
      <c r="A53" s="48"/>
      <c r="B53" s="82" t="s">
        <v>61</v>
      </c>
      <c r="C53" s="83" t="s">
        <v>60</v>
      </c>
      <c r="D53" s="52">
        <v>34337755</v>
      </c>
      <c r="E53" s="145"/>
      <c r="F53" s="144"/>
      <c r="G53" s="48"/>
    </row>
    <row r="54" spans="1:7" x14ac:dyDescent="0.25">
      <c r="A54" s="48"/>
      <c r="B54" s="82"/>
      <c r="C54" s="83"/>
      <c r="D54" s="52"/>
      <c r="E54" s="145"/>
      <c r="F54" s="144"/>
      <c r="G54" s="48"/>
    </row>
    <row r="55" spans="1:7" ht="15.75" thickBot="1" x14ac:dyDescent="0.3">
      <c r="A55" s="48"/>
      <c r="B55" s="82" t="s">
        <v>83</v>
      </c>
      <c r="C55" s="54" t="s">
        <v>287</v>
      </c>
      <c r="D55" s="146" t="s">
        <v>291</v>
      </c>
      <c r="E55" s="147">
        <f>D52-D53</f>
        <v>194063520</v>
      </c>
      <c r="F55" s="144" t="s">
        <v>4</v>
      </c>
      <c r="G55" s="48"/>
    </row>
    <row r="56" spans="1:7" x14ac:dyDescent="0.25">
      <c r="A56" s="48"/>
      <c r="B56" s="82"/>
      <c r="C56" s="83"/>
      <c r="D56" s="52"/>
      <c r="E56" s="145"/>
      <c r="F56" s="144"/>
      <c r="G56" s="48"/>
    </row>
    <row r="57" spans="1:7" ht="15.75" thickBot="1" x14ac:dyDescent="0.3">
      <c r="A57" s="48"/>
      <c r="B57" s="82" t="s">
        <v>285</v>
      </c>
      <c r="C57" s="54" t="s">
        <v>58</v>
      </c>
      <c r="D57" s="148">
        <v>46316595</v>
      </c>
      <c r="E57" s="149">
        <f>D57/D58</f>
        <v>0.20278606150512951</v>
      </c>
      <c r="F57" s="144" t="s">
        <v>4</v>
      </c>
      <c r="G57" s="48"/>
    </row>
    <row r="58" spans="1:7" x14ac:dyDescent="0.25">
      <c r="A58" s="48"/>
      <c r="B58" s="82"/>
      <c r="C58" s="83" t="s">
        <v>57</v>
      </c>
      <c r="D58" s="52">
        <v>228401275</v>
      </c>
      <c r="E58" s="145"/>
      <c r="F58" s="150"/>
      <c r="G58" s="48"/>
    </row>
    <row r="59" spans="1:7" x14ac:dyDescent="0.25">
      <c r="A59" s="48"/>
      <c r="B59" s="218"/>
      <c r="C59" s="219"/>
      <c r="D59" s="219"/>
      <c r="E59" s="220"/>
      <c r="F59" s="151"/>
      <c r="G59" s="48"/>
    </row>
    <row r="60" spans="1:7" x14ac:dyDescent="0.25">
      <c r="A60" s="48"/>
      <c r="B60" s="48"/>
      <c r="C60" s="48"/>
      <c r="D60" s="48"/>
      <c r="E60" s="48"/>
      <c r="F60" s="48"/>
      <c r="G60" s="48"/>
    </row>
    <row r="61" spans="1:7" x14ac:dyDescent="0.25">
      <c r="A61" s="48"/>
      <c r="B61" s="48"/>
      <c r="C61" s="48"/>
      <c r="D61" s="48"/>
      <c r="E61" s="48"/>
      <c r="F61" s="48"/>
      <c r="G61" s="48"/>
    </row>
    <row r="62" spans="1:7" x14ac:dyDescent="0.25">
      <c r="A62" s="48"/>
      <c r="B62" s="215" t="str">
        <f>+[1]DOCUMENTOS!C35</f>
        <v>5. PANAMERICANA OUTSOURCING SA</v>
      </c>
      <c r="C62" s="216"/>
      <c r="D62" s="216"/>
      <c r="E62" s="217"/>
      <c r="F62" s="138" t="s">
        <v>4</v>
      </c>
      <c r="G62" s="48"/>
    </row>
    <row r="63" spans="1:7" x14ac:dyDescent="0.25">
      <c r="A63" s="48"/>
      <c r="B63" s="139" t="s">
        <v>62</v>
      </c>
      <c r="C63" s="140"/>
      <c r="D63" s="140"/>
      <c r="E63" s="141"/>
      <c r="F63" s="142"/>
      <c r="G63" s="48"/>
    </row>
    <row r="64" spans="1:7" ht="15.75" thickBot="1" x14ac:dyDescent="0.3">
      <c r="A64" s="48"/>
      <c r="B64" s="82"/>
      <c r="C64" s="54" t="s">
        <v>59</v>
      </c>
      <c r="D64" s="53">
        <v>31105640128</v>
      </c>
      <c r="E64" s="143">
        <f>D64/D65</f>
        <v>3.2947810071828676</v>
      </c>
      <c r="F64" s="144" t="s">
        <v>4</v>
      </c>
      <c r="G64" s="48"/>
    </row>
    <row r="65" spans="1:7" x14ac:dyDescent="0.25">
      <c r="A65" s="48"/>
      <c r="B65" s="82" t="s">
        <v>61</v>
      </c>
      <c r="C65" s="83" t="s">
        <v>60</v>
      </c>
      <c r="D65" s="52">
        <v>9440882432</v>
      </c>
      <c r="E65" s="145"/>
      <c r="F65" s="144"/>
      <c r="G65" s="48"/>
    </row>
    <row r="66" spans="1:7" x14ac:dyDescent="0.25">
      <c r="A66" s="48"/>
      <c r="B66" s="82"/>
      <c r="C66" s="83"/>
      <c r="D66" s="52"/>
      <c r="E66" s="145"/>
      <c r="F66" s="144"/>
      <c r="G66" s="48"/>
    </row>
    <row r="67" spans="1:7" ht="15.75" thickBot="1" x14ac:dyDescent="0.3">
      <c r="A67" s="48"/>
      <c r="B67" s="82" t="s">
        <v>83</v>
      </c>
      <c r="C67" s="54" t="s">
        <v>287</v>
      </c>
      <c r="D67" s="146" t="s">
        <v>292</v>
      </c>
      <c r="E67" s="147">
        <f>D64-D65</f>
        <v>21664757696</v>
      </c>
      <c r="F67" s="144" t="s">
        <v>4</v>
      </c>
      <c r="G67" s="48"/>
    </row>
    <row r="68" spans="1:7" x14ac:dyDescent="0.25">
      <c r="A68" s="48"/>
      <c r="B68" s="82"/>
      <c r="C68" s="83"/>
      <c r="D68" s="52"/>
      <c r="E68" s="145"/>
      <c r="F68" s="144"/>
      <c r="G68" s="48"/>
    </row>
    <row r="69" spans="1:7" ht="15.75" thickBot="1" x14ac:dyDescent="0.3">
      <c r="A69" s="48"/>
      <c r="B69" s="82" t="s">
        <v>285</v>
      </c>
      <c r="C69" s="54" t="s">
        <v>58</v>
      </c>
      <c r="D69" s="148">
        <v>9440882432</v>
      </c>
      <c r="E69" s="149">
        <f>D69/D70</f>
        <v>0.19842582029335207</v>
      </c>
      <c r="F69" s="144" t="s">
        <v>4</v>
      </c>
      <c r="G69" s="48"/>
    </row>
    <row r="70" spans="1:7" x14ac:dyDescent="0.25">
      <c r="A70" s="48"/>
      <c r="B70" s="82"/>
      <c r="C70" s="83" t="s">
        <v>57</v>
      </c>
      <c r="D70" s="52">
        <v>47578900861</v>
      </c>
      <c r="E70" s="145"/>
      <c r="F70" s="150"/>
      <c r="G70" s="48"/>
    </row>
    <row r="71" spans="1:7" x14ac:dyDescent="0.25">
      <c r="A71" s="48"/>
      <c r="B71" s="218"/>
      <c r="C71" s="219"/>
      <c r="D71" s="219"/>
      <c r="E71" s="220"/>
      <c r="F71" s="151"/>
      <c r="G71" s="48"/>
    </row>
    <row r="72" spans="1:7" x14ac:dyDescent="0.25">
      <c r="A72" s="48"/>
      <c r="B72" s="48"/>
      <c r="C72" s="48"/>
      <c r="D72" s="48"/>
      <c r="E72" s="48"/>
      <c r="F72" s="48"/>
      <c r="G72" s="48"/>
    </row>
    <row r="73" spans="1:7" x14ac:dyDescent="0.25">
      <c r="A73" s="48"/>
      <c r="B73" s="48"/>
      <c r="C73" s="48"/>
      <c r="D73" s="48"/>
      <c r="E73" s="48"/>
      <c r="F73" s="48"/>
      <c r="G73" s="48"/>
    </row>
    <row r="74" spans="1:7" x14ac:dyDescent="0.25">
      <c r="A74" s="48"/>
      <c r="B74" s="215" t="str">
        <f>+[1]DOCUMENTOS!C42</f>
        <v xml:space="preserve">6. PEDRO JESUS BLANCO </v>
      </c>
      <c r="C74" s="216"/>
      <c r="D74" s="216"/>
      <c r="E74" s="217"/>
      <c r="F74" s="138" t="s">
        <v>4</v>
      </c>
      <c r="G74" s="48"/>
    </row>
    <row r="75" spans="1:7" x14ac:dyDescent="0.25">
      <c r="A75" s="48"/>
      <c r="B75" s="139" t="s">
        <v>62</v>
      </c>
      <c r="C75" s="140"/>
      <c r="D75" s="140"/>
      <c r="E75" s="141"/>
      <c r="F75" s="142"/>
      <c r="G75" s="48"/>
    </row>
    <row r="76" spans="1:7" ht="15.75" thickBot="1" x14ac:dyDescent="0.3">
      <c r="A76" s="48"/>
      <c r="B76" s="82"/>
      <c r="C76" s="54" t="s">
        <v>59</v>
      </c>
      <c r="D76" s="53">
        <v>2506330882</v>
      </c>
      <c r="E76" s="143">
        <f>D76/D77</f>
        <v>50.255440425769798</v>
      </c>
      <c r="F76" s="144" t="s">
        <v>4</v>
      </c>
      <c r="G76" s="48"/>
    </row>
    <row r="77" spans="1:7" x14ac:dyDescent="0.25">
      <c r="A77" s="48"/>
      <c r="B77" s="82" t="s">
        <v>61</v>
      </c>
      <c r="C77" s="83" t="s">
        <v>60</v>
      </c>
      <c r="D77" s="52">
        <v>49871832</v>
      </c>
      <c r="E77" s="145"/>
      <c r="F77" s="144"/>
      <c r="G77" s="48"/>
    </row>
    <row r="78" spans="1:7" x14ac:dyDescent="0.25">
      <c r="A78" s="48"/>
      <c r="B78" s="82"/>
      <c r="C78" s="83"/>
      <c r="D78" s="52"/>
      <c r="E78" s="145"/>
      <c r="F78" s="144"/>
      <c r="G78" s="48"/>
    </row>
    <row r="79" spans="1:7" ht="15.75" thickBot="1" x14ac:dyDescent="0.3">
      <c r="A79" s="48"/>
      <c r="B79" s="82" t="s">
        <v>83</v>
      </c>
      <c r="C79" s="54" t="s">
        <v>287</v>
      </c>
      <c r="D79" s="146" t="s">
        <v>293</v>
      </c>
      <c r="E79" s="147">
        <f>D76-D77</f>
        <v>2456459050</v>
      </c>
      <c r="F79" s="144" t="s">
        <v>4</v>
      </c>
      <c r="G79" s="48"/>
    </row>
    <row r="80" spans="1:7" x14ac:dyDescent="0.25">
      <c r="A80" s="48"/>
      <c r="B80" s="82"/>
      <c r="C80" s="83"/>
      <c r="D80" s="52"/>
      <c r="E80" s="145"/>
      <c r="F80" s="144"/>
      <c r="G80" s="48"/>
    </row>
    <row r="81" spans="1:7" ht="15.75" thickBot="1" x14ac:dyDescent="0.3">
      <c r="A81" s="48"/>
      <c r="B81" s="82" t="s">
        <v>285</v>
      </c>
      <c r="C81" s="54" t="s">
        <v>58</v>
      </c>
      <c r="D81" s="148">
        <v>132411832</v>
      </c>
      <c r="E81" s="149">
        <f>D81/D82</f>
        <v>4.3482562106017142E-2</v>
      </c>
      <c r="F81" s="144" t="s">
        <v>4</v>
      </c>
      <c r="G81" s="48"/>
    </row>
    <row r="82" spans="1:7" x14ac:dyDescent="0.25">
      <c r="A82" s="48"/>
      <c r="B82" s="82"/>
      <c r="C82" s="83" t="s">
        <v>57</v>
      </c>
      <c r="D82" s="52">
        <v>3045170882</v>
      </c>
      <c r="E82" s="145"/>
      <c r="F82" s="150"/>
      <c r="G82" s="48"/>
    </row>
    <row r="83" spans="1:7" x14ac:dyDescent="0.25">
      <c r="A83" s="48"/>
      <c r="B83" s="218"/>
      <c r="C83" s="219"/>
      <c r="D83" s="219"/>
      <c r="E83" s="220"/>
      <c r="F83" s="151"/>
      <c r="G83" s="48"/>
    </row>
    <row r="84" spans="1:7" x14ac:dyDescent="0.25">
      <c r="A84" s="48"/>
      <c r="B84" s="48"/>
      <c r="C84" s="48"/>
      <c r="D84" s="48"/>
      <c r="E84" s="48"/>
      <c r="F84" s="48"/>
      <c r="G84" s="48"/>
    </row>
    <row r="85" spans="1:7" x14ac:dyDescent="0.25">
      <c r="A85" s="48"/>
      <c r="B85" s="48"/>
      <c r="C85" s="48"/>
      <c r="D85" s="48"/>
      <c r="E85" s="48"/>
      <c r="F85" s="48"/>
      <c r="G85" s="48"/>
    </row>
    <row r="86" spans="1:7" ht="15.75" customHeight="1" x14ac:dyDescent="0.25">
      <c r="A86" s="48"/>
      <c r="B86" s="215" t="s">
        <v>337</v>
      </c>
      <c r="C86" s="216"/>
      <c r="D86" s="216"/>
      <c r="E86" s="217"/>
      <c r="F86" s="138" t="s">
        <v>4</v>
      </c>
      <c r="G86" s="48"/>
    </row>
    <row r="87" spans="1:7" ht="15.75" customHeight="1" x14ac:dyDescent="0.25">
      <c r="A87" s="48"/>
      <c r="B87" s="139" t="s">
        <v>62</v>
      </c>
      <c r="C87" s="140"/>
      <c r="D87" s="140"/>
      <c r="E87" s="141"/>
      <c r="F87" s="142"/>
      <c r="G87" s="48"/>
    </row>
    <row r="88" spans="1:7" ht="15.75" customHeight="1" thickBot="1" x14ac:dyDescent="0.3">
      <c r="A88" s="48"/>
      <c r="B88" s="82"/>
      <c r="C88" s="54" t="s">
        <v>59</v>
      </c>
      <c r="D88" s="53">
        <v>6723342362</v>
      </c>
      <c r="E88" s="143">
        <f>D88/D89</f>
        <v>2.5108652523042942</v>
      </c>
      <c r="F88" s="144" t="s">
        <v>4</v>
      </c>
      <c r="G88" s="48"/>
    </row>
    <row r="89" spans="1:7" x14ac:dyDescent="0.25">
      <c r="A89" s="48"/>
      <c r="B89" s="82" t="s">
        <v>61</v>
      </c>
      <c r="C89" s="83" t="s">
        <v>60</v>
      </c>
      <c r="D89" s="52">
        <v>2677699393</v>
      </c>
      <c r="E89" s="145"/>
      <c r="F89" s="144"/>
      <c r="G89" s="48"/>
    </row>
    <row r="90" spans="1:7" x14ac:dyDescent="0.25">
      <c r="A90" s="48"/>
      <c r="B90" s="82"/>
      <c r="C90" s="83"/>
      <c r="D90" s="52"/>
      <c r="E90" s="145"/>
      <c r="F90" s="144"/>
      <c r="G90" s="48"/>
    </row>
    <row r="91" spans="1:7" ht="15.75" thickBot="1" x14ac:dyDescent="0.3">
      <c r="A91" s="48"/>
      <c r="B91" s="82" t="s">
        <v>83</v>
      </c>
      <c r="C91" s="54" t="s">
        <v>287</v>
      </c>
      <c r="D91" s="146" t="s">
        <v>298</v>
      </c>
      <c r="E91" s="147">
        <f>D88-D89</f>
        <v>4045642969</v>
      </c>
      <c r="F91" s="144" t="s">
        <v>4</v>
      </c>
      <c r="G91" s="48"/>
    </row>
    <row r="92" spans="1:7" x14ac:dyDescent="0.25">
      <c r="A92" s="48"/>
      <c r="B92" s="82"/>
      <c r="C92" s="83"/>
      <c r="D92" s="52"/>
      <c r="E92" s="145"/>
      <c r="F92" s="144"/>
      <c r="G92" s="48"/>
    </row>
    <row r="93" spans="1:7" ht="15.75" thickBot="1" x14ac:dyDescent="0.3">
      <c r="A93" s="48"/>
      <c r="B93" s="82" t="s">
        <v>285</v>
      </c>
      <c r="C93" s="54" t="s">
        <v>58</v>
      </c>
      <c r="D93" s="148">
        <v>2677699393</v>
      </c>
      <c r="E93" s="149">
        <f>D93/D94</f>
        <v>0.38642625489099858</v>
      </c>
      <c r="F93" s="144" t="s">
        <v>4</v>
      </c>
      <c r="G93" s="48"/>
    </row>
    <row r="94" spans="1:7" x14ac:dyDescent="0.25">
      <c r="A94" s="48"/>
      <c r="B94" s="82"/>
      <c r="C94" s="83" t="s">
        <v>57</v>
      </c>
      <c r="D94" s="52">
        <v>6929393019</v>
      </c>
      <c r="E94" s="145"/>
      <c r="F94" s="150"/>
      <c r="G94" s="48"/>
    </row>
    <row r="95" spans="1:7" x14ac:dyDescent="0.25">
      <c r="A95" s="48"/>
      <c r="B95" s="218"/>
      <c r="C95" s="219"/>
      <c r="D95" s="219"/>
      <c r="E95" s="220"/>
      <c r="F95" s="151"/>
      <c r="G95" s="48"/>
    </row>
    <row r="96" spans="1:7" x14ac:dyDescent="0.25">
      <c r="A96" s="48"/>
      <c r="B96" s="48"/>
      <c r="C96" s="48"/>
      <c r="D96" s="48"/>
      <c r="E96" s="48"/>
      <c r="F96" s="48"/>
      <c r="G96" s="48"/>
    </row>
    <row r="97" spans="1:7" x14ac:dyDescent="0.25">
      <c r="A97" s="48"/>
      <c r="B97" s="48"/>
      <c r="C97" s="48"/>
      <c r="D97" s="48"/>
      <c r="E97" s="48"/>
      <c r="F97" s="48"/>
      <c r="G97" s="48"/>
    </row>
  </sheetData>
  <mergeCells count="17">
    <mergeCell ref="B95:E95"/>
    <mergeCell ref="B25:E25"/>
    <mergeCell ref="B34:E34"/>
    <mergeCell ref="B38:E38"/>
    <mergeCell ref="B47:E47"/>
    <mergeCell ref="B50:E50"/>
    <mergeCell ref="B59:E59"/>
    <mergeCell ref="B62:E62"/>
    <mergeCell ref="B71:E71"/>
    <mergeCell ref="B74:E74"/>
    <mergeCell ref="B83:E83"/>
    <mergeCell ref="B86:E86"/>
    <mergeCell ref="B1:D1"/>
    <mergeCell ref="B2:D2"/>
    <mergeCell ref="C5:D5"/>
    <mergeCell ref="B12:E12"/>
    <mergeCell ref="B21:E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2"/>
  <sheetViews>
    <sheetView tabSelected="1" topLeftCell="A7" workbookViewId="0">
      <selection activeCell="A11" sqref="A11:B11"/>
    </sheetView>
  </sheetViews>
  <sheetFormatPr baseColWidth="10" defaultColWidth="23.5703125" defaultRowHeight="15" x14ac:dyDescent="0.25"/>
  <cols>
    <col min="1" max="1" width="28.85546875" style="17" customWidth="1"/>
    <col min="2" max="16384" width="23.5703125" style="17"/>
  </cols>
  <sheetData>
    <row r="1" spans="1:8" ht="23.25" x14ac:dyDescent="0.25">
      <c r="A1" s="225" t="s">
        <v>67</v>
      </c>
      <c r="B1" s="225"/>
      <c r="C1" s="225"/>
      <c r="D1" s="225"/>
      <c r="E1" s="225"/>
    </row>
    <row r="4" spans="1:8" ht="49.5" customHeight="1" x14ac:dyDescent="0.25">
      <c r="A4" s="24" t="s">
        <v>30</v>
      </c>
      <c r="B4" s="27" t="s">
        <v>38</v>
      </c>
      <c r="C4" s="27" t="s">
        <v>105</v>
      </c>
      <c r="D4" s="27" t="s">
        <v>118</v>
      </c>
      <c r="E4" s="27" t="s">
        <v>145</v>
      </c>
      <c r="F4" s="27" t="s">
        <v>137</v>
      </c>
      <c r="G4" s="27" t="s">
        <v>146</v>
      </c>
      <c r="H4" s="27" t="s">
        <v>157</v>
      </c>
    </row>
    <row r="5" spans="1:8" x14ac:dyDescent="0.25">
      <c r="A5" s="22" t="s">
        <v>16</v>
      </c>
      <c r="B5" s="23" t="s">
        <v>4</v>
      </c>
      <c r="C5" s="23" t="s">
        <v>4</v>
      </c>
      <c r="D5" s="23" t="s">
        <v>4</v>
      </c>
      <c r="E5" s="23" t="s">
        <v>4</v>
      </c>
      <c r="F5" s="23" t="s">
        <v>4</v>
      </c>
      <c r="G5" s="23" t="s">
        <v>4</v>
      </c>
      <c r="H5" s="23" t="s">
        <v>4</v>
      </c>
    </row>
    <row r="6" spans="1:8" ht="22.5" x14ac:dyDescent="0.25">
      <c r="A6" s="22" t="s">
        <v>15</v>
      </c>
      <c r="B6" s="15" t="s">
        <v>31</v>
      </c>
      <c r="C6" s="15" t="s">
        <v>31</v>
      </c>
      <c r="D6" s="15" t="s">
        <v>31</v>
      </c>
      <c r="E6" s="15" t="s">
        <v>31</v>
      </c>
      <c r="F6" s="15" t="s">
        <v>31</v>
      </c>
      <c r="G6" s="15" t="s">
        <v>31</v>
      </c>
      <c r="H6" s="15" t="s">
        <v>31</v>
      </c>
    </row>
    <row r="7" spans="1:8" ht="25.5" x14ac:dyDescent="0.25">
      <c r="A7" s="22" t="s">
        <v>29</v>
      </c>
      <c r="B7" s="23" t="s">
        <v>4</v>
      </c>
      <c r="C7" s="26" t="s">
        <v>32</v>
      </c>
      <c r="D7" s="23" t="s">
        <v>4</v>
      </c>
      <c r="E7" s="23" t="s">
        <v>4</v>
      </c>
      <c r="F7" s="23" t="s">
        <v>4</v>
      </c>
      <c r="G7" s="23" t="s">
        <v>4</v>
      </c>
      <c r="H7" s="26" t="s">
        <v>338</v>
      </c>
    </row>
    <row r="8" spans="1:8" x14ac:dyDescent="0.25">
      <c r="A8" s="22" t="s">
        <v>14</v>
      </c>
      <c r="B8" s="23" t="s">
        <v>4</v>
      </c>
      <c r="C8" s="23" t="s">
        <v>4</v>
      </c>
      <c r="D8" s="23" t="s">
        <v>4</v>
      </c>
      <c r="E8" s="23" t="s">
        <v>4</v>
      </c>
      <c r="F8" s="23" t="s">
        <v>4</v>
      </c>
      <c r="G8" s="23" t="s">
        <v>4</v>
      </c>
      <c r="H8" s="23" t="s">
        <v>4</v>
      </c>
    </row>
    <row r="9" spans="1:8" ht="25.5" x14ac:dyDescent="0.25">
      <c r="A9" s="22" t="s">
        <v>13</v>
      </c>
      <c r="B9" s="23" t="s">
        <v>4</v>
      </c>
      <c r="C9" s="26" t="s">
        <v>338</v>
      </c>
      <c r="D9" s="23" t="s">
        <v>4</v>
      </c>
      <c r="E9" s="23" t="s">
        <v>4</v>
      </c>
      <c r="F9" s="23" t="s">
        <v>4</v>
      </c>
      <c r="G9" s="23" t="s">
        <v>4</v>
      </c>
      <c r="H9" s="26" t="s">
        <v>338</v>
      </c>
    </row>
    <row r="11" spans="1:8" ht="135" customHeight="1" x14ac:dyDescent="0.25">
      <c r="A11" s="226" t="s">
        <v>339</v>
      </c>
      <c r="B11" s="227"/>
    </row>
    <row r="13" spans="1:8" x14ac:dyDescent="0.25">
      <c r="A13" s="20" t="s">
        <v>12</v>
      </c>
      <c r="B13" s="20"/>
      <c r="C13" s="21"/>
    </row>
    <row r="14" spans="1:8" x14ac:dyDescent="0.25">
      <c r="A14" s="221" t="s">
        <v>37</v>
      </c>
      <c r="B14" s="222"/>
      <c r="C14" s="18"/>
    </row>
    <row r="15" spans="1:8" x14ac:dyDescent="0.25">
      <c r="A15" s="19"/>
      <c r="B15" s="18"/>
      <c r="C15" s="18"/>
    </row>
    <row r="16" spans="1:8" x14ac:dyDescent="0.25">
      <c r="A16" s="19"/>
      <c r="B16" s="18"/>
      <c r="C16" s="18"/>
    </row>
    <row r="17" spans="1:3" x14ac:dyDescent="0.25">
      <c r="A17" s="20" t="s">
        <v>35</v>
      </c>
      <c r="B17" s="20"/>
      <c r="C17" s="18"/>
    </row>
    <row r="18" spans="1:3" x14ac:dyDescent="0.25">
      <c r="A18" s="221" t="s">
        <v>11</v>
      </c>
      <c r="B18" s="221"/>
      <c r="C18" s="18"/>
    </row>
    <row r="19" spans="1:3" x14ac:dyDescent="0.25">
      <c r="A19" s="19"/>
      <c r="B19" s="18"/>
      <c r="C19" s="18"/>
    </row>
    <row r="20" spans="1:3" x14ac:dyDescent="0.25">
      <c r="A20" s="19"/>
      <c r="B20" s="18"/>
      <c r="C20" s="18"/>
    </row>
    <row r="21" spans="1:3" x14ac:dyDescent="0.25">
      <c r="A21" s="223" t="s">
        <v>79</v>
      </c>
      <c r="B21" s="223"/>
      <c r="C21" s="223"/>
    </row>
    <row r="22" spans="1:3" x14ac:dyDescent="0.25">
      <c r="A22" s="224" t="s">
        <v>39</v>
      </c>
      <c r="B22" s="224"/>
      <c r="C22" s="224"/>
    </row>
  </sheetData>
  <mergeCells count="6">
    <mergeCell ref="A14:B14"/>
    <mergeCell ref="A18:B18"/>
    <mergeCell ref="A21:C21"/>
    <mergeCell ref="A22:C22"/>
    <mergeCell ref="A1:E1"/>
    <mergeCell ref="A11:B11"/>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EVALUACIÓN JURÍDICA</vt:lpstr>
      <vt:lpstr>EXPERIENCIA</vt:lpstr>
      <vt:lpstr>DOCUMENTOS </vt:lpstr>
      <vt:lpstr>INDICADORES</vt:lpstr>
      <vt:lpstr>EVALUACIÓN ÍNDICES</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Paula Mariana Marin Garibello</cp:lastModifiedBy>
  <cp:lastPrinted>2021-03-03T20:42:48Z</cp:lastPrinted>
  <dcterms:created xsi:type="dcterms:W3CDTF">2017-05-22T13:32:10Z</dcterms:created>
  <dcterms:modified xsi:type="dcterms:W3CDTF">2023-02-28T22:00:13Z</dcterms:modified>
</cp:coreProperties>
</file>