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3\INVITACIONES\INVI 001 DE 2023 - SEGURIDAD\"/>
    </mc:Choice>
  </mc:AlternateContent>
  <xr:revisionPtr revIDLastSave="0" documentId="13_ncr:1_{FF589F38-5B5A-4E83-80B7-48C9BCD50C3B}" xr6:coauthVersionLast="47" xr6:coauthVersionMax="47" xr10:uidLastSave="{00000000-0000-0000-0000-000000000000}"/>
  <bookViews>
    <workbookView xWindow="-120" yWindow="-120" windowWidth="29040" windowHeight="15840" firstSheet="2" activeTab="6" xr2:uid="{00000000-000D-0000-FFFF-FFFF00000000}"/>
  </bookViews>
  <sheets>
    <sheet name="EVALUACION JURIDICA" sheetId="1" r:id="rId1"/>
    <sheet name="TECNICA - SERVICIOS" sheetId="19" r:id="rId2"/>
    <sheet name="EXPERIENCIA" sheetId="20" r:id="rId3"/>
    <sheet name="DOCUMENTOS" sheetId="15" r:id="rId4"/>
    <sheet name="EVALUACION INDICES" sheetId="16" r:id="rId5"/>
    <sheet name="INDICADORES" sheetId="17" r:id="rId6"/>
    <sheet name="DOCUMENTO" sheetId="18"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4" i="20" l="1"/>
  <c r="I20" i="20"/>
  <c r="A10" i="19"/>
  <c r="A58" i="19"/>
  <c r="B2" i="17" l="1"/>
  <c r="B3" i="17"/>
  <c r="D5" i="17"/>
  <c r="E5" i="17"/>
  <c r="C7" i="17"/>
  <c r="D7" i="17"/>
  <c r="E7" i="17"/>
  <c r="C8" i="17"/>
  <c r="D8" i="17"/>
  <c r="E8" i="17"/>
  <c r="C9" i="17"/>
  <c r="D9" i="17"/>
  <c r="E9" i="17"/>
  <c r="C10" i="17"/>
  <c r="D10" i="17"/>
  <c r="E10" i="17"/>
  <c r="D11" i="17"/>
  <c r="E11" i="17"/>
  <c r="D12" i="17"/>
  <c r="E12" i="17"/>
  <c r="B2" i="16"/>
  <c r="B3" i="16"/>
  <c r="E9" i="16"/>
  <c r="B15" i="16"/>
  <c r="E17" i="16"/>
  <c r="E20" i="16"/>
  <c r="E22" i="16"/>
  <c r="E25" i="16"/>
  <c r="D28" i="16"/>
  <c r="E28" i="16" s="1"/>
  <c r="D31" i="16"/>
  <c r="E31" i="16" s="1"/>
  <c r="B38" i="16"/>
  <c r="E40" i="16"/>
  <c r="E43" i="16"/>
  <c r="E45" i="16"/>
  <c r="E48" i="16"/>
  <c r="D51" i="16"/>
  <c r="E51" i="16" s="1"/>
  <c r="D54" i="16"/>
  <c r="E54" i="16" s="1"/>
</calcChain>
</file>

<file path=xl/sharedStrings.xml><?xml version="1.0" encoding="utf-8"?>
<sst xmlns="http://schemas.openxmlformats.org/spreadsheetml/2006/main" count="574" uniqueCount="317">
  <si>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</si>
  <si>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</si>
  <si>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</si>
  <si>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</si>
  <si>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</si>
  <si>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</si>
  <si>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</si>
  <si>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</si>
  <si>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copia de la CC del Representante Legal</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</si>
  <si>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</si>
  <si>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</si>
  <si>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</si>
  <si>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</si>
  <si>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</si>
  <si>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</si>
  <si>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</si>
  <si>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PONDERACION</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</si>
  <si>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</si>
  <si>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</si>
  <si>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LICENCIA DE FUNCIONAMIENTO PARA EMPRESAS DE VIGILANCIA Y SEGURIDAD PRIVADA </t>
  </si>
  <si>
    <t>CREDENCIAL DE IDENTIFICACIÓN DEL PERSONAL DE LA EMPRESA</t>
  </si>
  <si>
    <t>2.1.11. PÓLIZA DE RESPONSABILIDAD CIVIL EXTRACONTRACTUAL</t>
  </si>
  <si>
    <t>2.1.12 RUP</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</si>
  <si>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</si>
  <si>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</si>
  <si>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</si>
  <si>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</si>
  <si>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 xml:space="preserve">CERTIFICACIÓN EXPEDIDA POR LA CONTRALORÍA GENERAL DE LA REPÚBLICA. </t>
  </si>
  <si>
    <t>GARANTÍA DE SERIEDAD DE LA OFERTA</t>
  </si>
  <si>
    <t>CONSORCIO O UNIÓN TEMPORAL</t>
  </si>
  <si>
    <t xml:space="preserve">PERSONAS NATURALES </t>
  </si>
  <si>
    <t>PERSONAS JURÍDICAS NACIONALES O EXTRANJERAS CON DOMICILIO O SUCURSAL EN COLOMBIA</t>
  </si>
  <si>
    <t>EXISTENCIA Y REPRESENTACIÓN LEGAL</t>
  </si>
  <si>
    <t xml:space="preserve">CARTA DE PRESENTACIÓN DE LA OFERTA </t>
  </si>
  <si>
    <t>2.1 DOCUMENTOS DE CONTENIDO JURÍDICO.</t>
  </si>
  <si>
    <t>COMPAÑÍA DE VIGILANCIA Y SEGURIDAD PRIVIDA AGUILA DE ORO DE COLOMBIA LTDA</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</si>
  <si>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</si>
  <si>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La Empresa de Licores de Cundinamarca verificará en la página Web de la Procuraduría General de la Nación el certificado de antecedentes disciplinarios, del representante legal de la persona jurídica y/o OFERENTE</t>
  </si>
  <si>
    <t>Es el Permiso que otorga el Estado para las empresas prestadoras de Servicios de Vigilancia y Seguridad Privada, los cuales solamente podrán prestarse mediante la obtención de licencia o credencial expedida por la Superintendencia de Vigilancia y Seguridad Privada, con base en potestad discrecional, orientada a proteger la seguridad ciudadana. 
Adicionalmente, las Empresas deberán estar a paz y salvo con la Superintendencia por multas y demás conceptos.</t>
  </si>
  <si>
    <t>Los Oferentes deberán allegar el Registro Únicos de oferentes vigentes y en firme, expedido por la Cámara de Comercio. La expedición del mismo no podrá ser superior a treinta (30) días calendario.
Cuando el oferente sea un consorcio o unión temporal cada uno de sus integrantes deberá anexar el documento aquí descrito.</t>
  </si>
  <si>
    <t>CERTIFICACIÓN DE PAZ Y SALVO DE MULTAS Y CONTRIBUCIÓN EXPEDIDO POR LA SUPERINTENDENCIA DE VIGILANCIA Y SEGURIDAD PRIVADA</t>
  </si>
  <si>
    <t xml:space="preserve">El proponente deberá anexar a la propuesta certificación de la Superintendencia de Vigilancia y seguridad privada en donde conste que se encuentra a paz y salvo por concepto de multas y contribución.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t>
  </si>
  <si>
    <t>CERTIFICACIÓN DE MULTAS Y SANCIONES EXPEDIDO POR LA SUPERINTENDENCIA DE VIGILANCIA Y    SEGURIDAD PRIVADA.</t>
  </si>
  <si>
    <t>El proponente deberá anexar a la propuesta certificación de la Superintendencia de Vigilancia y seguridad privada por concepto de multas y sanciones.</t>
  </si>
  <si>
    <t>LICENCIA DE FUNCIONAMIENTO DE LA ESCUELA DE CAPACITACIÓN Y ENTRENAMIENTO EN VIGILANCIA Y SEGURIDAD PRIVADA</t>
  </si>
  <si>
    <t>El proponente deberá anexar a la propuesta, copia de la correspondiente licencia de la escuela o de la respectiva certificación expedida por la autoridad competente donde se realiza o realizó la capacitación y el entrenamiento del personal ofrecido, la cual debe encontrarse vigente. La no presentación de este documento dará lugar al rechazo de la propuesta</t>
  </si>
  <si>
    <t xml:space="preserve">Entregar copia de credenciales del personal para su identificación, expedido por la Superintendencia de Vigilancia y Seguridad Privada, de conformidad con el Artículo 87 Decreto 356/94 y Artículo 12 Resolución 510/04.
NOTA: credenciales de los vigilantes y supervisores se deben entregar dentro de los 3 días siguientes a la adjudicación del contrato, por lo anterior no deben incluirse dentro de la oferta
</t>
  </si>
  <si>
    <t>FOLIO 2-3</t>
  </si>
  <si>
    <t xml:space="preserve">El OFERENTE deberá presentar fotocopia legible de la póliza de seguro de Responsabilidad Civil Vigente a nombre de la empresa, que ampare los riesgos de uso indebido de armas de fuego u otros elementos de vigilancia y seguridad privada y el cubrimiento específico de errores de puntería, con cubrimiento superior a MIL QUINIENTOS  (1500) Salarios mínimos legales mensuales vigentes, expedida por una compañía de seguros legalmente autorizada, de conformidad con lo dispuesto en el Decreto 356 de 1994 y la Resolución 2852 de 2006.
En el caso de ofertas presentadas por consorcios o uniones temporales, se debe presentar
la póliza de que trata el presente numeral de cada uno de las empresas que la conforman.
En el caso que el OFERENTE no anexe la póliza exigida en el presente numeral, deberá allegarla dentro del término establecido en la solicitud efectuada por la Empresa, el cual, si no se presenta, dará lugar para que la propuesta sea declarada como NO CUMPLE.
</t>
  </si>
  <si>
    <t>NO APORTA</t>
  </si>
  <si>
    <t>CUMPLE
(Debe aportar, copia de la tarjeta profesional, copia de la CC y certificado de antecedentes de la junta central de contadores)</t>
  </si>
  <si>
    <t>FOLIO 110-111</t>
  </si>
  <si>
    <t>FOLIO 112-113</t>
  </si>
  <si>
    <t xml:space="preserve">El proponente deberá presentar para ser tenida en cuenta la propuesta, certificación vigente expedida por la Escuela de Guías y Adiestramiento Canino de la Policía Nacional (ESGAC) o por las Escuelas Caninas de las Fuerzas Militares (F.F.M.M.).				</t>
  </si>
  <si>
    <t>3.4.11. CERTIFICACIÓN DE LA ESPECIALIDAD CANINA</t>
  </si>
  <si>
    <t xml:space="preserve">
CUMPLE</t>
  </si>
  <si>
    <t xml:space="preserve">Manual de Procedimientos Operacionales para la prestación del servicio de vigilancia, supervisión y atención a usuarios-PLAN DE CONTINGENCIAS.
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</si>
  <si>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 xml:space="preserve"> PERMISOS PARA TENENCIA DE ARMAS				</t>
  </si>
  <si>
    <t xml:space="preserve">Manual de Procedimientos Operacionales para la prestación del servicio de vigilancia, supervisión y atención a usuarios-PLAN DE CONTINGENCIAS.
Dentro de su manual de procedimientos operacionales, el OFERENTE debe incluir un plan de contingencia para garantizar un adecuado cubrimiento y prestación del servicio al momento de iniciar la ejecución del contrato (en caso de ser adjudicado), con el fin de no afectar el normal desarrollo del contrato y la custodia de los bienes muebles e inmuebles de la Empresa de Licores de Cundinamarca. Para lo cual el OFERENTE deberá tener en cuenta las obligaciones del contratista establecidas en la presente invitación para iniciar la ejecución del Contrato y la forma en que desarrollará el empalme con la empresa de Vigilancia y Seguridad Privada saliente.
La empresa o cooperativa OFERENTE deberá disponer de un protocolo de servicio al cliente que permita al usuario -la ELC- una directa interlocución y que garantice una verificación e investigación pronta de las quejas e inconformidades que el mismo pudiese tener en relación con la calidad y oportunidad en la prestación del servicio, documento que deberá presentarse con LA OFERTA.
</t>
  </si>
  <si>
    <t xml:space="preserve"> MANUAL DE PROCEDIMIENTOS</t>
  </si>
  <si>
    <t>El proponente deberá presentar para ser tenida en cuenta la propuesta, certificación expedida por La Dirección de Investigación Criminal E Interpol; certificación de afiliación al frente de seguridad empresarial vigente a la fecha de cierre del presente proceso, (Vigente a la fecha del cierre).</t>
  </si>
  <si>
    <t xml:space="preserve"> CERTIFICACION DE AFILIACION DE LA RED DE APOYO DE LA DIJIN</t>
  </si>
  <si>
    <t>El proponente deberá presentar para ser tenida en cuenta la propuesta, certificación expedida por Fiscalía General de la Nación; la certificación de afiliación a la red de apoyo de explosivos e incendios vigente a la fecha de cierre del presente proceso, (Vigente a la fecha del cierre</t>
  </si>
  <si>
    <t xml:space="preserve"> CERTIFICACION DE AFILIACION A LA RED DE APOYO DE LA FISCALIA</t>
  </si>
  <si>
    <t xml:space="preserve">El proponente deberá indicar dentro de su propuesta su capacidad operativa, relacionando como mínimo la siguiente información:
Personal: Número de personas a nivel Administrativo, Supervisión y Operativo. Certificado expedido por el funcionario competente.
Armamento: Cantidad de revólveres, escopetas y otro tipo de armas
Comunicaciones: Número de radios base y portátiles, con el permiso o licencia del Ministerio de Comunicaciones, la cual deberá encontrarse vigente, y/o tecnología AVANTEL con radios portátiles, cuyo servicio este siendo utilizado por el proponente, para lo cual deberá presentar con su propuesta certificación que demuestre estar utilizando este servicio y que tenga contratado como mínimo veinte (20) unidades de radios o unidades portátiles. Para el caso de Uniones temporales, por lo menos una empresa debe cumplir con este requisito".
Vehículos: Cantidad y clase de automotores
</t>
  </si>
  <si>
    <t xml:space="preserve"> INFORMACIÓN SOBRE CAPACIDAD OPERATIVA.</t>
  </si>
  <si>
    <t>El OFERENTE que pretenda acreditar un medio tecnológico diferente a los ya señalados distinto de las armas de fuego, como equipos de visión o escucha remotos, equipos de detección, identificación, interferencia de comunicaciones, controles perimétricos y similares, equipos o elementos ofensivos y, equipos para la prevención de actos terroristas, deberá de conformidad con el Artículo 30 del Decreto 2187/2001  acreditar la capacitación específica en el manejo adecuado de dichos equipos.</t>
  </si>
  <si>
    <t xml:space="preserve"> EMPRESAS CON MEDIOS TÉCNOLOGICOS DIFERENTES A LOS SEÑALADOS.</t>
  </si>
  <si>
    <t xml:space="preserve"> Certificación vigente expedida por la Policía Nacional, en la que conste que hacen parte del frente de seguridad empresarial de la DIJIN</t>
  </si>
  <si>
    <t>Presentar manifestación suscrita por el representante legal bajo la gravedad del juramento, en la que se compromete a mantenerse vinculado a la rede de apoyo de la Policía Nacional Departamental y Metropolitana.</t>
  </si>
  <si>
    <t xml:space="preserve"> RED DE APOYO –BOGOTÁ Y CUNDINAMARCA</t>
  </si>
  <si>
    <t>El OFERENTE debe presentar fotocopia legible, de la autorización para trabajo suplementario o para exceder la jornada máxima legal, expedida por el Ministerio de la Protección Social, la cual deberá estar vigente a la fecha de cierre de la presente Invitación. En todo caso, si la autorización fue expedida con anterioridad a la expedición de la circular No. 060 de 2008, el OFERENTE deberá presentar certificación del Ministerio de Protección Social en donde conste que la Resolución se encuentra vigente. Para el caso de las cooperativas, también podrá presentarse el informe rendido por esta ante el Departamento Administrativo de Economía Solidaria.</t>
  </si>
  <si>
    <t xml:space="preserve"> AUTORIZACIÓN DEL MINISTERIO DE LA PROTECCIÓN SOCIAL:</t>
  </si>
  <si>
    <t xml:space="preserve">Permiso vigente de porte o tenencia de armas, expedido por el Departamento de Control y Comercio de Armas (INDUMIL), para la totalidad del armamento que se utilizará para la ejecución del objeto contractual, de conformidad con el artículo 79 del decreto 2535 de 1993, y que correspondan a las armas solicitadas en la presente invitación; expedidos a nombre del OFERENTE, en el caso de consorcios o uniones temporales, deberá acreditarse por todos y cada uno de los integrantes que lo conforman; anexando la relación detallada de los mismos que incluya: número de permiso o salvoconducto, clase o tipo de arma, número de serie, calibre, y fecha de vencimiento.   
Para el caso de consorcios o uniones temporales, cada uno de los integrantes debe cumplir con estos requisitos.
NOTA: SE DEBERÁ ANEXAR FOTOCOPIA DE LOS SALVOCONDUCTOS.
</t>
  </si>
  <si>
    <t xml:space="preserve"> PERMISOS PARA TENENCIA DE ARMAS</t>
  </si>
  <si>
    <t xml:space="preserve">Resolución vigente expedida por la Superintendencia de Vigilancia y Seguridad Privada, mediante la cual se autorizan y registran los diseños, colores, distintivos y demás especificaciones de los uniformes, que se utilizarán en la ejecución del Contrato, de acuerdo con el Decreto 1979 de 2001, la Resolución No. 2852 de 2006 ó 5351 de 2007, con sus respectivos registros fotográficos para el personal femenino y masculino, de acuerdo al servicio a prestar, así como la descripción de los mismos.
Para el caso de consorcios o uniones temporales, cada uno de los integrantes debe cumplir con estos requisitos
</t>
  </si>
  <si>
    <t xml:space="preserve"> RESOLUCIÓN DE UNIFORMES</t>
  </si>
  <si>
    <t xml:space="preserve">Si el proponente cuenta con la licencia deberá presentar el documento respectivo por la cual se autoriza el uso del espectro radioeléctrico, documento que debe estar vigente a la fecha del cierre de la presente Licitación, expedida por el Ministerio de Comunicaciones, este requisito podrá ser acreditado por al menos un integrante de estas personas conjuntas.
NOTA: Todos los radios de comunicaciones, celulares y linternas deben contar con baterías de repuesto y cargadores. Se requiere para cada equipo avantel un mínimo de cuatrocientos cincuenta (450) minutos mensuales plan abierto, y datos con comunicación entre todos los servicios de vigilancia, (urbanos y rurales), con los funcionarios que la Empresa de Licores de Cundinamarca designe y con la Empresa de Vigilancia.
1. Si el proponente utiliza medios de comunicación con radios, debe adjuntar la licencia de actividad vigente expedida por el ministerio de Tecnologías de la información y comunicaciones lo anterior teniendo en cuenta el uso del espectro electromagnético; lo cual será corroborado con la información registrada en la capacidad operativa.
2.Si el proponente no cuenta con la autorización para desarrollar actividades de telecomunicaciones Expedida por el Ministerio de las Tecnologías y la Información, podrá utilizar medios alternativos de comunicación como avénteles y celulares, se requiere adjuntar fotocopia del contrato vigente suscrito entre la compañía de vigilancia y/o  el operador contratado, el número de equipos debe ser igual al número de puestos para los dos casos de acuerdo a las obligaciones contempladas en el contrato a suscribir.
NOTA: En caso de que la licencia se encuentre en trámite de renovación, se debe aportar el último acto administrativo expedido por la autoridad competente, acompañado de la solicitud de renovación debidamente radicada con fecha anterior al vencimiento del documento aportado. En este caso se aplicará lo establecido en el Artículo 35 del Decreto 019 de 2012.
Para el caso de consorcios o uniones temporales, cada uno de los integrantes debe cumplir con estos requisitos.
</t>
  </si>
  <si>
    <t xml:space="preserve"> LICENCIA PARA LA UTILIZACIÓN DE EQUIPOS DE TELECOMUNICACIONES
</t>
  </si>
  <si>
    <t xml:space="preserve">
3.4. LICENCIAS, PERMISOS Y/O CERTIFICACIONES</t>
  </si>
  <si>
    <t xml:space="preserve">CUMPLE 
</t>
  </si>
  <si>
    <t>11 unidades</t>
  </si>
  <si>
    <t>REVOLVER CALIBRE 38 LARGO</t>
  </si>
  <si>
    <t>NUMERO</t>
  </si>
  <si>
    <t>DESCRIPCIÓN</t>
  </si>
  <si>
    <t>*Libro foliado de control de entrada y salida de bienes o elementos.</t>
  </si>
  <si>
    <t>*Linterna recargable</t>
  </si>
  <si>
    <t>* Pito, linterna y equipo de invierno (botas y capa)</t>
  </si>
  <si>
    <t>CUMPLE 
(FOLIO280 )</t>
  </si>
  <si>
    <t>* Radio punto a punto</t>
  </si>
  <si>
    <t>ESCOPETA DE REPETICIÓN CALIBRE 12 O 16</t>
  </si>
  <si>
    <t>24 HORAS LUNES A DOMINGO</t>
  </si>
  <si>
    <t>3 PREDIOS RURALES</t>
  </si>
  <si>
    <t>CHOCONTÁ</t>
  </si>
  <si>
    <t>* Linterna recargable. * Sistema de comunicación con la central y la Empresa de Licores y todos los puestos incluidos urbanos y rurales (celular (1), avantel o radioteléfono). *Uno (1) binoculares. * Detector de metales</t>
  </si>
  <si>
    <t>Radio punto a punto. *Pito y equipo de invierno (botas y capa)</t>
  </si>
  <si>
    <t>24 HORAS, LUNES A DOMINGO</t>
  </si>
  <si>
    <t>SUPERVISOR</t>
  </si>
  <si>
    <t>CHOCONTA</t>
  </si>
  <si>
    <t>12 HORAS NOCTURNO LUNES A DOMINGO</t>
  </si>
  <si>
    <t>PERIMETRAL ORIENTAL</t>
  </si>
  <si>
    <t>COTA</t>
  </si>
  <si>
    <t>* Pito, linterna y equipo de invierno (botas y capa) *Linterna recargable</t>
  </si>
  <si>
    <t>MONITOREO CAMARAS</t>
  </si>
  <si>
    <t>12 HORAS DIURNAS LUNES A VIERNES</t>
  </si>
  <si>
    <t>INGRESO TECNICA</t>
  </si>
  <si>
    <t>PRODUCTO TERMINADO</t>
  </si>
  <si>
    <t>* Radio punto a punto *Pito *Linterna recargable. * Libro foliado de control de entrada y salida de bienes y personal visitante.</t>
  </si>
  <si>
    <t>NA</t>
  </si>
  <si>
    <t xml:space="preserve">12 HORAS DIURNAS LUNES A VIERNES </t>
  </si>
  <si>
    <t>RECEPCIÓN PEATONAL</t>
  </si>
  <si>
    <t>ALMACÉN GENERAL</t>
  </si>
  <si>
    <t>*Detector de metales</t>
  </si>
  <si>
    <t xml:space="preserve">24 HORAS LUNES A DOMINGO, </t>
  </si>
  <si>
    <t>PORTERIAS Y PERIMETRALES</t>
  </si>
  <si>
    <t>*Minuta de entrega y novedades.</t>
  </si>
  <si>
    <t>*Linterna recargable. * Binoculares</t>
  </si>
  <si>
    <t xml:space="preserve">*Pito y equipo de invierno (botas y capa)  </t>
  </si>
  <si>
    <t>* Radio punto a punto. *Sistema de comunicación con la central y la Empresa de Licores y todos los puestos incluidos urbanos y rurales y Policía de Cota (1) Avantel y (1) radioteléfono).</t>
  </si>
  <si>
    <t xml:space="preserve">* Medio de comunicación con la policía (red de apoyo). </t>
  </si>
  <si>
    <t>ANTIGUA PLANTA: ENTRADA PRINCIPAL Y RECORREDOR</t>
  </si>
  <si>
    <t>BOGOTA</t>
  </si>
  <si>
    <t>*Sistema de comunicación con la central y la Empresa de Licores y todos los puestos incluidos urbanos y rurales, avantel, radioteléfono).</t>
  </si>
  <si>
    <t>* Radio punto a punto.</t>
  </si>
  <si>
    <t>Dotación Adicional</t>
  </si>
  <si>
    <t>ARMA</t>
  </si>
  <si>
    <t>HORARIO</t>
  </si>
  <si>
    <t>ACTIVIDAD</t>
  </si>
  <si>
    <t>UBICACIÓN</t>
  </si>
  <si>
    <t>CANT</t>
  </si>
  <si>
    <t xml:space="preserve">CUMPLE </t>
  </si>
  <si>
    <t>si</t>
  </si>
  <si>
    <t>24 horas lunes a domingo</t>
  </si>
  <si>
    <t>Chocontá</t>
  </si>
  <si>
    <t>no</t>
  </si>
  <si>
    <t>Cota</t>
  </si>
  <si>
    <t>12 horas nocturno lunes a domingo (háblies)</t>
  </si>
  <si>
    <t>12 horas diurnas lunes a viernes (háblies)</t>
  </si>
  <si>
    <t>Bogotá</t>
  </si>
  <si>
    <t xml:space="preserve">DIAS </t>
  </si>
  <si>
    <t>SERVICIO</t>
  </si>
  <si>
    <t>CANTIDAD</t>
  </si>
  <si>
    <t>EXCELENTE</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</si>
  <si>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</si>
  <si>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</si>
  <si>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</si>
  <si>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</si>
  <si>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</si>
  <si>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</si>
  <si>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</si>
  <si>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</si>
  <si>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</si>
  <si>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NO CUMPLE ( CERTIFICADO SIN NUMERO DE CONTRATO)</t>
  </si>
  <si>
    <t>01/07/2011 AL 31/05/2017</t>
  </si>
  <si>
    <t>Mariela Bastidas Rosero</t>
  </si>
  <si>
    <t>01/05/2017 - 15/02/2019</t>
  </si>
  <si>
    <t>Prestar el servicio de vigilancia y sgeuridad privada para las instalaciones de CEDENAR S.A. E.S.P.</t>
  </si>
  <si>
    <t>258 - 2017</t>
  </si>
  <si>
    <t>Centrales Eléctricas de Nariño S.A. E.S.P.</t>
  </si>
  <si>
    <t>Sandra Milena Cubillos Gonzalez</t>
  </si>
  <si>
    <t xml:space="preserve">Prestación de servicios de vigilancia y seguridad privada, en los predios de propiedad de la Empresa de Licores de Cundinamarca y en cualquier otro que le asista obligación legal, convencional o contractual de vigilar, así como del personal de las dependencias que la conforman </t>
  </si>
  <si>
    <t xml:space="preserve">Empresa de Licores de Cundinamarca </t>
  </si>
  <si>
    <t>NIT</t>
  </si>
  <si>
    <t>EVALUACION DOCUMENTOS</t>
  </si>
  <si>
    <t>Activo Total</t>
  </si>
  <si>
    <t>Utilidad Operacional</t>
  </si>
  <si>
    <t xml:space="preserve">RENTABILIDAD DEL ACTIVO </t>
  </si>
  <si>
    <t>Patrimonio</t>
  </si>
  <si>
    <t>Pasivo Total</t>
  </si>
  <si>
    <t>Pasivo corriente</t>
  </si>
  <si>
    <t>LIQUIDEZ</t>
  </si>
  <si>
    <t>Activo corriente</t>
  </si>
  <si>
    <t>En Col $</t>
  </si>
  <si>
    <t>&gt; = 5</t>
  </si>
  <si>
    <t>AC-PC</t>
  </si>
  <si>
    <t>(PT/AT) * 100</t>
  </si>
  <si>
    <t>&gt; = 1.5</t>
  </si>
  <si>
    <t>AC/PC</t>
  </si>
  <si>
    <t>SOLICITADOS</t>
  </si>
  <si>
    <t>INDICADORES FINANCIEROS</t>
  </si>
  <si>
    <t>INVITACION ABIERTA No. 001 de 2023</t>
  </si>
  <si>
    <t>HONOR SERVICIOS DE SEGURIDAD LIMITADA</t>
  </si>
  <si>
    <t>FOLIO 4-15</t>
  </si>
  <si>
    <t>FOLIO 17-26</t>
  </si>
  <si>
    <t>FOLIO 27-29</t>
  </si>
  <si>
    <t>FOLIO 30-32</t>
  </si>
  <si>
    <t>FOLIO 33-38</t>
  </si>
  <si>
    <t>FOLIO 40-41</t>
  </si>
  <si>
    <t>FOLIO 42-67</t>
  </si>
  <si>
    <t>FOLIO 68-109</t>
  </si>
  <si>
    <t>FOLIO 114-148</t>
  </si>
  <si>
    <t>FOLIO 149-150</t>
  </si>
  <si>
    <t>FOLIO 151-165</t>
  </si>
  <si>
    <t>FOLIO 177-233</t>
  </si>
  <si>
    <t>FOLIO 6-19</t>
  </si>
  <si>
    <t>FOLIO 20-27</t>
  </si>
  <si>
    <t>FOLIO 28-31</t>
  </si>
  <si>
    <t>FOLIO 32-35</t>
  </si>
  <si>
    <t>FOLIO 36-44</t>
  </si>
  <si>
    <t>FOLIO  02-03</t>
  </si>
  <si>
    <t>FOLIO 45-46</t>
  </si>
  <si>
    <t>FOLIO 47-64</t>
  </si>
  <si>
    <t>FOLIO 65-66</t>
  </si>
  <si>
    <t>FOLIO 67-68</t>
  </si>
  <si>
    <t>FOLIO 69-90</t>
  </si>
  <si>
    <t>FOLIO 91-102</t>
  </si>
  <si>
    <t>FOLIO 111-147</t>
  </si>
  <si>
    <r>
      <t xml:space="preserve">Presenta la información financiera a diciembre 31 de 2021, según certificación de la Cámara de Comercio de Bogotá, con Código de verificación No. A23239194AFC55 del 25 de enero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</si>
  <si>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</si>
  <si>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DOCUMENTO SOLICITADO</t>
  </si>
  <si>
    <t>800.185.039-2</t>
  </si>
  <si>
    <t xml:space="preserve">HONOR SERVICIOS DE SEGURIDAD LIMITADA </t>
  </si>
  <si>
    <t>NOMBRE</t>
  </si>
  <si>
    <r>
      <t xml:space="preserve">Presenta la información financiera a 31 de dicimebre de 2021, según certificación de la Cámara de Comercio de Bogotá  , con Código de verificación No.A23296262E437A del 02 de Febrero de  2023- </t>
    </r>
    <r>
      <rPr>
        <b/>
        <sz val="8"/>
        <rFont val="Arial"/>
        <family val="2"/>
      </rPr>
      <t>CUMPLE</t>
    </r>
  </si>
  <si>
    <t xml:space="preserve">800236801-9 </t>
  </si>
  <si>
    <t xml:space="preserve">COMPAÑIA DE VIGILANCIA Y SEGURIDAD PRIVADA AGUILA DE ORO DE COLOMBIA LTDA </t>
  </si>
  <si>
    <t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t>
  </si>
  <si>
    <t>INVITACIÓN ABIERTA No 001 DE 2023</t>
  </si>
  <si>
    <t xml:space="preserve">RENTABILIDAD DEL PATRIMONIO </t>
  </si>
  <si>
    <t xml:space="preserve">Gastos de Interes </t>
  </si>
  <si>
    <t xml:space="preserve">RAZON DE COBERTURA </t>
  </si>
  <si>
    <t>NIVEL DE ENDEUDAMIENTO</t>
  </si>
  <si>
    <t>24.636.959.000 - 14.411.973.000</t>
  </si>
  <si>
    <t xml:space="preserve">Activo corriente - Pasivo Corriente </t>
  </si>
  <si>
    <t xml:space="preserve">CAPITAL DE TRABAJO </t>
  </si>
  <si>
    <t>27.302.880.888 - 8.249.359.218</t>
  </si>
  <si>
    <t>MAYOR O IGUAL A 5 %</t>
  </si>
  <si>
    <t>Uop / AT</t>
  </si>
  <si>
    <t>RENTABILIDAD DEL ACTIVO (ROA)</t>
  </si>
  <si>
    <t>MAYOR O IGUAL A 10%</t>
  </si>
  <si>
    <t>U op / P</t>
  </si>
  <si>
    <t>RENTABILIDAD DEL PATRIMONIO (ROE)</t>
  </si>
  <si>
    <t>Uop/GI</t>
  </si>
  <si>
    <t>&lt;= 50 %</t>
  </si>
  <si>
    <t>&gt; =  A DOS VECES EL P.O</t>
  </si>
  <si>
    <t>PRESUPUESTO OFICIAL:  
Cooperativas  $1.412.128.019
Diferente a Cooperativas $1.569.031.132.</t>
  </si>
  <si>
    <t xml:space="preserve">SOLICITADOS
Cooperativas  $1.412.128.019
Diferente a Cooperativas $1.569.031.132.
</t>
  </si>
  <si>
    <t>CUMPLE FOLIO 254262</t>
  </si>
  <si>
    <t>CUMPLE FOLIO 363-372</t>
  </si>
  <si>
    <t xml:space="preserve">
CUMPLE FOLIO 374-436</t>
  </si>
  <si>
    <t>CUMPLE FOLIO 373</t>
  </si>
  <si>
    <t>CUMPLE FOLIO 362</t>
  </si>
  <si>
    <t>CUMPLE FOLIO 244</t>
  </si>
  <si>
    <t>CUMPLE FOLIO 361</t>
  </si>
  <si>
    <t>CUMPLE FOLIO 360</t>
  </si>
  <si>
    <t>CUMPLE FOLIO 359</t>
  </si>
  <si>
    <t>CUMPLE FOLIO 345-358</t>
  </si>
  <si>
    <t>CUMPLE FOLIO 344</t>
  </si>
  <si>
    <t>CUMPLE FOLIO 342</t>
  </si>
  <si>
    <t>CUMPLE FOLIO 237-241</t>
  </si>
  <si>
    <t>CUMPLE FOLIO 338-341</t>
  </si>
  <si>
    <t>CUMPLE FOLIO 236</t>
  </si>
  <si>
    <t>CUMPLE FOLIO 337</t>
  </si>
  <si>
    <t>CUMPLE FOLIO 198-235</t>
  </si>
  <si>
    <t>CUMPLE FOLIO 297-336</t>
  </si>
  <si>
    <t>CUMPLE FOLIO 197</t>
  </si>
  <si>
    <t>CUMPLE FOLIO 296</t>
  </si>
  <si>
    <t>CUMPLE FOLIO 194-196</t>
  </si>
  <si>
    <t>CUMPLE FOLIO 285-295</t>
  </si>
  <si>
    <t>CUMPLE FOLIO 193</t>
  </si>
  <si>
    <t>CUMPLE FOLIO 284</t>
  </si>
  <si>
    <t>CUMPLE FOLIO 188-192</t>
  </si>
  <si>
    <t xml:space="preserve">
CUMPLE FOLIO 249-283</t>
  </si>
  <si>
    <t>CUMPLE FOLIO 188</t>
  </si>
  <si>
    <t>CUMPLE FOLIO 248</t>
  </si>
  <si>
    <t>HONOR SERVICIOS DE SEGURIDAD</t>
  </si>
  <si>
    <t>CUMPLE 
FOLIO 247</t>
  </si>
  <si>
    <t xml:space="preserve">CUMPLE  FOLIO 247
</t>
  </si>
  <si>
    <t>FOLIO 357</t>
  </si>
  <si>
    <t>1,566,486005 (FOLIO 158)</t>
  </si>
  <si>
    <t>1,596,031,130 (FOLIO 241)</t>
  </si>
  <si>
    <t>INVITACION ABIERTA No. 001 DE 2023</t>
  </si>
  <si>
    <t xml:space="preserve">BELISARIO LOPEZ 
</t>
  </si>
  <si>
    <t>01/02/2013 AL 31/01/2017</t>
  </si>
  <si>
    <t>PRESTACION DE SERVICIO DE VIGILANCIA Y SEGURIDAD PRIVADA FIJA MOVIL Y CON MEDI HUMANO SIN ARMAS CON MEDIO TEGNOLOGICA INTEGRAL A NIVEL NACIONAL</t>
  </si>
  <si>
    <t>BOG-1032505</t>
  </si>
  <si>
    <t>CHEVRON PETROLEUM COMPAÑY</t>
  </si>
  <si>
    <t xml:space="preserve">GIOVANNY DUARTE PEREZ
</t>
  </si>
  <si>
    <t>01/01/2015 AL 31/12/2015</t>
  </si>
  <si>
    <t>PRESTACION DE SERVICIOS DE SEGURIDAD EN LA MODALIDAD DE SEGURIDAD FIJA Y7O MOVIL CON ARMA Y SIN ARMA EN LA PLANTA NOBSA BOYACA</t>
  </si>
  <si>
    <t>HOLCIM COLOMBIA S.A</t>
  </si>
  <si>
    <t>ZORINA ROSALES VALERA</t>
  </si>
  <si>
    <t>COMPAÑÍA COLOMBIANA DE TABACO</t>
  </si>
  <si>
    <t>PEPSICO ALIMENTOS COLOMBIA LTDA</t>
  </si>
  <si>
    <t>1,608,546,507</t>
  </si>
  <si>
    <t>01/04/2020 AL 28/02/2021</t>
  </si>
  <si>
    <t>1,498,711,532</t>
  </si>
  <si>
    <t>01/03/2021 AL 28/02/2022</t>
  </si>
  <si>
    <t>FOLIO 243-243</t>
  </si>
  <si>
    <t>3 unidades</t>
  </si>
  <si>
    <t xml:space="preserve">ESCOPETA DE REPETICIÓN CALIBRE 12 O 16
</t>
  </si>
  <si>
    <t>EVALAUACION FINACIERA</t>
  </si>
  <si>
    <t>CUMPLE FOLIO 242-245</t>
  </si>
  <si>
    <t>FOLIO 246-251</t>
  </si>
  <si>
    <t>FOLIO 252 -253</t>
  </si>
  <si>
    <t xml:space="preserve">
CUMPLE</t>
  </si>
  <si>
    <t xml:space="preserve">
CUMPLE FOLIO 245</t>
  </si>
  <si>
    <t>FOLIO 263</t>
  </si>
  <si>
    <t>FOLIO 232</t>
  </si>
  <si>
    <t>RESULTADO: CUMPLE</t>
  </si>
  <si>
    <t>NO CUMPLE ( CERTIFICADO SIN NUMERO DE CONTRATO -  NI VALOR DEL CONTRATO)</t>
  </si>
  <si>
    <t>NO CUMPLE ( CERTIFICADO SIN NUMERO DE CONTRATO/NO SUPERA EL PRESUPUESTO OFICIAL NUMERAL 3.7. EXPERIENCIA REQUERIDA)</t>
  </si>
  <si>
    <t>Los OFERENTES deberán acreditar experiencia específica en tres (3) contratos de prestación de servicios de vigilancia y seguridad privada, por lo menos dos de ellas se debió ejecutar en el sector industrial, cuantía cada uno igual o superior al presupuesto oficial para la presente Invitación. Los cuales deben estar ejecutados a satisfacción.
En el caso de propuestas presentadas por consorcios o uniones temporales, cada uno de sus integrantes deberá acreditar experiencia específica de prestación de servicios de vigilancia y seguridad privada armada, en un (1) contrato en el sector industrial en cuantía cada uno igual o superior al presupuesto oficial para la presente Invitación.
Entiéndase por industria: "el conjunto de procesos y actividades que tienen como finalidad transformar las materias primas en productos elaborados, de forma masiva".</t>
  </si>
  <si>
    <t>SUBSANO - CUMPLE</t>
  </si>
  <si>
    <t>CEMEX COLOMBIA SA</t>
  </si>
  <si>
    <t>SEG 047-2018</t>
  </si>
  <si>
    <t>TFC036-2016</t>
  </si>
  <si>
    <t>prestacion de servcios de seguridad en la modalidad de serguridad fija y movil con arma y sin arma para todas las unidades de negocio CEMEX</t>
  </si>
  <si>
    <t>01/02/2018 al 31/01/2021</t>
  </si>
  <si>
    <t>ANA MARIA URREHO SAMER</t>
  </si>
  <si>
    <t>TEAM FOODS COLOMBIA SA</t>
  </si>
  <si>
    <t>Prestacion de seguridad en la modalidad de seguridad fija con y sin arma en la planta.</t>
  </si>
  <si>
    <t>01/03/2018 al 28/02/2019</t>
  </si>
  <si>
    <t>CARLOS GIRALDO</t>
  </si>
  <si>
    <t>NO CUMPLE
(garantia no vigente, por favor remitir la garantia vigente)</t>
  </si>
  <si>
    <t>NO CUMPLE</t>
  </si>
  <si>
    <t>RESULTADO A PUBLICAR UNA VEZ SURTIDO EL TERMINO PARA SUBSANAR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</si>
</sst>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_(* #,##0_);_(* \(#,##0\);_(* &quot;-&quot;??_);_(@_)"/>
    <numFmt numFmtId="169" formatCode="#,##0.00;[Red]#,##0.00"/>
  </numFmts>
  <fonts count="37"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11"/>
      <color theme="1"/>
      <name val="Calibri"/>
      <family val="2"/>
      <scheme val="minor"/>
    </font>
    <font>
      <b/>
      <sz val="14"/>
      <color theme="1"/>
      <name val="Calibri"/>
      <family val="2"/>
      <scheme val="minor"/>
    </font>
    <font>
      <sz val="10"/>
      <color theme="1"/>
      <name val="Calibri"/>
      <family val="2"/>
      <scheme val="minor"/>
    </font>
    <font>
      <sz val="10"/>
      <color theme="1"/>
      <name val="Arial"/>
      <family val="2"/>
    </font>
    <font>
      <sz val="7"/>
      <color rgb="FF00000A"/>
      <name val="Arial"/>
      <family val="2"/>
    </font>
    <font>
      <sz val="8"/>
      <color rgb="FF000000"/>
      <name val="Arial"/>
      <family val="2"/>
    </font>
    <font>
      <b/>
      <sz val="8"/>
      <color rgb="FF000000"/>
      <name val="Arial"/>
      <family val="2"/>
    </font>
    <font>
      <b/>
      <sz val="18"/>
      <color theme="1"/>
      <name val="Arial"/>
      <family val="2"/>
    </font>
    <font>
      <sz val="8"/>
      <color rgb="FFFF0000"/>
      <name val="Arial"/>
      <family val="2"/>
    </font>
    <font>
      <b/>
      <sz val="10"/>
      <name val="Arial"/>
      <family val="2"/>
    </font>
    <font>
      <sz val="11"/>
      <color rgb="FF000000"/>
      <name val="Arial"/>
      <family val="2"/>
    </font>
    <font>
      <b/>
      <sz val="36"/>
      <color theme="1"/>
      <name val="Calibri"/>
      <family val="2"/>
      <scheme val="minor"/>
    </font>
    <font>
      <b/>
      <sz val="1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12"/>
      <name val="Calibri"/>
      <family val="2"/>
      <scheme val="minor"/>
    </font>
    <font>
      <b/>
      <sz val="12"/>
      <name val="Calibri"/>
      <family val="2"/>
      <scheme val="minor"/>
    </font>
    <font>
      <sz val="8"/>
      <color rgb="FF00B050"/>
      <name val="Calibri"/>
      <family val="2"/>
      <scheme val="minor"/>
    </font>
    <font>
      <sz val="8"/>
      <color rgb="FFFF0000"/>
      <name val="Calibri"/>
      <family val="2"/>
      <scheme val="minor"/>
    </font>
    <font>
      <b/>
      <sz val="8"/>
      <color rgb="FFFF0000"/>
      <name val="Calibri"/>
      <family val="2"/>
      <scheme val="minor"/>
    </font>
    <font>
      <b/>
      <sz val="14"/>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00B05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medium">
        <color auto="1"/>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8">
    <xf numFmtId="0" fontId="0" fillId="0" borderId="0"/>
    <xf numFmtId="165" fontId="10" fillId="0" borderId="0" applyFont="0" applyFill="0" applyBorder="0" applyAlignment="0" applyProtection="0"/>
    <xf numFmtId="0" fontId="12" fillId="0" borderId="0"/>
    <xf numFmtId="164" fontId="10" fillId="0" borderId="0" applyFont="0" applyFill="0" applyBorder="0" applyAlignment="0" applyProtection="0"/>
    <xf numFmtId="0" fontId="12" fillId="0" borderId="0"/>
    <xf numFmtId="0" fontId="10" fillId="0" borderId="0"/>
    <xf numFmtId="41" fontId="10" fillId="0" borderId="0" applyFont="0" applyFill="0" applyBorder="0" applyAlignment="0" applyProtection="0"/>
    <xf numFmtId="9" fontId="10" fillId="0" borderId="0" applyFont="0" applyFill="0" applyBorder="0" applyAlignment="0" applyProtection="0"/>
  </cellStyleXfs>
  <cellXfs count="263">
    <xf numFmtId="0" fontId="0" fillId="0" borderId="0" xfId="0"/>
    <xf numFmtId="0" fontId="4" fillId="0" borderId="0" xfId="0" applyFont="1"/>
    <xf numFmtId="0" fontId="5" fillId="0" borderId="0" xfId="0" applyFont="1"/>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6" fillId="0" borderId="0" xfId="0" applyFont="1" applyAlignment="1">
      <alignment horizontal="center" vertical="center"/>
    </xf>
    <xf numFmtId="17" fontId="11" fillId="2"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164" fontId="4" fillId="0" borderId="0" xfId="3" applyFont="1"/>
    <xf numFmtId="0" fontId="3" fillId="0" borderId="1" xfId="0" applyFont="1" applyBorder="1" applyAlignment="1">
      <alignment horizontal="left"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16" fillId="0" borderId="0" xfId="0" applyFont="1" applyAlignment="1">
      <alignment vertical="top"/>
    </xf>
    <xf numFmtId="0" fontId="16" fillId="0" borderId="0" xfId="0" applyFont="1" applyAlignment="1">
      <alignment horizontal="center" vertical="top"/>
    </xf>
    <xf numFmtId="0" fontId="16" fillId="0" borderId="1" xfId="0" applyFont="1" applyBorder="1" applyAlignment="1">
      <alignment horizontal="center" vertical="center" wrapText="1"/>
    </xf>
    <xf numFmtId="0" fontId="16" fillId="0" borderId="1" xfId="0" applyFont="1" applyBorder="1" applyAlignment="1">
      <alignment horizontal="center" vertical="top"/>
    </xf>
    <xf numFmtId="0" fontId="16" fillId="0" borderId="1" xfId="0" applyFont="1" applyBorder="1" applyAlignment="1">
      <alignment vertical="top"/>
    </xf>
    <xf numFmtId="0" fontId="16" fillId="0" borderId="1" xfId="0" applyFont="1" applyBorder="1" applyAlignment="1">
      <alignment vertical="top" wrapText="1"/>
    </xf>
    <xf numFmtId="0" fontId="16" fillId="0" borderId="0" xfId="0" applyFont="1" applyAlignment="1">
      <alignment vertical="top"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3" fillId="4"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8" fillId="0" borderId="1" xfId="0" applyFont="1" applyBorder="1" applyAlignment="1">
      <alignment horizontal="center" vertical="top"/>
    </xf>
    <xf numFmtId="0" fontId="16" fillId="0" borderId="1" xfId="5" applyFont="1" applyBorder="1" applyAlignment="1">
      <alignment horizontal="center" vertical="top"/>
    </xf>
    <xf numFmtId="0" fontId="16" fillId="0" borderId="1" xfId="5" applyFont="1" applyBorder="1" applyAlignment="1">
      <alignment vertical="top" wrapText="1"/>
    </xf>
    <xf numFmtId="0" fontId="16" fillId="5" borderId="1" xfId="5" applyFont="1" applyFill="1" applyBorder="1" applyAlignment="1">
      <alignment vertical="top" wrapText="1"/>
    </xf>
    <xf numFmtId="0" fontId="8" fillId="5" borderId="1" xfId="5" applyFont="1" applyFill="1" applyBorder="1" applyAlignment="1">
      <alignment horizontal="center" vertical="top"/>
    </xf>
    <xf numFmtId="0" fontId="16" fillId="0" borderId="1" xfId="5" applyFont="1" applyBorder="1" applyAlignment="1">
      <alignment horizontal="center" vertical="top" wrapText="1"/>
    </xf>
    <xf numFmtId="0" fontId="16" fillId="6" borderId="1" xfId="5" applyFont="1" applyFill="1" applyBorder="1" applyAlignment="1">
      <alignment vertical="top" wrapText="1"/>
    </xf>
    <xf numFmtId="0" fontId="8" fillId="6" borderId="1" xfId="5" applyFont="1" applyFill="1" applyBorder="1" applyAlignment="1">
      <alignment horizontal="center" vertical="top"/>
    </xf>
    <xf numFmtId="0" fontId="16" fillId="7" borderId="1" xfId="5" applyFont="1" applyFill="1" applyBorder="1" applyAlignment="1">
      <alignment vertical="top" wrapText="1"/>
    </xf>
    <xf numFmtId="0" fontId="8" fillId="7" borderId="1" xfId="5" applyFont="1" applyFill="1" applyBorder="1" applyAlignment="1">
      <alignment horizontal="center" vertical="top"/>
    </xf>
    <xf numFmtId="0" fontId="8" fillId="0" borderId="1" xfId="5" applyFont="1" applyBorder="1" applyAlignment="1">
      <alignment horizontal="center" vertical="top" wrapText="1"/>
    </xf>
    <xf numFmtId="0" fontId="2" fillId="0" borderId="0" xfId="0" applyFont="1" applyAlignment="1">
      <alignment horizontal="center" vertical="center" wrapText="1"/>
    </xf>
    <xf numFmtId="17" fontId="2" fillId="0" borderId="0" xfId="0" applyNumberFormat="1" applyFont="1" applyAlignment="1">
      <alignment horizontal="center" vertical="center" wrapText="1"/>
    </xf>
    <xf numFmtId="0" fontId="2" fillId="0" borderId="0" xfId="0" applyFont="1"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xf>
    <xf numFmtId="0" fontId="1" fillId="0" borderId="0" xfId="4" applyFont="1" applyAlignment="1">
      <alignment wrapText="1"/>
    </xf>
    <xf numFmtId="0" fontId="12" fillId="0" borderId="0" xfId="0" applyFont="1"/>
    <xf numFmtId="164" fontId="21" fillId="0" borderId="0" xfId="0" applyNumberFormat="1" applyFont="1" applyAlignment="1">
      <alignment horizontal="center" vertical="center" wrapText="1"/>
    </xf>
    <xf numFmtId="0" fontId="21" fillId="0" borderId="0" xfId="0" applyFont="1" applyAlignment="1">
      <alignment horizontal="center" vertical="center" wrapText="1"/>
    </xf>
    <xf numFmtId="164" fontId="5" fillId="0" borderId="0" xfId="3" applyFont="1" applyBorder="1" applyAlignment="1">
      <alignment horizontal="center" vertical="center" wrapText="1"/>
    </xf>
    <xf numFmtId="0" fontId="0" fillId="0" borderId="0" xfId="0" applyAlignment="1">
      <alignment vertical="center"/>
    </xf>
    <xf numFmtId="0" fontId="22" fillId="0" borderId="0" xfId="0" applyFont="1" applyAlignment="1">
      <alignment horizontal="center" vertical="center"/>
    </xf>
    <xf numFmtId="0" fontId="23" fillId="0" borderId="0" xfId="0" applyFont="1"/>
    <xf numFmtId="0" fontId="0" fillId="2" borderId="0" xfId="0" applyFill="1"/>
    <xf numFmtId="0" fontId="5" fillId="2" borderId="30" xfId="0" applyFont="1" applyFill="1" applyBorder="1" applyAlignment="1">
      <alignment horizontal="left" vertical="center" wrapText="1"/>
    </xf>
    <xf numFmtId="0" fontId="8" fillId="2" borderId="31" xfId="0" applyFont="1" applyFill="1" applyBorder="1" applyAlignment="1">
      <alignment horizontal="justify" vertical="justify" wrapText="1"/>
    </xf>
    <xf numFmtId="0" fontId="16" fillId="2" borderId="17" xfId="0" applyFont="1" applyFill="1" applyBorder="1" applyAlignment="1">
      <alignment horizontal="center" vertical="center"/>
    </xf>
    <xf numFmtId="0" fontId="16" fillId="2" borderId="17" xfId="0" applyFont="1" applyFill="1" applyBorder="1" applyAlignment="1">
      <alignment horizont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0" xfId="0" applyFont="1" applyFill="1" applyAlignment="1">
      <alignment horizontal="center" vertical="center" wrapText="1"/>
    </xf>
    <xf numFmtId="0" fontId="2" fillId="2" borderId="30" xfId="0" applyFont="1" applyFill="1" applyBorder="1" applyAlignment="1">
      <alignment horizontal="left" vertical="center" wrapText="1"/>
    </xf>
    <xf numFmtId="0" fontId="3" fillId="2" borderId="0" xfId="0" applyFont="1" applyFill="1"/>
    <xf numFmtId="0" fontId="0" fillId="2" borderId="0" xfId="0" applyFill="1" applyAlignment="1">
      <alignment vertical="top"/>
    </xf>
    <xf numFmtId="3" fontId="26" fillId="2" borderId="32" xfId="0" applyNumberFormat="1" applyFont="1" applyFill="1" applyBorder="1"/>
    <xf numFmtId="0" fontId="26" fillId="2" borderId="32" xfId="0" applyFont="1" applyFill="1" applyBorder="1" applyAlignment="1">
      <alignment horizontal="center"/>
    </xf>
    <xf numFmtId="168" fontId="26" fillId="2" borderId="32" xfId="1" applyNumberFormat="1" applyFont="1" applyFill="1" applyBorder="1"/>
    <xf numFmtId="168" fontId="26" fillId="2" borderId="0" xfId="1" applyNumberFormat="1" applyFont="1" applyFill="1" applyBorder="1"/>
    <xf numFmtId="0" fontId="26" fillId="2" borderId="0" xfId="0" applyFont="1" applyFill="1" applyAlignment="1">
      <alignment horizontal="center"/>
    </xf>
    <xf numFmtId="0" fontId="0" fillId="2" borderId="1" xfId="0" applyFill="1" applyBorder="1" applyAlignment="1">
      <alignment horizontal="center"/>
    </xf>
    <xf numFmtId="0" fontId="28" fillId="2" borderId="1" xfId="0" applyFont="1" applyFill="1" applyBorder="1" applyAlignment="1">
      <alignment horizontal="center" vertical="center"/>
    </xf>
    <xf numFmtId="0" fontId="29" fillId="2" borderId="1" xfId="0" applyFont="1" applyFill="1" applyBorder="1" applyAlignment="1">
      <alignment horizontal="justify" vertical="center" wrapText="1"/>
    </xf>
    <xf numFmtId="0" fontId="28" fillId="2" borderId="1" xfId="0" applyFont="1" applyFill="1" applyBorder="1" applyAlignment="1">
      <alignment horizontal="center" vertical="center" wrapText="1"/>
    </xf>
    <xf numFmtId="41" fontId="0" fillId="2" borderId="0" xfId="6" applyFont="1" applyFill="1" applyAlignment="1">
      <alignment vertical="center"/>
    </xf>
    <xf numFmtId="0" fontId="29" fillId="2" borderId="1" xfId="0" applyFont="1" applyFill="1" applyBorder="1" applyAlignment="1">
      <alignment vertical="center"/>
    </xf>
    <xf numFmtId="0" fontId="29" fillId="2" borderId="1" xfId="0" applyFont="1" applyFill="1" applyBorder="1" applyAlignment="1">
      <alignment horizontal="center" vertical="center"/>
    </xf>
    <xf numFmtId="0" fontId="13" fillId="2" borderId="0" xfId="0" applyFont="1" applyFill="1"/>
    <xf numFmtId="0" fontId="0" fillId="2" borderId="0" xfId="0" applyFill="1" applyAlignment="1">
      <alignment horizontal="center"/>
    </xf>
    <xf numFmtId="0" fontId="15" fillId="2" borderId="0" xfId="0" applyFont="1" applyFill="1"/>
    <xf numFmtId="0" fontId="30" fillId="2" borderId="0" xfId="0" applyFont="1" applyFill="1"/>
    <xf numFmtId="0" fontId="7" fillId="2" borderId="0" xfId="0" applyFont="1" applyFill="1" applyAlignment="1">
      <alignment horizontal="left"/>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167" fontId="22" fillId="2" borderId="31" xfId="7" applyNumberFormat="1" applyFont="1" applyFill="1" applyBorder="1" applyAlignment="1">
      <alignment horizontal="center" vertical="center"/>
    </xf>
    <xf numFmtId="0" fontId="8" fillId="2" borderId="31" xfId="0" applyFont="1" applyFill="1" applyBorder="1" applyAlignment="1">
      <alignment horizontal="justify" wrapText="1"/>
    </xf>
    <xf numFmtId="165" fontId="26" fillId="2" borderId="9" xfId="1" applyFont="1" applyFill="1" applyBorder="1" applyAlignment="1">
      <alignment horizontal="center"/>
    </xf>
    <xf numFmtId="0" fontId="0" fillId="2" borderId="7" xfId="0" applyFill="1" applyBorder="1"/>
    <xf numFmtId="0" fontId="0" fillId="2" borderId="33" xfId="0" applyFill="1" applyBorder="1"/>
    <xf numFmtId="0" fontId="0" fillId="2" borderId="6" xfId="0" applyFill="1" applyBorder="1"/>
    <xf numFmtId="165" fontId="27" fillId="2" borderId="10" xfId="1" applyFont="1" applyFill="1" applyBorder="1" applyAlignment="1">
      <alignment horizontal="center"/>
    </xf>
    <xf numFmtId="168" fontId="26" fillId="2" borderId="34" xfId="1" applyNumberFormat="1" applyFont="1" applyFill="1" applyBorder="1"/>
    <xf numFmtId="3" fontId="26" fillId="2" borderId="0" xfId="0" applyNumberFormat="1" applyFont="1" applyFill="1"/>
    <xf numFmtId="0" fontId="26" fillId="2" borderId="35" xfId="0" applyFont="1" applyFill="1" applyBorder="1"/>
    <xf numFmtId="165" fontId="26" fillId="2" borderId="10" xfId="1" applyFont="1" applyFill="1" applyBorder="1" applyAlignment="1">
      <alignment horizontal="center"/>
    </xf>
    <xf numFmtId="9" fontId="26" fillId="2" borderId="34" xfId="7" applyFont="1" applyFill="1" applyBorder="1"/>
    <xf numFmtId="168" fontId="26" fillId="2" borderId="32" xfId="0" applyNumberFormat="1" applyFont="1" applyFill="1" applyBorder="1" applyAlignment="1">
      <alignment horizontal="center" vertical="center" wrapText="1"/>
    </xf>
    <xf numFmtId="0" fontId="26" fillId="2" borderId="32" xfId="0" applyFont="1" applyFill="1" applyBorder="1" applyAlignment="1">
      <alignment horizontal="center" vertical="center" wrapText="1"/>
    </xf>
    <xf numFmtId="2" fontId="26" fillId="2" borderId="34" xfId="1" applyNumberFormat="1" applyFont="1" applyFill="1" applyBorder="1" applyAlignment="1">
      <alignment horizontal="right"/>
    </xf>
    <xf numFmtId="168" fontId="26" fillId="2" borderId="33" xfId="1" applyNumberFormat="1" applyFont="1" applyFill="1" applyBorder="1"/>
    <xf numFmtId="0" fontId="27" fillId="2" borderId="10" xfId="0" applyFont="1" applyFill="1" applyBorder="1" applyAlignment="1">
      <alignment horizontal="center" vertical="justify" wrapText="1"/>
    </xf>
    <xf numFmtId="0" fontId="26" fillId="2" borderId="10" xfId="0" applyFont="1" applyFill="1" applyBorder="1" applyAlignment="1">
      <alignment horizontal="center" vertical="justify" wrapText="1"/>
    </xf>
    <xf numFmtId="165" fontId="26" fillId="2" borderId="34" xfId="1" applyFont="1" applyFill="1" applyBorder="1"/>
    <xf numFmtId="168" fontId="26" fillId="2" borderId="32" xfId="1" applyNumberFormat="1" applyFont="1" applyFill="1" applyBorder="1" applyAlignment="1">
      <alignment horizontal="right"/>
    </xf>
    <xf numFmtId="39" fontId="26" fillId="2" borderId="34" xfId="1" applyNumberFormat="1" applyFont="1" applyFill="1" applyBorder="1"/>
    <xf numFmtId="0" fontId="27" fillId="2" borderId="11" xfId="0" applyFont="1" applyFill="1" applyBorder="1" applyAlignment="1">
      <alignment horizontal="center" vertical="justify" wrapText="1"/>
    </xf>
    <xf numFmtId="0" fontId="26" fillId="2" borderId="5" xfId="0" applyFont="1" applyFill="1" applyBorder="1"/>
    <xf numFmtId="0" fontId="26" fillId="2" borderId="29" xfId="0" applyFont="1" applyFill="1" applyBorder="1"/>
    <xf numFmtId="0" fontId="27" fillId="2" borderId="4" xfId="0" applyFont="1" applyFill="1" applyBorder="1" applyAlignment="1">
      <alignment horizontal="center"/>
    </xf>
    <xf numFmtId="0" fontId="27" fillId="2" borderId="15"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30" fillId="2" borderId="15" xfId="0" applyFont="1" applyFill="1" applyBorder="1" applyAlignment="1">
      <alignment horizontal="center" vertical="center" wrapText="1"/>
    </xf>
    <xf numFmtId="9" fontId="0" fillId="2" borderId="0" xfId="0" applyNumberFormat="1" applyFill="1"/>
    <xf numFmtId="9" fontId="0" fillId="2" borderId="0" xfId="6" applyNumberFormat="1" applyFont="1" applyFill="1" applyAlignment="1">
      <alignment vertical="center"/>
    </xf>
    <xf numFmtId="0" fontId="31" fillId="0" borderId="1" xfId="0" applyFont="1" applyBorder="1" applyAlignment="1">
      <alignment horizontal="center" vertical="center" wrapText="1"/>
    </xf>
    <xf numFmtId="0" fontId="32" fillId="0" borderId="1" xfId="0" applyFont="1" applyBorder="1" applyAlignment="1">
      <alignment horizontal="justify" vertical="center" wrapText="1"/>
    </xf>
    <xf numFmtId="0" fontId="29" fillId="2" borderId="1" xfId="0" applyFont="1" applyFill="1" applyBorder="1"/>
    <xf numFmtId="168" fontId="13" fillId="2" borderId="0" xfId="1" applyNumberFormat="1" applyFont="1" applyFill="1"/>
    <xf numFmtId="168" fontId="0" fillId="2" borderId="0" xfId="1" applyNumberFormat="1" applyFont="1" applyFill="1"/>
    <xf numFmtId="3" fontId="0" fillId="2" borderId="0" xfId="0" applyNumberFormat="1" applyFill="1"/>
    <xf numFmtId="0" fontId="0" fillId="2" borderId="0" xfId="0" applyFill="1" applyAlignment="1">
      <alignment horizontal="justify" vertical="justify"/>
    </xf>
    <xf numFmtId="0" fontId="0" fillId="2" borderId="0" xfId="0" applyFill="1" applyAlignment="1">
      <alignment vertical="center"/>
    </xf>
    <xf numFmtId="0" fontId="13" fillId="2" borderId="1" xfId="0" applyFont="1" applyFill="1" applyBorder="1" applyAlignment="1">
      <alignment horizontal="center"/>
    </xf>
    <xf numFmtId="9" fontId="26" fillId="2" borderId="1" xfId="7" applyFont="1" applyFill="1" applyBorder="1" applyAlignment="1">
      <alignment horizontal="right"/>
    </xf>
    <xf numFmtId="4" fontId="26" fillId="2" borderId="1" xfId="0" applyNumberFormat="1" applyFont="1" applyFill="1" applyBorder="1" applyAlignment="1">
      <alignment horizontal="right"/>
    </xf>
    <xf numFmtId="0" fontId="29" fillId="2" borderId="1" xfId="0" applyFont="1" applyFill="1" applyBorder="1" applyAlignment="1">
      <alignment wrapText="1"/>
    </xf>
    <xf numFmtId="9" fontId="26" fillId="2" borderId="1" xfId="7" applyFont="1" applyFill="1" applyBorder="1" applyAlignment="1">
      <alignment horizontal="right" vertical="center"/>
    </xf>
    <xf numFmtId="9" fontId="26" fillId="2" borderId="11" xfId="7" applyFont="1" applyFill="1" applyBorder="1" applyAlignment="1">
      <alignment horizontal="right" vertical="center"/>
    </xf>
    <xf numFmtId="0" fontId="28" fillId="2" borderId="4" xfId="0" applyFont="1" applyFill="1" applyBorder="1" applyAlignment="1">
      <alignment horizontal="center" vertical="center"/>
    </xf>
    <xf numFmtId="0" fontId="29" fillId="2" borderId="11" xfId="0" applyFont="1" applyFill="1" applyBorder="1" applyAlignment="1">
      <alignment horizontal="left" vertical="center" wrapText="1"/>
    </xf>
    <xf numFmtId="166" fontId="26" fillId="2" borderId="1" xfId="3" applyNumberFormat="1" applyFont="1" applyFill="1" applyBorder="1" applyAlignment="1">
      <alignment horizontal="right" vertical="center"/>
    </xf>
    <xf numFmtId="166" fontId="26" fillId="2" borderId="11" xfId="3" applyNumberFormat="1" applyFont="1" applyFill="1" applyBorder="1" applyAlignment="1">
      <alignment horizontal="right" vertical="center"/>
    </xf>
    <xf numFmtId="169" fontId="26" fillId="2" borderId="9" xfId="0" applyNumberFormat="1" applyFont="1" applyFill="1" applyBorder="1" applyAlignment="1">
      <alignment horizontal="right" vertical="center"/>
    </xf>
    <xf numFmtId="0" fontId="28" fillId="2" borderId="7" xfId="0" applyFont="1" applyFill="1" applyBorder="1" applyAlignment="1">
      <alignment horizontal="center" vertical="center"/>
    </xf>
    <xf numFmtId="0" fontId="16" fillId="0" borderId="0" xfId="0" applyFont="1" applyAlignment="1">
      <alignment horizontal="center" vertical="top" wrapText="1"/>
    </xf>
    <xf numFmtId="0" fontId="16" fillId="3" borderId="1" xfId="0" applyFont="1" applyFill="1" applyBorder="1" applyAlignment="1">
      <alignment horizontal="center" vertical="center" wrapText="1"/>
    </xf>
    <xf numFmtId="0" fontId="0" fillId="0" borderId="13" xfId="0"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7" fontId="5" fillId="0" borderId="1" xfId="0" applyNumberFormat="1" applyFont="1" applyBorder="1" applyAlignment="1">
      <alignment horizontal="center" vertical="center" wrapText="1"/>
    </xf>
    <xf numFmtId="166" fontId="5" fillId="0" borderId="1" xfId="3" applyNumberFormat="1"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wrapText="1"/>
    </xf>
    <xf numFmtId="17" fontId="5" fillId="0" borderId="13" xfId="0" applyNumberFormat="1" applyFont="1" applyBorder="1" applyAlignment="1">
      <alignment horizontal="center" vertical="center" wrapText="1"/>
    </xf>
    <xf numFmtId="166" fontId="5" fillId="0" borderId="11" xfId="3"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166" fontId="8" fillId="8" borderId="28" xfId="3" applyNumberFormat="1" applyFont="1" applyFill="1" applyBorder="1" applyAlignment="1">
      <alignment horizontal="center" vertical="center" wrapText="1"/>
    </xf>
    <xf numFmtId="166" fontId="5" fillId="0" borderId="13" xfId="3" applyNumberFormat="1" applyFont="1" applyBorder="1" applyAlignment="1">
      <alignment horizontal="center" vertical="center" wrapText="1"/>
    </xf>
    <xf numFmtId="0" fontId="1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24" xfId="0" applyFont="1" applyBorder="1" applyAlignment="1">
      <alignment horizontal="center" vertical="center"/>
    </xf>
    <xf numFmtId="0" fontId="0" fillId="0" borderId="41" xfId="0" applyBorder="1" applyAlignment="1">
      <alignment horizontal="center" vertical="center" wrapText="1"/>
    </xf>
    <xf numFmtId="0" fontId="5" fillId="0" borderId="41" xfId="0" applyFont="1" applyBorder="1" applyAlignment="1">
      <alignment horizontal="center" vertical="center" wrapText="1"/>
    </xf>
    <xf numFmtId="17" fontId="5" fillId="0" borderId="41"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0" fillId="0" borderId="9" xfId="0" applyBorder="1" applyAlignment="1">
      <alignment horizontal="center" vertical="center" wrapText="1"/>
    </xf>
    <xf numFmtId="0" fontId="14" fillId="8" borderId="9"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vertical="center" wrapText="1"/>
    </xf>
    <xf numFmtId="0" fontId="25" fillId="0" borderId="3" xfId="0" applyFont="1" applyBorder="1" applyAlignment="1">
      <alignment horizontal="center" vertical="center" wrapText="1"/>
    </xf>
    <xf numFmtId="0" fontId="6" fillId="8" borderId="1" xfId="0" applyFont="1" applyFill="1" applyBorder="1" applyAlignment="1">
      <alignment horizontal="center" vertical="center"/>
    </xf>
    <xf numFmtId="0" fontId="33" fillId="0" borderId="1" xfId="0" applyFont="1" applyBorder="1" applyAlignment="1">
      <alignment horizontal="center" vertical="center" wrapText="1"/>
    </xf>
    <xf numFmtId="166" fontId="1" fillId="0" borderId="1" xfId="3" applyNumberFormat="1" applyFont="1" applyBorder="1" applyAlignment="1">
      <alignment horizontal="center" vertical="center" wrapText="1"/>
    </xf>
    <xf numFmtId="0" fontId="14" fillId="8" borderId="39" xfId="0" applyFont="1" applyFill="1" applyBorder="1" applyAlignment="1">
      <alignment horizontal="center" vertical="center"/>
    </xf>
    <xf numFmtId="0" fontId="14" fillId="8"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0" borderId="1" xfId="0" applyFont="1" applyBorder="1" applyAlignment="1">
      <alignment horizontal="center" vertical="center"/>
    </xf>
    <xf numFmtId="0" fontId="34"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9" fillId="0" borderId="1" xfId="0" applyFont="1" applyBorder="1" applyAlignment="1">
      <alignment horizontal="center"/>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top"/>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0" fontId="8" fillId="0" borderId="3" xfId="0" applyFont="1" applyBorder="1" applyAlignment="1">
      <alignment horizontal="center" vertical="top" wrapText="1"/>
    </xf>
    <xf numFmtId="0" fontId="16" fillId="0" borderId="8" xfId="0" applyFont="1" applyBorder="1" applyAlignment="1">
      <alignment horizontal="center" vertical="top" wrapText="1"/>
    </xf>
    <xf numFmtId="0" fontId="16" fillId="0" borderId="1"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6" fillId="4" borderId="2" xfId="0" applyFont="1" applyFill="1" applyBorder="1" applyAlignment="1">
      <alignment horizontal="center" vertical="top" wrapText="1"/>
    </xf>
    <xf numFmtId="0" fontId="16" fillId="4" borderId="3" xfId="0" applyFont="1" applyFill="1" applyBorder="1" applyAlignment="1">
      <alignment horizontal="center" vertical="top" wrapText="1"/>
    </xf>
    <xf numFmtId="0" fontId="16" fillId="0" borderId="11" xfId="0" applyFont="1" applyBorder="1" applyAlignment="1">
      <alignment horizontal="center" vertical="center" wrapText="1"/>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8" fillId="0" borderId="1" xfId="0" applyFont="1" applyBorder="1" applyAlignment="1">
      <alignment horizontal="center" vertical="top" wrapTex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20" fillId="0" borderId="0" xfId="0" applyFont="1" applyAlignment="1">
      <alignment horizontal="center" vertical="top"/>
    </xf>
    <xf numFmtId="0" fontId="8" fillId="0" borderId="1" xfId="0" applyFont="1" applyBorder="1" applyAlignment="1">
      <alignment horizontal="center" vertical="top"/>
    </xf>
    <xf numFmtId="0" fontId="1" fillId="0" borderId="1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1" fillId="0" borderId="2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0" fontId="8" fillId="4" borderId="4" xfId="0" applyFont="1" applyFill="1" applyBorder="1" applyAlignment="1">
      <alignment horizontal="center" vertical="top" wrapText="1"/>
    </xf>
    <xf numFmtId="0" fontId="8" fillId="4" borderId="29" xfId="0" applyFont="1" applyFill="1" applyBorder="1" applyAlignment="1">
      <alignment horizontal="center" vertical="top" wrapText="1"/>
    </xf>
    <xf numFmtId="0" fontId="8" fillId="4" borderId="5" xfId="0" applyFont="1" applyFill="1" applyBorder="1" applyAlignment="1">
      <alignment horizontal="center" vertical="top" wrapText="1"/>
    </xf>
    <xf numFmtId="0" fontId="24" fillId="0" borderId="0" xfId="0" applyFont="1" applyAlignment="1">
      <alignment horizontal="center"/>
    </xf>
    <xf numFmtId="0" fontId="0" fillId="0" borderId="0" xfId="0" applyAlignment="1">
      <alignment horizontal="center" vertical="center" wrapText="1"/>
    </xf>
    <xf numFmtId="0" fontId="13" fillId="0" borderId="18" xfId="0" applyFont="1" applyBorder="1" applyAlignment="1">
      <alignment horizontal="center"/>
    </xf>
    <xf numFmtId="0" fontId="13" fillId="0" borderId="16" xfId="0" applyFont="1" applyBorder="1" applyAlignment="1">
      <alignment horizontal="center"/>
    </xf>
    <xf numFmtId="0" fontId="3" fillId="4" borderId="27" xfId="4" applyFont="1" applyFill="1" applyBorder="1" applyAlignment="1">
      <alignment horizontal="center" vertical="center" wrapText="1"/>
    </xf>
    <xf numFmtId="0" fontId="3" fillId="4" borderId="26" xfId="4" applyFont="1" applyFill="1" applyBorder="1" applyAlignment="1">
      <alignment horizontal="center" vertical="center" wrapText="1"/>
    </xf>
    <xf numFmtId="0" fontId="3" fillId="4" borderId="25" xfId="4" applyFont="1" applyFill="1" applyBorder="1" applyAlignment="1">
      <alignment horizontal="center" vertical="center" wrapText="1"/>
    </xf>
    <xf numFmtId="0" fontId="8" fillId="2" borderId="0" xfId="0" applyFont="1" applyFill="1" applyAlignment="1">
      <alignment horizontal="center" vertical="center"/>
    </xf>
    <xf numFmtId="0" fontId="8" fillId="2" borderId="23"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36" xfId="0" applyFont="1" applyFill="1" applyBorder="1" applyAlignment="1">
      <alignment horizontal="center" vertical="center" wrapText="1"/>
    </xf>
    <xf numFmtId="9" fontId="8" fillId="2" borderId="35" xfId="0" applyNumberFormat="1" applyFont="1" applyFill="1" applyBorder="1" applyAlignment="1">
      <alignment horizontal="center" vertical="justify" wrapText="1"/>
    </xf>
    <xf numFmtId="0" fontId="8" fillId="2" borderId="0" xfId="0" applyFont="1" applyFill="1" applyAlignment="1">
      <alignment horizontal="center" vertical="justify" wrapText="1"/>
    </xf>
    <xf numFmtId="0" fontId="8" fillId="2" borderId="34" xfId="0" applyFont="1" applyFill="1" applyBorder="1" applyAlignment="1">
      <alignment horizontal="center" vertical="justify" wrapText="1"/>
    </xf>
    <xf numFmtId="0" fontId="13" fillId="2" borderId="0" xfId="0" applyFont="1" applyFill="1" applyAlignment="1">
      <alignment horizontal="center"/>
    </xf>
    <xf numFmtId="0" fontId="29" fillId="2" borderId="1"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1" xfId="0" applyFill="1" applyBorder="1" applyAlignment="1">
      <alignment horizontal="center" vertical="center" wrapText="1"/>
    </xf>
    <xf numFmtId="0" fontId="8" fillId="2" borderId="0" xfId="0" applyFont="1" applyFill="1" applyAlignment="1">
      <alignment horizontal="left" vertical="justify"/>
    </xf>
    <xf numFmtId="0" fontId="27" fillId="2" borderId="38" xfId="0" applyFont="1" applyFill="1" applyBorder="1" applyAlignment="1">
      <alignment horizontal="center" vertical="center" wrapText="1"/>
    </xf>
    <xf numFmtId="0" fontId="27" fillId="2" borderId="37" xfId="0" applyFont="1" applyFill="1" applyBorder="1" applyAlignment="1">
      <alignment horizontal="center" vertical="center"/>
    </xf>
    <xf numFmtId="0" fontId="27" fillId="2" borderId="38" xfId="0" applyFont="1" applyFill="1" applyBorder="1" applyAlignment="1">
      <alignment horizontal="center" vertical="center"/>
    </xf>
    <xf numFmtId="0" fontId="2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1" fontId="15" fillId="0" borderId="4" xfId="0" applyNumberFormat="1" applyFont="1" applyBorder="1" applyAlignment="1">
      <alignment horizontal="center" vertical="center" wrapText="1"/>
    </xf>
    <xf numFmtId="1" fontId="15" fillId="0" borderId="6" xfId="0" applyNumberFormat="1" applyFont="1" applyBorder="1" applyAlignment="1">
      <alignment horizontal="center" vertical="center" wrapText="1"/>
    </xf>
  </cellXfs>
  <cellStyles count="8">
    <cellStyle name="Millares [0]" xfId="6" builtinId="6"/>
    <cellStyle name="Millares 2" xfId="1" xr:uid="{00000000-0005-0000-0000-000000000000}"/>
    <cellStyle name="Moneda" xfId="3" builtinId="4"/>
    <cellStyle name="Normal" xfId="0" builtinId="0"/>
    <cellStyle name="Normal 2" xfId="2" xr:uid="{00000000-0005-0000-0000-000003000000}"/>
    <cellStyle name="Normal 3" xfId="4" xr:uid="{00000000-0005-0000-0000-000004000000}"/>
    <cellStyle name="Normal 4" xfId="5" xr:uid="{00000000-0005-0000-0000-000005000000}"/>
    <cellStyle name="Porcentaje" xfId="7"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19050</xdr:rowOff>
    </xdr:from>
    <xdr:to>
      <xdr:col>8</xdr:col>
      <xdr:colOff>304800</xdr:colOff>
      <xdr:row>38</xdr:row>
      <xdr:rowOff>9525</xdr:rowOff>
    </xdr:to>
    <xdr:pic>
      <xdr:nvPicPr>
        <xdr:cNvPr id="2" name="Imagen 1">
          <a:extLst>
            <a:ext uri="{FF2B5EF4-FFF2-40B4-BE49-F238E27FC236}">
              <a16:creationId xmlns:a16="http://schemas.microsoft.com/office/drawing/2014/main" id="{A1C5C9F9-7187-435E-BEDB-D38402E381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5619750" cy="703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95250</xdr:rowOff>
    </xdr:from>
    <xdr:to>
      <xdr:col>8</xdr:col>
      <xdr:colOff>285750</xdr:colOff>
      <xdr:row>71</xdr:row>
      <xdr:rowOff>47625</xdr:rowOff>
    </xdr:to>
    <xdr:pic>
      <xdr:nvPicPr>
        <xdr:cNvPr id="3" name="Imagen 2">
          <a:extLst>
            <a:ext uri="{FF2B5EF4-FFF2-40B4-BE49-F238E27FC236}">
              <a16:creationId xmlns:a16="http://schemas.microsoft.com/office/drawing/2014/main" id="{D1D2F842-8861-4891-B2E2-6937292020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0" y="7143750"/>
          <a:ext cx="5619750" cy="642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70</xdr:row>
      <xdr:rowOff>28575</xdr:rowOff>
    </xdr:from>
    <xdr:to>
      <xdr:col>8</xdr:col>
      <xdr:colOff>314325</xdr:colOff>
      <xdr:row>105</xdr:row>
      <xdr:rowOff>76200</xdr:rowOff>
    </xdr:to>
    <xdr:pic>
      <xdr:nvPicPr>
        <xdr:cNvPr id="4" name="Imagen 3">
          <a:extLst>
            <a:ext uri="{FF2B5EF4-FFF2-40B4-BE49-F238E27FC236}">
              <a16:creationId xmlns:a16="http://schemas.microsoft.com/office/drawing/2014/main" id="{37B19F39-3D99-400D-9C9E-217A9259FAE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0575" y="13363575"/>
          <a:ext cx="5619750" cy="671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104</xdr:row>
      <xdr:rowOff>0</xdr:rowOff>
    </xdr:from>
    <xdr:to>
      <xdr:col>8</xdr:col>
      <xdr:colOff>304800</xdr:colOff>
      <xdr:row>139</xdr:row>
      <xdr:rowOff>85725</xdr:rowOff>
    </xdr:to>
    <xdr:pic>
      <xdr:nvPicPr>
        <xdr:cNvPr id="5" name="Imagen 4">
          <a:extLst>
            <a:ext uri="{FF2B5EF4-FFF2-40B4-BE49-F238E27FC236}">
              <a16:creationId xmlns:a16="http://schemas.microsoft.com/office/drawing/2014/main" id="{748425D5-E7BA-4505-8BC6-EF179048B75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71525" y="19812000"/>
          <a:ext cx="5629275"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138</xdr:row>
      <xdr:rowOff>114300</xdr:rowOff>
    </xdr:from>
    <xdr:to>
      <xdr:col>8</xdr:col>
      <xdr:colOff>323850</xdr:colOff>
      <xdr:row>170</xdr:row>
      <xdr:rowOff>104775</xdr:rowOff>
    </xdr:to>
    <xdr:pic>
      <xdr:nvPicPr>
        <xdr:cNvPr id="6" name="Imagen 5">
          <a:extLst>
            <a:ext uri="{FF2B5EF4-FFF2-40B4-BE49-F238E27FC236}">
              <a16:creationId xmlns:a16="http://schemas.microsoft.com/office/drawing/2014/main" id="{6FB757BD-AEDC-4F52-A66B-EC262C0B73E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90575" y="26403300"/>
          <a:ext cx="5629275" cy="608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44"/>
  <sheetViews>
    <sheetView topLeftCell="A37" zoomScale="85" zoomScaleNormal="85" workbookViewId="0">
      <selection activeCell="C42" sqref="C42"/>
    </sheetView>
  </sheetViews>
  <sheetFormatPr baseColWidth="10" defaultRowHeight="11.25" x14ac:dyDescent="0.2"/>
  <cols>
    <col min="1" max="1" width="74.42578125" style="1" customWidth="1"/>
    <col min="2" max="3" width="57.140625" style="13" customWidth="1"/>
    <col min="4" max="6" width="11.42578125" style="1"/>
    <col min="7" max="7" width="15" style="1" bestFit="1" customWidth="1"/>
    <col min="8" max="16384" width="11.42578125" style="1"/>
  </cols>
  <sheetData>
    <row r="2" spans="1:3" ht="23.25" x14ac:dyDescent="0.35">
      <c r="A2" s="182" t="s">
        <v>180</v>
      </c>
      <c r="B2" s="182"/>
      <c r="C2" s="182"/>
    </row>
    <row r="3" spans="1:3" ht="38.25" customHeight="1" x14ac:dyDescent="0.2">
      <c r="A3" s="3" t="s">
        <v>0</v>
      </c>
      <c r="B3" s="21" t="s">
        <v>35</v>
      </c>
      <c r="C3" s="21" t="s">
        <v>181</v>
      </c>
    </row>
    <row r="4" spans="1:3" ht="23.25" customHeight="1" x14ac:dyDescent="0.2">
      <c r="A4" s="3" t="s">
        <v>34</v>
      </c>
      <c r="B4" s="14"/>
      <c r="C4" s="14"/>
    </row>
    <row r="5" spans="1:3" x14ac:dyDescent="0.2">
      <c r="A5" s="4" t="s">
        <v>33</v>
      </c>
      <c r="B5" s="12" t="s">
        <v>47</v>
      </c>
      <c r="C5" s="12" t="s">
        <v>47</v>
      </c>
    </row>
    <row r="6" spans="1:3" ht="45" x14ac:dyDescent="0.2">
      <c r="A6" s="5" t="s">
        <v>1</v>
      </c>
      <c r="B6" s="12" t="s">
        <v>5</v>
      </c>
      <c r="C6" s="12" t="s">
        <v>5</v>
      </c>
    </row>
    <row r="7" spans="1:3" x14ac:dyDescent="0.2">
      <c r="A7" s="6" t="s">
        <v>32</v>
      </c>
      <c r="B7" s="12"/>
      <c r="C7" s="12"/>
    </row>
    <row r="8" spans="1:3" ht="22.5" x14ac:dyDescent="0.2">
      <c r="A8" s="7" t="s">
        <v>31</v>
      </c>
      <c r="B8" s="12" t="s">
        <v>182</v>
      </c>
      <c r="C8" s="12" t="s">
        <v>194</v>
      </c>
    </row>
    <row r="9" spans="1:3" ht="204.75" customHeight="1" x14ac:dyDescent="0.2">
      <c r="A9" s="8" t="s">
        <v>10</v>
      </c>
      <c r="B9" s="12" t="s">
        <v>5</v>
      </c>
      <c r="C9" s="12" t="s">
        <v>5</v>
      </c>
    </row>
    <row r="10" spans="1:3" x14ac:dyDescent="0.2">
      <c r="A10" s="8" t="s">
        <v>8</v>
      </c>
      <c r="B10" s="24" t="s">
        <v>303</v>
      </c>
      <c r="C10" s="24" t="s">
        <v>303</v>
      </c>
    </row>
    <row r="11" spans="1:3" x14ac:dyDescent="0.2">
      <c r="A11" s="6" t="s">
        <v>30</v>
      </c>
      <c r="B11" s="12" t="s">
        <v>6</v>
      </c>
      <c r="C11" s="12" t="s">
        <v>6</v>
      </c>
    </row>
    <row r="12" spans="1:3" ht="22.5" x14ac:dyDescent="0.2">
      <c r="A12" s="9" t="s">
        <v>2</v>
      </c>
      <c r="B12" s="12" t="s">
        <v>6</v>
      </c>
      <c r="C12" s="12" t="s">
        <v>6</v>
      </c>
    </row>
    <row r="13" spans="1:3" x14ac:dyDescent="0.2">
      <c r="A13" s="6" t="s">
        <v>29</v>
      </c>
      <c r="B13" s="12" t="s">
        <v>6</v>
      </c>
      <c r="C13" s="12" t="s">
        <v>6</v>
      </c>
    </row>
    <row r="14" spans="1:3" ht="51" customHeight="1" x14ac:dyDescent="0.2">
      <c r="A14" s="9" t="s">
        <v>4</v>
      </c>
      <c r="B14" s="12" t="s">
        <v>6</v>
      </c>
      <c r="C14" s="12" t="s">
        <v>6</v>
      </c>
    </row>
    <row r="15" spans="1:3" x14ac:dyDescent="0.2">
      <c r="A15" s="7" t="s">
        <v>28</v>
      </c>
      <c r="B15" s="12" t="s">
        <v>183</v>
      </c>
      <c r="C15" s="12" t="s">
        <v>195</v>
      </c>
    </row>
    <row r="16" spans="1:3" ht="324.75" customHeight="1" x14ac:dyDescent="0.2">
      <c r="A16" s="8" t="s">
        <v>7</v>
      </c>
      <c r="B16" s="18" t="s">
        <v>5</v>
      </c>
      <c r="C16" s="18" t="s">
        <v>5</v>
      </c>
    </row>
    <row r="17" spans="1:3" ht="21.75" customHeight="1" x14ac:dyDescent="0.2">
      <c r="A17" s="6" t="s">
        <v>27</v>
      </c>
      <c r="B17" s="12" t="s">
        <v>184</v>
      </c>
      <c r="C17" s="12" t="s">
        <v>196</v>
      </c>
    </row>
    <row r="18" spans="1:3" ht="73.5" customHeight="1" x14ac:dyDescent="0.2">
      <c r="A18" s="9" t="s">
        <v>36</v>
      </c>
      <c r="B18" s="12" t="s">
        <v>5</v>
      </c>
      <c r="C18" s="12" t="s">
        <v>5</v>
      </c>
    </row>
    <row r="19" spans="1:3" ht="23.25" customHeight="1" x14ac:dyDescent="0.2">
      <c r="A19" s="7" t="s">
        <v>26</v>
      </c>
      <c r="B19" s="12" t="s">
        <v>185</v>
      </c>
      <c r="C19" s="12" t="s">
        <v>197</v>
      </c>
    </row>
    <row r="20" spans="1:3" ht="44.25" customHeight="1" x14ac:dyDescent="0.2">
      <c r="A20" s="9" t="s">
        <v>37</v>
      </c>
      <c r="B20" s="12" t="s">
        <v>5</v>
      </c>
      <c r="C20" s="12" t="s">
        <v>5</v>
      </c>
    </row>
    <row r="21" spans="1:3" x14ac:dyDescent="0.2">
      <c r="A21" s="10" t="s">
        <v>25</v>
      </c>
      <c r="B21" s="12" t="s">
        <v>186</v>
      </c>
      <c r="C21" s="12" t="s">
        <v>198</v>
      </c>
    </row>
    <row r="22" spans="1:3" ht="29.25" customHeight="1" x14ac:dyDescent="0.2">
      <c r="A22" s="9" t="s">
        <v>3</v>
      </c>
      <c r="B22" s="12" t="s">
        <v>5</v>
      </c>
      <c r="C22" s="12" t="s">
        <v>5</v>
      </c>
    </row>
    <row r="23" spans="1:3" ht="14.25" customHeight="1" x14ac:dyDescent="0.2">
      <c r="A23" s="7" t="s">
        <v>17</v>
      </c>
      <c r="B23" s="12" t="s">
        <v>187</v>
      </c>
      <c r="C23" s="12" t="s">
        <v>199</v>
      </c>
    </row>
    <row r="24" spans="1:3" ht="96.75" customHeight="1" x14ac:dyDescent="0.2">
      <c r="A24" s="9" t="s">
        <v>18</v>
      </c>
      <c r="B24" s="12" t="s">
        <v>5</v>
      </c>
      <c r="C24" s="12" t="s">
        <v>5</v>
      </c>
    </row>
    <row r="25" spans="1:3" x14ac:dyDescent="0.2">
      <c r="A25" s="10" t="s">
        <v>24</v>
      </c>
      <c r="B25" s="12" t="s">
        <v>49</v>
      </c>
      <c r="C25" s="12" t="s">
        <v>49</v>
      </c>
    </row>
    <row r="26" spans="1:3" ht="68.25" customHeight="1" x14ac:dyDescent="0.2">
      <c r="A26" s="11" t="s">
        <v>11</v>
      </c>
      <c r="B26" s="12" t="s">
        <v>5</v>
      </c>
      <c r="C26" s="12" t="s">
        <v>5</v>
      </c>
    </row>
    <row r="27" spans="1:3" ht="25.5" customHeight="1" x14ac:dyDescent="0.2">
      <c r="A27" s="23" t="s">
        <v>23</v>
      </c>
      <c r="B27" s="12" t="s">
        <v>188</v>
      </c>
      <c r="C27" s="12" t="s">
        <v>200</v>
      </c>
    </row>
    <row r="28" spans="1:3" ht="189.75" customHeight="1" x14ac:dyDescent="0.2">
      <c r="A28" s="11" t="s">
        <v>12</v>
      </c>
      <c r="B28" s="15" t="s">
        <v>5</v>
      </c>
      <c r="C28" s="15" t="s">
        <v>50</v>
      </c>
    </row>
    <row r="29" spans="1:3" ht="21" customHeight="1" x14ac:dyDescent="0.2">
      <c r="A29" s="19" t="s">
        <v>19</v>
      </c>
      <c r="B29" s="15" t="s">
        <v>189</v>
      </c>
      <c r="C29" s="15" t="s">
        <v>201</v>
      </c>
    </row>
    <row r="30" spans="1:3" ht="89.25" customHeight="1" x14ac:dyDescent="0.2">
      <c r="A30" s="11" t="s">
        <v>38</v>
      </c>
      <c r="B30" s="15" t="s">
        <v>5</v>
      </c>
      <c r="C30" s="15" t="s">
        <v>5</v>
      </c>
    </row>
    <row r="31" spans="1:3" ht="27" customHeight="1" x14ac:dyDescent="0.2">
      <c r="A31" s="19" t="s">
        <v>40</v>
      </c>
      <c r="B31" s="15" t="s">
        <v>51</v>
      </c>
      <c r="C31" s="15" t="s">
        <v>202</v>
      </c>
    </row>
    <row r="32" spans="1:3" ht="95.25" customHeight="1" x14ac:dyDescent="0.2">
      <c r="A32" s="11" t="s">
        <v>41</v>
      </c>
      <c r="B32" s="15" t="s">
        <v>5</v>
      </c>
      <c r="C32" s="15" t="s">
        <v>5</v>
      </c>
    </row>
    <row r="33" spans="1:7" ht="32.25" customHeight="1" x14ac:dyDescent="0.2">
      <c r="A33" s="19" t="s">
        <v>42</v>
      </c>
      <c r="B33" s="15" t="s">
        <v>52</v>
      </c>
      <c r="C33" s="15" t="s">
        <v>203</v>
      </c>
    </row>
    <row r="34" spans="1:7" ht="66" customHeight="1" x14ac:dyDescent="0.2">
      <c r="A34" s="11" t="s">
        <v>43</v>
      </c>
      <c r="B34" s="15" t="s">
        <v>5</v>
      </c>
      <c r="C34" s="15" t="s">
        <v>5</v>
      </c>
    </row>
    <row r="35" spans="1:7" ht="24" customHeight="1" x14ac:dyDescent="0.2">
      <c r="A35" s="19" t="s">
        <v>44</v>
      </c>
      <c r="B35" s="15" t="s">
        <v>190</v>
      </c>
      <c r="C35" s="15" t="s">
        <v>204</v>
      </c>
    </row>
    <row r="36" spans="1:7" ht="66" customHeight="1" x14ac:dyDescent="0.2">
      <c r="A36" s="11" t="s">
        <v>45</v>
      </c>
      <c r="B36" s="15" t="s">
        <v>5</v>
      </c>
      <c r="C36" s="15" t="s">
        <v>5</v>
      </c>
      <c r="G36" s="22"/>
    </row>
    <row r="37" spans="1:7" ht="26.25" customHeight="1" x14ac:dyDescent="0.2">
      <c r="A37" s="25" t="s">
        <v>20</v>
      </c>
      <c r="B37" s="24" t="s">
        <v>191</v>
      </c>
      <c r="C37" s="24"/>
    </row>
    <row r="38" spans="1:7" ht="90" customHeight="1" x14ac:dyDescent="0.2">
      <c r="A38" s="26" t="s">
        <v>46</v>
      </c>
      <c r="B38" s="24" t="s">
        <v>5</v>
      </c>
      <c r="C38" s="24"/>
    </row>
    <row r="39" spans="1:7" ht="28.5" customHeight="1" x14ac:dyDescent="0.2">
      <c r="A39" s="19" t="s">
        <v>21</v>
      </c>
      <c r="B39" s="12" t="s">
        <v>192</v>
      </c>
      <c r="C39" s="12" t="s">
        <v>205</v>
      </c>
    </row>
    <row r="40" spans="1:7" ht="180.75" customHeight="1" x14ac:dyDescent="0.2">
      <c r="A40" s="11" t="s">
        <v>48</v>
      </c>
      <c r="B40" s="12" t="s">
        <v>5</v>
      </c>
      <c r="C40" s="178" t="s">
        <v>314</v>
      </c>
    </row>
    <row r="41" spans="1:7" ht="28.5" customHeight="1" x14ac:dyDescent="0.2">
      <c r="A41" s="19" t="s">
        <v>22</v>
      </c>
      <c r="B41" s="15" t="s">
        <v>193</v>
      </c>
      <c r="C41" s="15" t="s">
        <v>206</v>
      </c>
    </row>
    <row r="42" spans="1:7" ht="63" customHeight="1" x14ac:dyDescent="0.2">
      <c r="A42" s="11" t="s">
        <v>39</v>
      </c>
      <c r="B42" s="15" t="s">
        <v>5</v>
      </c>
      <c r="C42" s="15" t="s">
        <v>5</v>
      </c>
    </row>
    <row r="43" spans="1:7" ht="22.5" customHeight="1" x14ac:dyDescent="0.2">
      <c r="A43" s="16" t="s">
        <v>9</v>
      </c>
      <c r="B43" s="173" t="s">
        <v>303</v>
      </c>
      <c r="C43" s="179" t="s">
        <v>315</v>
      </c>
    </row>
    <row r="44" spans="1:7" x14ac:dyDescent="0.2">
      <c r="A44" s="2"/>
      <c r="B44" s="17"/>
      <c r="C44" s="17"/>
    </row>
  </sheetData>
  <mergeCells count="1">
    <mergeCell ref="A2:C2"/>
  </mergeCells>
  <pageMargins left="0.7" right="0.7" top="0.75" bottom="0.75" header="0.3" footer="0.3"/>
  <pageSetup paperSize="5"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3B06D-E8FE-4EF7-BD3F-8CA734508D70}">
  <sheetPr>
    <pageSetUpPr fitToPage="1"/>
  </sheetPr>
  <dimension ref="A1:I90"/>
  <sheetViews>
    <sheetView topLeftCell="A88" zoomScaleNormal="100" workbookViewId="0">
      <selection activeCell="F10" sqref="F10"/>
    </sheetView>
  </sheetViews>
  <sheetFormatPr baseColWidth="10" defaultColWidth="16.85546875" defaultRowHeight="12.75" x14ac:dyDescent="0.25"/>
  <cols>
    <col min="1" max="1" width="16.85546875" style="27" customWidth="1"/>
    <col min="2" max="5" width="16.85546875" style="27"/>
    <col min="6" max="6" width="35.42578125" style="28" customWidth="1"/>
    <col min="7" max="7" width="27.42578125" style="27" customWidth="1"/>
    <col min="8" max="8" width="24.28515625" style="27" customWidth="1"/>
    <col min="9" max="16384" width="16.85546875" style="27"/>
  </cols>
  <sheetData>
    <row r="1" spans="1:8" ht="23.25" x14ac:dyDescent="0.25">
      <c r="A1" s="207" t="s">
        <v>271</v>
      </c>
      <c r="B1" s="207"/>
      <c r="C1" s="207"/>
      <c r="D1" s="207"/>
      <c r="E1" s="207"/>
      <c r="F1" s="207"/>
      <c r="G1" s="207"/>
    </row>
    <row r="3" spans="1:8" ht="45" x14ac:dyDescent="0.25">
      <c r="A3" s="49" t="s">
        <v>141</v>
      </c>
      <c r="B3" s="49" t="s">
        <v>140</v>
      </c>
      <c r="C3" s="49" t="s">
        <v>126</v>
      </c>
      <c r="D3" s="49" t="s">
        <v>139</v>
      </c>
      <c r="E3" s="49" t="s">
        <v>125</v>
      </c>
      <c r="F3" s="37" t="s">
        <v>35</v>
      </c>
      <c r="G3" s="37" t="s">
        <v>265</v>
      </c>
    </row>
    <row r="4" spans="1:8" ht="25.5" x14ac:dyDescent="0.25">
      <c r="A4" s="48">
        <v>3</v>
      </c>
      <c r="B4" s="47" t="s">
        <v>138</v>
      </c>
      <c r="C4" s="41" t="s">
        <v>132</v>
      </c>
      <c r="D4" s="40">
        <v>30</v>
      </c>
      <c r="E4" s="40" t="s">
        <v>131</v>
      </c>
      <c r="F4" s="39" t="s">
        <v>130</v>
      </c>
      <c r="G4" s="39" t="s">
        <v>130</v>
      </c>
    </row>
    <row r="5" spans="1:8" ht="25.5" x14ac:dyDescent="0.25">
      <c r="A5" s="46">
        <v>5</v>
      </c>
      <c r="B5" s="45" t="s">
        <v>135</v>
      </c>
      <c r="C5" s="41" t="s">
        <v>132</v>
      </c>
      <c r="D5" s="40">
        <v>30</v>
      </c>
      <c r="E5" s="40" t="s">
        <v>131</v>
      </c>
      <c r="F5" s="39" t="s">
        <v>130</v>
      </c>
      <c r="G5" s="39" t="s">
        <v>130</v>
      </c>
    </row>
    <row r="6" spans="1:8" ht="38.25" x14ac:dyDescent="0.25">
      <c r="A6" s="46">
        <v>4</v>
      </c>
      <c r="B6" s="45" t="s">
        <v>135</v>
      </c>
      <c r="C6" s="41" t="s">
        <v>137</v>
      </c>
      <c r="D6" s="44">
        <v>20</v>
      </c>
      <c r="E6" s="40" t="s">
        <v>134</v>
      </c>
      <c r="F6" s="39" t="s">
        <v>130</v>
      </c>
      <c r="G6" s="39" t="s">
        <v>130</v>
      </c>
    </row>
    <row r="7" spans="1:8" ht="38.25" x14ac:dyDescent="0.25">
      <c r="A7" s="46">
        <v>1</v>
      </c>
      <c r="B7" s="45" t="s">
        <v>135</v>
      </c>
      <c r="C7" s="41" t="s">
        <v>136</v>
      </c>
      <c r="D7" s="44">
        <v>30</v>
      </c>
      <c r="E7" s="40" t="s">
        <v>131</v>
      </c>
      <c r="F7" s="39" t="s">
        <v>130</v>
      </c>
      <c r="G7" s="39" t="s">
        <v>130</v>
      </c>
    </row>
    <row r="8" spans="1:8" ht="25.5" x14ac:dyDescent="0.25">
      <c r="A8" s="46">
        <v>1</v>
      </c>
      <c r="B8" s="45" t="s">
        <v>135</v>
      </c>
      <c r="C8" s="41" t="s">
        <v>132</v>
      </c>
      <c r="D8" s="44">
        <v>30</v>
      </c>
      <c r="E8" s="40" t="s">
        <v>134</v>
      </c>
      <c r="F8" s="39" t="s">
        <v>130</v>
      </c>
      <c r="G8" s="39" t="s">
        <v>130</v>
      </c>
    </row>
    <row r="9" spans="1:8" ht="25.5" x14ac:dyDescent="0.25">
      <c r="A9" s="43">
        <v>3</v>
      </c>
      <c r="B9" s="42" t="s">
        <v>133</v>
      </c>
      <c r="C9" s="41" t="s">
        <v>132</v>
      </c>
      <c r="D9" s="40">
        <v>30</v>
      </c>
      <c r="E9" s="40" t="s">
        <v>131</v>
      </c>
      <c r="F9" s="39" t="s">
        <v>130</v>
      </c>
      <c r="G9" s="39" t="s">
        <v>130</v>
      </c>
    </row>
    <row r="10" spans="1:8" x14ac:dyDescent="0.25">
      <c r="A10" s="28">
        <f>SUM(A4:A9)</f>
        <v>17</v>
      </c>
      <c r="F10" s="28" t="s">
        <v>270</v>
      </c>
      <c r="G10" s="27" t="s">
        <v>269</v>
      </c>
    </row>
    <row r="13" spans="1:8" ht="81.75" customHeight="1" x14ac:dyDescent="0.25">
      <c r="A13" s="38" t="s">
        <v>129</v>
      </c>
      <c r="B13" s="38" t="s">
        <v>128</v>
      </c>
      <c r="C13" s="38" t="s">
        <v>127</v>
      </c>
      <c r="D13" s="38" t="s">
        <v>126</v>
      </c>
      <c r="E13" s="38" t="s">
        <v>125</v>
      </c>
      <c r="F13" s="38" t="s">
        <v>124</v>
      </c>
      <c r="G13" s="37" t="s">
        <v>35</v>
      </c>
      <c r="H13" s="37" t="s">
        <v>265</v>
      </c>
    </row>
    <row r="14" spans="1:8" ht="18" customHeight="1" x14ac:dyDescent="0.25">
      <c r="A14" s="206">
        <v>1</v>
      </c>
      <c r="B14" s="205" t="s">
        <v>121</v>
      </c>
      <c r="C14" s="205" t="s">
        <v>97</v>
      </c>
      <c r="D14" s="205" t="s">
        <v>91</v>
      </c>
      <c r="E14" s="205" t="s">
        <v>82</v>
      </c>
      <c r="F14" s="34" t="s">
        <v>119</v>
      </c>
      <c r="G14" s="199" t="s">
        <v>80</v>
      </c>
      <c r="H14" s="199" t="s">
        <v>80</v>
      </c>
    </row>
    <row r="15" spans="1:8" x14ac:dyDescent="0.25">
      <c r="A15" s="206"/>
      <c r="B15" s="205"/>
      <c r="C15" s="205"/>
      <c r="D15" s="205"/>
      <c r="E15" s="205"/>
      <c r="F15" s="34" t="s">
        <v>123</v>
      </c>
      <c r="G15" s="200"/>
      <c r="H15" s="200"/>
    </row>
    <row r="16" spans="1:8" ht="27" x14ac:dyDescent="0.25">
      <c r="A16" s="206"/>
      <c r="B16" s="205"/>
      <c r="C16" s="205"/>
      <c r="D16" s="205"/>
      <c r="E16" s="205"/>
      <c r="F16" s="34" t="s">
        <v>122</v>
      </c>
      <c r="G16" s="200"/>
      <c r="H16" s="200"/>
    </row>
    <row r="17" spans="1:8" x14ac:dyDescent="0.25">
      <c r="A17" s="206"/>
      <c r="B17" s="205"/>
      <c r="C17" s="205"/>
      <c r="D17" s="205"/>
      <c r="E17" s="205"/>
      <c r="F17" s="34" t="s">
        <v>117</v>
      </c>
      <c r="G17" s="200"/>
      <c r="H17" s="200"/>
    </row>
    <row r="18" spans="1:8" x14ac:dyDescent="0.25">
      <c r="A18" s="206"/>
      <c r="B18" s="205"/>
      <c r="C18" s="205"/>
      <c r="D18" s="205"/>
      <c r="E18" s="205"/>
      <c r="F18" s="34" t="s">
        <v>116</v>
      </c>
      <c r="G18" s="200"/>
      <c r="H18" s="200"/>
    </row>
    <row r="19" spans="1:8" x14ac:dyDescent="0.25">
      <c r="A19" s="206"/>
      <c r="B19" s="205"/>
      <c r="C19" s="205"/>
      <c r="D19" s="205"/>
      <c r="E19" s="205"/>
      <c r="F19" s="34" t="s">
        <v>115</v>
      </c>
      <c r="G19" s="201"/>
      <c r="H19" s="201"/>
    </row>
    <row r="20" spans="1:8" ht="12.75" customHeight="1" x14ac:dyDescent="0.25">
      <c r="A20" s="206">
        <v>2</v>
      </c>
      <c r="B20" s="205" t="s">
        <v>121</v>
      </c>
      <c r="C20" s="205" t="s">
        <v>120</v>
      </c>
      <c r="D20" s="205" t="s">
        <v>91</v>
      </c>
      <c r="E20" s="205" t="s">
        <v>82</v>
      </c>
      <c r="F20" s="34" t="s">
        <v>89</v>
      </c>
      <c r="G20" s="203" t="s">
        <v>80</v>
      </c>
      <c r="H20" s="203" t="s">
        <v>88</v>
      </c>
    </row>
    <row r="21" spans="1:8" x14ac:dyDescent="0.25">
      <c r="A21" s="206"/>
      <c r="B21" s="205"/>
      <c r="C21" s="205"/>
      <c r="D21" s="205"/>
      <c r="E21" s="205"/>
      <c r="F21" s="34" t="s">
        <v>87</v>
      </c>
      <c r="G21" s="204"/>
      <c r="H21" s="204"/>
    </row>
    <row r="22" spans="1:8" x14ac:dyDescent="0.25">
      <c r="A22" s="206"/>
      <c r="B22" s="205"/>
      <c r="C22" s="205"/>
      <c r="D22" s="205"/>
      <c r="E22" s="205"/>
      <c r="F22" s="34" t="s">
        <v>86</v>
      </c>
      <c r="G22" s="204"/>
      <c r="H22" s="204"/>
    </row>
    <row r="23" spans="1:8" ht="18" x14ac:dyDescent="0.25">
      <c r="A23" s="206"/>
      <c r="B23" s="205"/>
      <c r="C23" s="205"/>
      <c r="D23" s="205"/>
      <c r="E23" s="205"/>
      <c r="F23" s="34" t="s">
        <v>85</v>
      </c>
      <c r="G23" s="204"/>
      <c r="H23" s="204"/>
    </row>
    <row r="24" spans="1:8" ht="18" customHeight="1" x14ac:dyDescent="0.25">
      <c r="A24" s="206">
        <v>1</v>
      </c>
      <c r="B24" s="205" t="s">
        <v>101</v>
      </c>
      <c r="C24" s="205" t="s">
        <v>97</v>
      </c>
      <c r="D24" s="205" t="s">
        <v>113</v>
      </c>
      <c r="E24" s="205" t="s">
        <v>82</v>
      </c>
      <c r="F24" s="34" t="s">
        <v>119</v>
      </c>
      <c r="G24" s="203" t="s">
        <v>80</v>
      </c>
      <c r="H24" s="203" t="s">
        <v>80</v>
      </c>
    </row>
    <row r="25" spans="1:8" ht="36" x14ac:dyDescent="0.25">
      <c r="A25" s="206"/>
      <c r="B25" s="205"/>
      <c r="C25" s="205"/>
      <c r="D25" s="205"/>
      <c r="E25" s="205"/>
      <c r="F25" s="34" t="s">
        <v>118</v>
      </c>
      <c r="G25" s="204"/>
      <c r="H25" s="204"/>
    </row>
    <row r="26" spans="1:8" x14ac:dyDescent="0.25">
      <c r="A26" s="206"/>
      <c r="B26" s="205"/>
      <c r="C26" s="205"/>
      <c r="D26" s="205"/>
      <c r="E26" s="205"/>
      <c r="F26" s="34" t="s">
        <v>117</v>
      </c>
      <c r="G26" s="204"/>
      <c r="H26" s="204"/>
    </row>
    <row r="27" spans="1:8" x14ac:dyDescent="0.25">
      <c r="A27" s="206"/>
      <c r="B27" s="205"/>
      <c r="C27" s="205"/>
      <c r="D27" s="205"/>
      <c r="E27" s="205"/>
      <c r="F27" s="34" t="s">
        <v>116</v>
      </c>
      <c r="G27" s="204"/>
      <c r="H27" s="204"/>
    </row>
    <row r="28" spans="1:8" x14ac:dyDescent="0.25">
      <c r="A28" s="206"/>
      <c r="B28" s="205"/>
      <c r="C28" s="205"/>
      <c r="D28" s="205"/>
      <c r="E28" s="205"/>
      <c r="F28" s="34" t="s">
        <v>115</v>
      </c>
      <c r="G28" s="204"/>
      <c r="H28" s="204"/>
    </row>
    <row r="29" spans="1:8" ht="12.75" customHeight="1" x14ac:dyDescent="0.25">
      <c r="A29" s="206">
        <v>4</v>
      </c>
      <c r="B29" s="205" t="s">
        <v>101</v>
      </c>
      <c r="C29" s="205" t="s">
        <v>114</v>
      </c>
      <c r="D29" s="205" t="s">
        <v>113</v>
      </c>
      <c r="E29" s="205" t="s">
        <v>82</v>
      </c>
      <c r="F29" s="34" t="s">
        <v>89</v>
      </c>
      <c r="G29" s="199" t="s">
        <v>80</v>
      </c>
      <c r="H29" s="199" t="s">
        <v>80</v>
      </c>
    </row>
    <row r="30" spans="1:8" x14ac:dyDescent="0.25">
      <c r="A30" s="206"/>
      <c r="B30" s="205"/>
      <c r="C30" s="205"/>
      <c r="D30" s="205"/>
      <c r="E30" s="205"/>
      <c r="F30" s="34" t="s">
        <v>87</v>
      </c>
      <c r="G30" s="200"/>
      <c r="H30" s="200"/>
    </row>
    <row r="31" spans="1:8" x14ac:dyDescent="0.25">
      <c r="A31" s="206"/>
      <c r="B31" s="205"/>
      <c r="C31" s="205"/>
      <c r="D31" s="205"/>
      <c r="E31" s="205"/>
      <c r="F31" s="34" t="s">
        <v>86</v>
      </c>
      <c r="G31" s="200"/>
      <c r="H31" s="200"/>
    </row>
    <row r="32" spans="1:8" ht="18" x14ac:dyDescent="0.25">
      <c r="A32" s="206"/>
      <c r="B32" s="205"/>
      <c r="C32" s="205"/>
      <c r="D32" s="205"/>
      <c r="E32" s="205"/>
      <c r="F32" s="34" t="s">
        <v>85</v>
      </c>
      <c r="G32" s="200"/>
      <c r="H32" s="200"/>
    </row>
    <row r="33" spans="1:8" x14ac:dyDescent="0.25">
      <c r="A33" s="206"/>
      <c r="B33" s="205"/>
      <c r="C33" s="205"/>
      <c r="D33" s="205"/>
      <c r="E33" s="205"/>
      <c r="F33" s="34" t="s">
        <v>112</v>
      </c>
      <c r="G33" s="201"/>
      <c r="H33" s="201"/>
    </row>
    <row r="34" spans="1:8" ht="12.75" customHeight="1" x14ac:dyDescent="0.25">
      <c r="A34" s="206">
        <v>1</v>
      </c>
      <c r="B34" s="205" t="s">
        <v>101</v>
      </c>
      <c r="C34" s="205" t="s">
        <v>111</v>
      </c>
      <c r="D34" s="205" t="s">
        <v>109</v>
      </c>
      <c r="E34" s="205" t="s">
        <v>6</v>
      </c>
      <c r="F34" s="34" t="s">
        <v>89</v>
      </c>
      <c r="G34" s="199" t="s">
        <v>80</v>
      </c>
      <c r="H34" s="199" t="s">
        <v>80</v>
      </c>
    </row>
    <row r="35" spans="1:8" x14ac:dyDescent="0.25">
      <c r="A35" s="206"/>
      <c r="B35" s="205"/>
      <c r="C35" s="205"/>
      <c r="D35" s="205"/>
      <c r="E35" s="205"/>
      <c r="F35" s="34" t="s">
        <v>87</v>
      </c>
      <c r="G35" s="200"/>
      <c r="H35" s="200"/>
    </row>
    <row r="36" spans="1:8" x14ac:dyDescent="0.25">
      <c r="A36" s="206"/>
      <c r="B36" s="205"/>
      <c r="C36" s="205"/>
      <c r="D36" s="205"/>
      <c r="E36" s="205"/>
      <c r="F36" s="34" t="s">
        <v>86</v>
      </c>
      <c r="G36" s="200"/>
      <c r="H36" s="200"/>
    </row>
    <row r="37" spans="1:8" ht="18" x14ac:dyDescent="0.25">
      <c r="A37" s="206"/>
      <c r="B37" s="205"/>
      <c r="C37" s="205"/>
      <c r="D37" s="205"/>
      <c r="E37" s="205"/>
      <c r="F37" s="34" t="s">
        <v>85</v>
      </c>
      <c r="G37" s="201"/>
      <c r="H37" s="201"/>
    </row>
    <row r="38" spans="1:8" ht="45" customHeight="1" x14ac:dyDescent="0.25">
      <c r="A38" s="36">
        <v>1</v>
      </c>
      <c r="B38" s="35" t="s">
        <v>101</v>
      </c>
      <c r="C38" s="35" t="s">
        <v>110</v>
      </c>
      <c r="D38" s="35" t="s">
        <v>109</v>
      </c>
      <c r="E38" s="35" t="s">
        <v>108</v>
      </c>
      <c r="F38" s="34" t="s">
        <v>107</v>
      </c>
      <c r="G38" s="199" t="s">
        <v>80</v>
      </c>
      <c r="H38" s="199" t="s">
        <v>80</v>
      </c>
    </row>
    <row r="39" spans="1:8" ht="12.75" customHeight="1" x14ac:dyDescent="0.25">
      <c r="A39" s="206">
        <v>1</v>
      </c>
      <c r="B39" s="205" t="s">
        <v>101</v>
      </c>
      <c r="C39" s="205" t="s">
        <v>106</v>
      </c>
      <c r="D39" s="205" t="s">
        <v>104</v>
      </c>
      <c r="E39" s="205" t="s">
        <v>6</v>
      </c>
      <c r="F39" s="34" t="s">
        <v>89</v>
      </c>
      <c r="G39" s="200"/>
      <c r="H39" s="200"/>
    </row>
    <row r="40" spans="1:8" ht="27" customHeight="1" x14ac:dyDescent="0.25">
      <c r="A40" s="206"/>
      <c r="B40" s="205"/>
      <c r="C40" s="205"/>
      <c r="D40" s="205"/>
      <c r="E40" s="205"/>
      <c r="F40" s="34" t="s">
        <v>102</v>
      </c>
      <c r="G40" s="200"/>
      <c r="H40" s="200"/>
    </row>
    <row r="41" spans="1:8" ht="27" customHeight="1" x14ac:dyDescent="0.25">
      <c r="A41" s="206"/>
      <c r="B41" s="205"/>
      <c r="C41" s="205"/>
      <c r="D41" s="205"/>
      <c r="E41" s="205"/>
      <c r="F41" s="34" t="s">
        <v>85</v>
      </c>
      <c r="G41" s="201"/>
      <c r="H41" s="201"/>
    </row>
    <row r="42" spans="1:8" ht="12.75" customHeight="1" x14ac:dyDescent="0.25">
      <c r="A42" s="206">
        <v>1</v>
      </c>
      <c r="B42" s="205" t="s">
        <v>101</v>
      </c>
      <c r="C42" s="205" t="s">
        <v>105</v>
      </c>
      <c r="D42" s="205" t="s">
        <v>104</v>
      </c>
      <c r="E42" s="205" t="s">
        <v>6</v>
      </c>
      <c r="F42" s="34" t="s">
        <v>89</v>
      </c>
      <c r="G42" s="199" t="s">
        <v>80</v>
      </c>
      <c r="H42" s="199" t="s">
        <v>80</v>
      </c>
    </row>
    <row r="43" spans="1:8" ht="18" x14ac:dyDescent="0.25">
      <c r="A43" s="206"/>
      <c r="B43" s="205"/>
      <c r="C43" s="205"/>
      <c r="D43" s="205"/>
      <c r="E43" s="205"/>
      <c r="F43" s="34" t="s">
        <v>102</v>
      </c>
      <c r="G43" s="200"/>
      <c r="H43" s="200"/>
    </row>
    <row r="44" spans="1:8" ht="18" x14ac:dyDescent="0.25">
      <c r="A44" s="206"/>
      <c r="B44" s="205"/>
      <c r="C44" s="205"/>
      <c r="D44" s="205"/>
      <c r="E44" s="205"/>
      <c r="F44" s="34" t="s">
        <v>85</v>
      </c>
      <c r="G44" s="201"/>
      <c r="H44" s="201"/>
    </row>
    <row r="45" spans="1:8" ht="12.75" customHeight="1" x14ac:dyDescent="0.25">
      <c r="A45" s="206">
        <v>1</v>
      </c>
      <c r="B45" s="205" t="s">
        <v>101</v>
      </c>
      <c r="C45" s="205" t="s">
        <v>103</v>
      </c>
      <c r="D45" s="205" t="s">
        <v>91</v>
      </c>
      <c r="E45" s="205" t="s">
        <v>6</v>
      </c>
      <c r="F45" s="34" t="s">
        <v>89</v>
      </c>
      <c r="G45" s="199" t="s">
        <v>80</v>
      </c>
      <c r="H45" s="199" t="s">
        <v>80</v>
      </c>
    </row>
    <row r="46" spans="1:8" ht="18" x14ac:dyDescent="0.25">
      <c r="A46" s="206"/>
      <c r="B46" s="205"/>
      <c r="C46" s="205"/>
      <c r="D46" s="205"/>
      <c r="E46" s="205"/>
      <c r="F46" s="34" t="s">
        <v>102</v>
      </c>
      <c r="G46" s="200"/>
      <c r="H46" s="200"/>
    </row>
    <row r="47" spans="1:8" ht="18" x14ac:dyDescent="0.25">
      <c r="A47" s="206"/>
      <c r="B47" s="205"/>
      <c r="C47" s="205"/>
      <c r="D47" s="205"/>
      <c r="E47" s="205"/>
      <c r="F47" s="34" t="s">
        <v>85</v>
      </c>
      <c r="G47" s="201"/>
      <c r="H47" s="201"/>
    </row>
    <row r="48" spans="1:8" ht="12.75" customHeight="1" x14ac:dyDescent="0.25">
      <c r="A48" s="206">
        <v>1</v>
      </c>
      <c r="B48" s="205" t="s">
        <v>101</v>
      </c>
      <c r="C48" s="205" t="s">
        <v>100</v>
      </c>
      <c r="D48" s="205" t="s">
        <v>99</v>
      </c>
      <c r="E48" s="205" t="s">
        <v>82</v>
      </c>
      <c r="F48" s="34" t="s">
        <v>89</v>
      </c>
      <c r="G48" s="199" t="s">
        <v>80</v>
      </c>
      <c r="H48" s="199" t="s">
        <v>80</v>
      </c>
    </row>
    <row r="49" spans="1:8" ht="18" customHeight="1" x14ac:dyDescent="0.25">
      <c r="A49" s="206"/>
      <c r="B49" s="205"/>
      <c r="C49" s="205"/>
      <c r="D49" s="205"/>
      <c r="E49" s="205"/>
      <c r="F49" s="34" t="s">
        <v>87</v>
      </c>
      <c r="G49" s="200"/>
      <c r="H49" s="200"/>
    </row>
    <row r="50" spans="1:8" x14ac:dyDescent="0.25">
      <c r="A50" s="206"/>
      <c r="B50" s="205"/>
      <c r="C50" s="205"/>
      <c r="D50" s="205"/>
      <c r="E50" s="205"/>
      <c r="F50" s="34" t="s">
        <v>86</v>
      </c>
      <c r="G50" s="200"/>
      <c r="H50" s="200"/>
    </row>
    <row r="51" spans="1:8" ht="27" customHeight="1" x14ac:dyDescent="0.25">
      <c r="A51" s="206"/>
      <c r="B51" s="205"/>
      <c r="C51" s="205"/>
      <c r="D51" s="205"/>
      <c r="E51" s="205"/>
      <c r="F51" s="34" t="s">
        <v>85</v>
      </c>
      <c r="G51" s="201"/>
      <c r="H51" s="201"/>
    </row>
    <row r="52" spans="1:8" ht="18" x14ac:dyDescent="0.25">
      <c r="A52" s="206">
        <v>1</v>
      </c>
      <c r="B52" s="205" t="s">
        <v>98</v>
      </c>
      <c r="C52" s="205" t="s">
        <v>97</v>
      </c>
      <c r="D52" s="205" t="s">
        <v>96</v>
      </c>
      <c r="E52" s="205" t="s">
        <v>82</v>
      </c>
      <c r="F52" s="34" t="s">
        <v>95</v>
      </c>
      <c r="G52" s="199" t="s">
        <v>80</v>
      </c>
      <c r="H52" s="199" t="s">
        <v>80</v>
      </c>
    </row>
    <row r="53" spans="1:8" ht="36" x14ac:dyDescent="0.25">
      <c r="A53" s="206"/>
      <c r="B53" s="205"/>
      <c r="C53" s="205"/>
      <c r="D53" s="205"/>
      <c r="E53" s="205"/>
      <c r="F53" s="34" t="s">
        <v>94</v>
      </c>
      <c r="G53" s="201"/>
      <c r="H53" s="201"/>
    </row>
    <row r="54" spans="1:8" ht="12.75" customHeight="1" x14ac:dyDescent="0.25">
      <c r="A54" s="206">
        <v>2</v>
      </c>
      <c r="B54" s="205" t="s">
        <v>93</v>
      </c>
      <c r="C54" s="205" t="s">
        <v>92</v>
      </c>
      <c r="D54" s="205" t="s">
        <v>91</v>
      </c>
      <c r="E54" s="205" t="s">
        <v>90</v>
      </c>
      <c r="F54" s="34" t="s">
        <v>89</v>
      </c>
      <c r="G54" s="199" t="s">
        <v>80</v>
      </c>
      <c r="H54" s="199" t="s">
        <v>80</v>
      </c>
    </row>
    <row r="55" spans="1:8" ht="18" customHeight="1" x14ac:dyDescent="0.25">
      <c r="A55" s="206"/>
      <c r="B55" s="205"/>
      <c r="C55" s="205"/>
      <c r="D55" s="205"/>
      <c r="E55" s="205"/>
      <c r="F55" s="34" t="s">
        <v>87</v>
      </c>
      <c r="G55" s="200"/>
      <c r="H55" s="200"/>
    </row>
    <row r="56" spans="1:8" x14ac:dyDescent="0.25">
      <c r="A56" s="206"/>
      <c r="B56" s="205"/>
      <c r="C56" s="205"/>
      <c r="D56" s="205"/>
      <c r="E56" s="205"/>
      <c r="F56" s="34" t="s">
        <v>86</v>
      </c>
      <c r="G56" s="200"/>
      <c r="H56" s="200"/>
    </row>
    <row r="57" spans="1:8" ht="27" customHeight="1" x14ac:dyDescent="0.25">
      <c r="A57" s="206"/>
      <c r="B57" s="205"/>
      <c r="C57" s="205"/>
      <c r="D57" s="205"/>
      <c r="E57" s="205"/>
      <c r="F57" s="34" t="s">
        <v>85</v>
      </c>
      <c r="G57" s="201"/>
      <c r="H57" s="201"/>
    </row>
    <row r="58" spans="1:8" x14ac:dyDescent="0.25">
      <c r="A58" s="27">
        <f>+A54+A52+A48+A45+A39+A42+A38+A34+A29+A24+A20+A14</f>
        <v>17</v>
      </c>
      <c r="G58" s="144" t="s">
        <v>288</v>
      </c>
      <c r="H58" s="28" t="s">
        <v>268</v>
      </c>
    </row>
    <row r="59" spans="1:8" x14ac:dyDescent="0.25">
      <c r="A59" s="33"/>
      <c r="B59" s="33"/>
      <c r="C59" s="33"/>
      <c r="D59" s="33"/>
      <c r="G59" s="33"/>
    </row>
    <row r="60" spans="1:8" x14ac:dyDescent="0.25">
      <c r="A60" s="208" t="s">
        <v>84</v>
      </c>
      <c r="B60" s="208"/>
      <c r="C60" s="208" t="s">
        <v>83</v>
      </c>
      <c r="D60" s="208"/>
      <c r="E60" s="31"/>
      <c r="F60" s="30"/>
      <c r="G60" s="32"/>
    </row>
    <row r="61" spans="1:8" ht="25.5" x14ac:dyDescent="0.25">
      <c r="A61" s="192" t="s">
        <v>82</v>
      </c>
      <c r="B61" s="192"/>
      <c r="C61" s="187" t="s">
        <v>81</v>
      </c>
      <c r="D61" s="187"/>
      <c r="E61" s="31"/>
      <c r="F61" s="30"/>
      <c r="G61" s="29" t="s">
        <v>267</v>
      </c>
      <c r="H61" s="145"/>
    </row>
    <row r="62" spans="1:8" ht="34.5" customHeight="1" x14ac:dyDescent="0.25">
      <c r="A62" s="192" t="s">
        <v>290</v>
      </c>
      <c r="B62" s="187"/>
      <c r="C62" s="187" t="s">
        <v>289</v>
      </c>
      <c r="D62" s="187"/>
      <c r="E62" s="31"/>
      <c r="F62" s="30"/>
      <c r="G62" s="29" t="s">
        <v>266</v>
      </c>
      <c r="H62" s="145"/>
    </row>
    <row r="65" spans="1:9" ht="40.5" customHeight="1" x14ac:dyDescent="0.25">
      <c r="A65" s="202" t="s">
        <v>79</v>
      </c>
      <c r="B65" s="192"/>
      <c r="C65" s="192"/>
      <c r="D65" s="192"/>
      <c r="E65" s="192"/>
      <c r="F65" s="202" t="s">
        <v>35</v>
      </c>
      <c r="G65" s="202"/>
      <c r="H65" s="202" t="s">
        <v>265</v>
      </c>
      <c r="I65" s="202"/>
    </row>
    <row r="66" spans="1:9" ht="30.75" customHeight="1" x14ac:dyDescent="0.25">
      <c r="A66" s="188" t="s">
        <v>78</v>
      </c>
      <c r="B66" s="189"/>
      <c r="C66" s="189"/>
      <c r="D66" s="189"/>
      <c r="E66" s="190"/>
      <c r="F66" s="183" t="s">
        <v>264</v>
      </c>
      <c r="G66" s="184"/>
      <c r="H66" s="183" t="s">
        <v>263</v>
      </c>
      <c r="I66" s="184"/>
    </row>
    <row r="67" spans="1:9" ht="371.25" customHeight="1" x14ac:dyDescent="0.25">
      <c r="A67" s="183" t="s">
        <v>77</v>
      </c>
      <c r="B67" s="191"/>
      <c r="C67" s="191"/>
      <c r="D67" s="191"/>
      <c r="E67" s="184"/>
      <c r="F67" s="183" t="s">
        <v>262</v>
      </c>
      <c r="G67" s="184"/>
      <c r="H67" s="185" t="s">
        <v>261</v>
      </c>
      <c r="I67" s="186"/>
    </row>
    <row r="68" spans="1:9" x14ac:dyDescent="0.25">
      <c r="A68" s="188" t="s">
        <v>76</v>
      </c>
      <c r="B68" s="189"/>
      <c r="C68" s="189"/>
      <c r="D68" s="189"/>
      <c r="E68" s="190"/>
      <c r="F68" s="183" t="s">
        <v>260</v>
      </c>
      <c r="G68" s="184"/>
      <c r="H68" s="183" t="s">
        <v>259</v>
      </c>
      <c r="I68" s="184"/>
    </row>
    <row r="69" spans="1:9" ht="135" customHeight="1" x14ac:dyDescent="0.25">
      <c r="A69" s="183" t="s">
        <v>75</v>
      </c>
      <c r="B69" s="191"/>
      <c r="C69" s="191"/>
      <c r="D69" s="191"/>
      <c r="E69" s="184"/>
      <c r="F69" s="185" t="s">
        <v>258</v>
      </c>
      <c r="G69" s="186"/>
      <c r="H69" s="185" t="s">
        <v>257</v>
      </c>
      <c r="I69" s="186"/>
    </row>
    <row r="70" spans="1:9" x14ac:dyDescent="0.25">
      <c r="A70" s="188" t="s">
        <v>74</v>
      </c>
      <c r="B70" s="189"/>
      <c r="C70" s="189"/>
      <c r="D70" s="189"/>
      <c r="E70" s="190"/>
      <c r="F70" s="183" t="s">
        <v>256</v>
      </c>
      <c r="G70" s="184"/>
      <c r="H70" s="183" t="s">
        <v>255</v>
      </c>
      <c r="I70" s="184"/>
    </row>
    <row r="71" spans="1:9" ht="168.75" customHeight="1" x14ac:dyDescent="0.25">
      <c r="A71" s="183" t="s">
        <v>73</v>
      </c>
      <c r="B71" s="191"/>
      <c r="C71" s="191"/>
      <c r="D71" s="191"/>
      <c r="E71" s="184"/>
      <c r="F71" s="185" t="s">
        <v>254</v>
      </c>
      <c r="G71" s="186"/>
      <c r="H71" s="185" t="s">
        <v>253</v>
      </c>
      <c r="I71" s="186"/>
    </row>
    <row r="72" spans="1:9" x14ac:dyDescent="0.25">
      <c r="A72" s="188" t="s">
        <v>72</v>
      </c>
      <c r="B72" s="189"/>
      <c r="C72" s="189"/>
      <c r="D72" s="189"/>
      <c r="E72" s="190"/>
      <c r="F72" s="183" t="s">
        <v>252</v>
      </c>
      <c r="G72" s="184"/>
      <c r="H72" s="183" t="s">
        <v>251</v>
      </c>
      <c r="I72" s="184"/>
    </row>
    <row r="73" spans="1:9" ht="93.75" customHeight="1" x14ac:dyDescent="0.25">
      <c r="A73" s="183" t="s">
        <v>71</v>
      </c>
      <c r="B73" s="191"/>
      <c r="C73" s="191"/>
      <c r="D73" s="191"/>
      <c r="E73" s="184"/>
      <c r="F73" s="185" t="s">
        <v>250</v>
      </c>
      <c r="G73" s="186"/>
      <c r="H73" s="185" t="s">
        <v>249</v>
      </c>
      <c r="I73" s="186"/>
    </row>
    <row r="74" spans="1:9" x14ac:dyDescent="0.25">
      <c r="A74" s="188" t="s">
        <v>70</v>
      </c>
      <c r="B74" s="189"/>
      <c r="C74" s="189"/>
      <c r="D74" s="189"/>
      <c r="E74" s="190"/>
      <c r="F74" s="183" t="s">
        <v>248</v>
      </c>
      <c r="G74" s="184"/>
      <c r="H74" s="183" t="s">
        <v>292</v>
      </c>
      <c r="I74" s="184"/>
    </row>
    <row r="75" spans="1:9" ht="44.25" customHeight="1" x14ac:dyDescent="0.25">
      <c r="A75" s="183" t="s">
        <v>69</v>
      </c>
      <c r="B75" s="191"/>
      <c r="C75" s="191"/>
      <c r="D75" s="191"/>
      <c r="E75" s="184"/>
      <c r="F75" s="185" t="s">
        <v>5</v>
      </c>
      <c r="G75" s="186"/>
      <c r="H75" s="185" t="s">
        <v>5</v>
      </c>
      <c r="I75" s="186"/>
    </row>
    <row r="76" spans="1:9" ht="35.25" customHeight="1" x14ac:dyDescent="0.25">
      <c r="A76" s="183" t="s">
        <v>68</v>
      </c>
      <c r="B76" s="191"/>
      <c r="C76" s="191"/>
      <c r="D76" s="191"/>
      <c r="E76" s="184"/>
      <c r="F76" s="185" t="s">
        <v>5</v>
      </c>
      <c r="G76" s="186"/>
      <c r="H76" s="185" t="s">
        <v>5</v>
      </c>
      <c r="I76" s="186"/>
    </row>
    <row r="77" spans="1:9" ht="33" customHeight="1" x14ac:dyDescent="0.25">
      <c r="A77" s="188" t="s">
        <v>67</v>
      </c>
      <c r="B77" s="189"/>
      <c r="C77" s="189"/>
      <c r="D77" s="189"/>
      <c r="E77" s="190"/>
      <c r="F77" s="197"/>
      <c r="G77" s="198"/>
      <c r="H77" s="197"/>
      <c r="I77" s="198"/>
    </row>
    <row r="78" spans="1:9" ht="91.5" customHeight="1" x14ac:dyDescent="0.25">
      <c r="A78" s="183" t="s">
        <v>66</v>
      </c>
      <c r="B78" s="191"/>
      <c r="C78" s="191"/>
      <c r="D78" s="191"/>
      <c r="E78" s="184"/>
      <c r="F78" s="197"/>
      <c r="G78" s="198"/>
      <c r="H78" s="197"/>
      <c r="I78" s="198"/>
    </row>
    <row r="79" spans="1:9" x14ac:dyDescent="0.25">
      <c r="A79" s="188" t="s">
        <v>65</v>
      </c>
      <c r="B79" s="189"/>
      <c r="C79" s="189"/>
      <c r="D79" s="189"/>
      <c r="E79" s="190"/>
      <c r="F79" s="183" t="s">
        <v>247</v>
      </c>
      <c r="G79" s="184"/>
      <c r="H79" s="183" t="s">
        <v>293</v>
      </c>
      <c r="I79" s="184"/>
    </row>
    <row r="80" spans="1:9" ht="219" customHeight="1" x14ac:dyDescent="0.25">
      <c r="A80" s="183" t="s">
        <v>64</v>
      </c>
      <c r="B80" s="191"/>
      <c r="C80" s="191"/>
      <c r="D80" s="191"/>
      <c r="E80" s="184"/>
      <c r="F80" s="185" t="s">
        <v>246</v>
      </c>
      <c r="G80" s="186"/>
      <c r="H80" s="183" t="s">
        <v>55</v>
      </c>
      <c r="I80" s="184"/>
    </row>
    <row r="81" spans="1:9" x14ac:dyDescent="0.25">
      <c r="A81" s="188" t="s">
        <v>63</v>
      </c>
      <c r="B81" s="189"/>
      <c r="C81" s="189"/>
      <c r="D81" s="189"/>
      <c r="E81" s="190"/>
      <c r="F81" s="183" t="s">
        <v>245</v>
      </c>
      <c r="G81" s="184"/>
      <c r="H81" s="183" t="s">
        <v>294</v>
      </c>
      <c r="I81" s="184"/>
    </row>
    <row r="82" spans="1:9" ht="49.5" customHeight="1" x14ac:dyDescent="0.25">
      <c r="A82" s="183" t="s">
        <v>62</v>
      </c>
      <c r="B82" s="191"/>
      <c r="C82" s="191"/>
      <c r="D82" s="191"/>
      <c r="E82" s="184"/>
      <c r="F82" s="185" t="s">
        <v>244</v>
      </c>
      <c r="G82" s="186"/>
      <c r="H82" s="183" t="s">
        <v>295</v>
      </c>
      <c r="I82" s="184"/>
    </row>
    <row r="83" spans="1:9" ht="22.5" customHeight="1" x14ac:dyDescent="0.25">
      <c r="A83" s="188" t="s">
        <v>61</v>
      </c>
      <c r="B83" s="189"/>
      <c r="C83" s="189"/>
      <c r="D83" s="189"/>
      <c r="E83" s="190"/>
      <c r="F83" s="183" t="s">
        <v>243</v>
      </c>
      <c r="G83" s="184"/>
      <c r="H83" s="183" t="s">
        <v>242</v>
      </c>
      <c r="I83" s="184"/>
    </row>
    <row r="84" spans="1:9" ht="63.75" customHeight="1" x14ac:dyDescent="0.25">
      <c r="A84" s="183" t="s">
        <v>60</v>
      </c>
      <c r="B84" s="191"/>
      <c r="C84" s="191"/>
      <c r="D84" s="191"/>
      <c r="E84" s="184"/>
      <c r="F84" s="185" t="s">
        <v>241</v>
      </c>
      <c r="G84" s="186"/>
      <c r="H84" s="183" t="s">
        <v>296</v>
      </c>
      <c r="I84" s="184"/>
    </row>
    <row r="85" spans="1:9" ht="23.25" customHeight="1" x14ac:dyDescent="0.25">
      <c r="A85" s="188" t="s">
        <v>59</v>
      </c>
      <c r="B85" s="189"/>
      <c r="C85" s="189"/>
      <c r="D85" s="189"/>
      <c r="E85" s="190"/>
      <c r="F85" s="183" t="s">
        <v>240</v>
      </c>
      <c r="G85" s="184"/>
      <c r="H85" s="183" t="s">
        <v>297</v>
      </c>
      <c r="I85" s="184"/>
    </row>
    <row r="86" spans="1:9" ht="227.25" customHeight="1" x14ac:dyDescent="0.25">
      <c r="A86" s="183" t="s">
        <v>58</v>
      </c>
      <c r="B86" s="191"/>
      <c r="C86" s="191"/>
      <c r="D86" s="191"/>
      <c r="E86" s="184"/>
      <c r="F86" s="183" t="s">
        <v>239</v>
      </c>
      <c r="G86" s="184"/>
      <c r="H86" s="183" t="s">
        <v>55</v>
      </c>
      <c r="I86" s="184"/>
    </row>
    <row r="87" spans="1:9" x14ac:dyDescent="0.25">
      <c r="A87" s="188" t="s">
        <v>57</v>
      </c>
      <c r="B87" s="189"/>
      <c r="C87" s="189"/>
      <c r="D87" s="189"/>
      <c r="E87" s="190"/>
      <c r="F87" s="183"/>
      <c r="G87" s="184"/>
      <c r="H87" s="183" t="s">
        <v>298</v>
      </c>
      <c r="I87" s="184"/>
    </row>
    <row r="88" spans="1:9" ht="210.75" customHeight="1" x14ac:dyDescent="0.25">
      <c r="A88" s="183" t="s">
        <v>56</v>
      </c>
      <c r="B88" s="191"/>
      <c r="C88" s="191"/>
      <c r="D88" s="191"/>
      <c r="E88" s="184"/>
      <c r="F88" s="183" t="s">
        <v>55</v>
      </c>
      <c r="G88" s="184"/>
      <c r="H88" s="185" t="s">
        <v>5</v>
      </c>
      <c r="I88" s="186"/>
    </row>
    <row r="89" spans="1:9" x14ac:dyDescent="0.25">
      <c r="A89" s="187" t="s">
        <v>54</v>
      </c>
      <c r="B89" s="187"/>
      <c r="C89" s="187"/>
      <c r="D89" s="187"/>
      <c r="E89" s="187"/>
      <c r="F89" s="192" t="s">
        <v>238</v>
      </c>
      <c r="G89" s="192"/>
      <c r="H89" s="193" t="s">
        <v>237</v>
      </c>
      <c r="I89" s="194"/>
    </row>
    <row r="90" spans="1:9" ht="64.5" customHeight="1" x14ac:dyDescent="0.25">
      <c r="A90" s="192" t="s">
        <v>53</v>
      </c>
      <c r="B90" s="192"/>
      <c r="C90" s="192"/>
      <c r="D90" s="192"/>
      <c r="E90" s="192"/>
      <c r="F90" s="192"/>
      <c r="G90" s="192"/>
      <c r="H90" s="195"/>
      <c r="I90" s="196"/>
    </row>
  </sheetData>
  <mergeCells count="160">
    <mergeCell ref="F65:G65"/>
    <mergeCell ref="A65:E65"/>
    <mergeCell ref="A66:E66"/>
    <mergeCell ref="A67:E67"/>
    <mergeCell ref="A68:E68"/>
    <mergeCell ref="F66:G66"/>
    <mergeCell ref="F67:G67"/>
    <mergeCell ref="F68:G68"/>
    <mergeCell ref="F79:G79"/>
    <mergeCell ref="F75:G75"/>
    <mergeCell ref="F76:G76"/>
    <mergeCell ref="F77:G77"/>
    <mergeCell ref="F78:G78"/>
    <mergeCell ref="F69:G69"/>
    <mergeCell ref="F70:G70"/>
    <mergeCell ref="F71:G71"/>
    <mergeCell ref="F72:G72"/>
    <mergeCell ref="F73:G73"/>
    <mergeCell ref="F74:G74"/>
    <mergeCell ref="A77:E77"/>
    <mergeCell ref="A78:E78"/>
    <mergeCell ref="A69:E69"/>
    <mergeCell ref="A70:E70"/>
    <mergeCell ref="A71:E71"/>
    <mergeCell ref="F80:G80"/>
    <mergeCell ref="F81:G81"/>
    <mergeCell ref="F82:G82"/>
    <mergeCell ref="F83:G83"/>
    <mergeCell ref="A79:E79"/>
    <mergeCell ref="A80:E80"/>
    <mergeCell ref="A81:E81"/>
    <mergeCell ref="A82:E82"/>
    <mergeCell ref="A83:E83"/>
    <mergeCell ref="A72:E72"/>
    <mergeCell ref="A60:B60"/>
    <mergeCell ref="C60:D60"/>
    <mergeCell ref="A61:B61"/>
    <mergeCell ref="C61:D61"/>
    <mergeCell ref="A62:B62"/>
    <mergeCell ref="C62:D62"/>
    <mergeCell ref="A73:E73"/>
    <mergeCell ref="A74:E74"/>
    <mergeCell ref="A75:E75"/>
    <mergeCell ref="A76:E76"/>
    <mergeCell ref="A1:G1"/>
    <mergeCell ref="G52:G53"/>
    <mergeCell ref="G54:G57"/>
    <mergeCell ref="G29:G33"/>
    <mergeCell ref="G34:G37"/>
    <mergeCell ref="G14:G19"/>
    <mergeCell ref="G20:G23"/>
    <mergeCell ref="G24:G28"/>
    <mergeCell ref="G42:G44"/>
    <mergeCell ref="G45:G47"/>
    <mergeCell ref="G38:G41"/>
    <mergeCell ref="E52:E53"/>
    <mergeCell ref="A48:A51"/>
    <mergeCell ref="B48:B51"/>
    <mergeCell ref="C48:C51"/>
    <mergeCell ref="D48:D51"/>
    <mergeCell ref="E48:E51"/>
    <mergeCell ref="G48:G51"/>
    <mergeCell ref="A54:A57"/>
    <mergeCell ref="B54:B57"/>
    <mergeCell ref="C54:C57"/>
    <mergeCell ref="D54:D57"/>
    <mergeCell ref="E54:E57"/>
    <mergeCell ref="A52:A53"/>
    <mergeCell ref="B52:B53"/>
    <mergeCell ref="C52:C53"/>
    <mergeCell ref="D52:D53"/>
    <mergeCell ref="A45:A47"/>
    <mergeCell ref="B45:B47"/>
    <mergeCell ref="C45:C47"/>
    <mergeCell ref="D45:D47"/>
    <mergeCell ref="E45:E47"/>
    <mergeCell ref="A42:A44"/>
    <mergeCell ref="B42:B44"/>
    <mergeCell ref="C42:C44"/>
    <mergeCell ref="D42:D44"/>
    <mergeCell ref="E42:E44"/>
    <mergeCell ref="A14:A19"/>
    <mergeCell ref="B14:B19"/>
    <mergeCell ref="C14:C19"/>
    <mergeCell ref="D14:D19"/>
    <mergeCell ref="E14:E19"/>
    <mergeCell ref="A39:A41"/>
    <mergeCell ref="B39:B41"/>
    <mergeCell ref="C39:C41"/>
    <mergeCell ref="D39:D41"/>
    <mergeCell ref="E39:E41"/>
    <mergeCell ref="A34:A37"/>
    <mergeCell ref="B34:B37"/>
    <mergeCell ref="C34:C37"/>
    <mergeCell ref="D34:D37"/>
    <mergeCell ref="E34:E37"/>
    <mergeCell ref="A24:A28"/>
    <mergeCell ref="B24:B28"/>
    <mergeCell ref="C24:C28"/>
    <mergeCell ref="D24:D28"/>
    <mergeCell ref="E24:E28"/>
    <mergeCell ref="A20:A23"/>
    <mergeCell ref="A29:A33"/>
    <mergeCell ref="B29:B33"/>
    <mergeCell ref="C29:C33"/>
    <mergeCell ref="D29:D33"/>
    <mergeCell ref="E29:E33"/>
    <mergeCell ref="B20:B23"/>
    <mergeCell ref="C20:C23"/>
    <mergeCell ref="D20:D23"/>
    <mergeCell ref="E20:E23"/>
    <mergeCell ref="H34:H37"/>
    <mergeCell ref="H38:H41"/>
    <mergeCell ref="H14:H19"/>
    <mergeCell ref="H20:H23"/>
    <mergeCell ref="H24:H28"/>
    <mergeCell ref="H29:H33"/>
    <mergeCell ref="H66:I66"/>
    <mergeCell ref="H67:I67"/>
    <mergeCell ref="H68:I68"/>
    <mergeCell ref="H69:I69"/>
    <mergeCell ref="H70:I70"/>
    <mergeCell ref="H71:I71"/>
    <mergeCell ref="H42:H44"/>
    <mergeCell ref="H45:H47"/>
    <mergeCell ref="H48:H51"/>
    <mergeCell ref="H52:H53"/>
    <mergeCell ref="H54:H57"/>
    <mergeCell ref="H65:I65"/>
    <mergeCell ref="H78:I78"/>
    <mergeCell ref="H79:I79"/>
    <mergeCell ref="H80:I80"/>
    <mergeCell ref="H81:I81"/>
    <mergeCell ref="H82:I82"/>
    <mergeCell ref="H83:I83"/>
    <mergeCell ref="H72:I72"/>
    <mergeCell ref="H73:I73"/>
    <mergeCell ref="H74:I74"/>
    <mergeCell ref="H75:I75"/>
    <mergeCell ref="H76:I76"/>
    <mergeCell ref="H77:I77"/>
    <mergeCell ref="F88:G88"/>
    <mergeCell ref="H88:I88"/>
    <mergeCell ref="A89:E89"/>
    <mergeCell ref="A85:E85"/>
    <mergeCell ref="A86:E86"/>
    <mergeCell ref="H84:I84"/>
    <mergeCell ref="H85:I85"/>
    <mergeCell ref="H86:I86"/>
    <mergeCell ref="A90:E90"/>
    <mergeCell ref="F89:G90"/>
    <mergeCell ref="H89:I90"/>
    <mergeCell ref="A87:E87"/>
    <mergeCell ref="F87:G87"/>
    <mergeCell ref="H87:I87"/>
    <mergeCell ref="A88:E88"/>
    <mergeCell ref="F84:G84"/>
    <mergeCell ref="F85:G85"/>
    <mergeCell ref="F86:G86"/>
    <mergeCell ref="A84:E84"/>
  </mergeCells>
  <pageMargins left="0.7" right="0.7" top="0.75" bottom="0.75" header="0.3" footer="0.3"/>
  <pageSetup scale="5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E395C-4239-4603-BB2A-0EF12D0BDA8D}">
  <sheetPr>
    <pageSetUpPr fitToPage="1"/>
  </sheetPr>
  <dimension ref="A2:K38"/>
  <sheetViews>
    <sheetView topLeftCell="A19" zoomScale="85" zoomScaleNormal="85" workbookViewId="0">
      <selection activeCell="I34" sqref="I34"/>
    </sheetView>
  </sheetViews>
  <sheetFormatPr baseColWidth="10" defaultRowHeight="15" x14ac:dyDescent="0.25"/>
  <cols>
    <col min="1" max="1" width="8.5703125" customWidth="1"/>
    <col min="2" max="2" width="5" customWidth="1"/>
    <col min="3" max="3" width="26.28515625" customWidth="1"/>
    <col min="4" max="4" width="17.28515625" customWidth="1"/>
    <col min="5" max="5" width="21.28515625" customWidth="1"/>
    <col min="6" max="6" width="41.42578125" customWidth="1"/>
    <col min="7" max="7" width="21.7109375" customWidth="1"/>
    <col min="8" max="8" width="18.42578125" customWidth="1"/>
    <col min="9" max="9" width="19.28515625" customWidth="1"/>
    <col min="10" max="10" width="23.7109375" customWidth="1"/>
    <col min="11" max="11" width="51.7109375" bestFit="1" customWidth="1"/>
    <col min="256" max="256" width="5.42578125" customWidth="1"/>
    <col min="257" max="257" width="5" customWidth="1"/>
    <col min="258" max="259" width="17.28515625" customWidth="1"/>
    <col min="260" max="260" width="15.7109375" customWidth="1"/>
    <col min="261" max="261" width="41.42578125" customWidth="1"/>
    <col min="262" max="262" width="21.7109375" customWidth="1"/>
    <col min="263" max="263" width="18.42578125" customWidth="1"/>
    <col min="264" max="264" width="19.28515625" customWidth="1"/>
    <col min="265" max="265" width="20.42578125" customWidth="1"/>
    <col min="512" max="512" width="5.42578125" customWidth="1"/>
    <col min="513" max="513" width="5" customWidth="1"/>
    <col min="514" max="515" width="17.28515625" customWidth="1"/>
    <col min="516" max="516" width="15.7109375" customWidth="1"/>
    <col min="517" max="517" width="41.42578125" customWidth="1"/>
    <col min="518" max="518" width="21.7109375" customWidth="1"/>
    <col min="519" max="519" width="18.42578125" customWidth="1"/>
    <col min="520" max="520" width="19.28515625" customWidth="1"/>
    <col min="521" max="521" width="20.42578125" customWidth="1"/>
    <col min="768" max="768" width="5.42578125" customWidth="1"/>
    <col min="769" max="769" width="5" customWidth="1"/>
    <col min="770" max="771" width="17.28515625" customWidth="1"/>
    <col min="772" max="772" width="15.7109375" customWidth="1"/>
    <col min="773" max="773" width="41.42578125" customWidth="1"/>
    <col min="774" max="774" width="21.7109375" customWidth="1"/>
    <col min="775" max="775" width="18.42578125" customWidth="1"/>
    <col min="776" max="776" width="19.28515625" customWidth="1"/>
    <col min="777" max="777" width="20.42578125" customWidth="1"/>
    <col min="1024" max="1024" width="5.42578125" customWidth="1"/>
    <col min="1025" max="1025" width="5" customWidth="1"/>
    <col min="1026" max="1027" width="17.28515625" customWidth="1"/>
    <col min="1028" max="1028" width="15.7109375" customWidth="1"/>
    <col min="1029" max="1029" width="41.42578125" customWidth="1"/>
    <col min="1030" max="1030" width="21.7109375" customWidth="1"/>
    <col min="1031" max="1031" width="18.42578125" customWidth="1"/>
    <col min="1032" max="1032" width="19.28515625" customWidth="1"/>
    <col min="1033" max="1033" width="20.42578125" customWidth="1"/>
    <col min="1280" max="1280" width="5.42578125" customWidth="1"/>
    <col min="1281" max="1281" width="5" customWidth="1"/>
    <col min="1282" max="1283" width="17.28515625" customWidth="1"/>
    <col min="1284" max="1284" width="15.7109375" customWidth="1"/>
    <col min="1285" max="1285" width="41.42578125" customWidth="1"/>
    <col min="1286" max="1286" width="21.7109375" customWidth="1"/>
    <col min="1287" max="1287" width="18.42578125" customWidth="1"/>
    <col min="1288" max="1288" width="19.28515625" customWidth="1"/>
    <col min="1289" max="1289" width="20.42578125" customWidth="1"/>
    <col min="1536" max="1536" width="5.42578125" customWidth="1"/>
    <col min="1537" max="1537" width="5" customWidth="1"/>
    <col min="1538" max="1539" width="17.28515625" customWidth="1"/>
    <col min="1540" max="1540" width="15.7109375" customWidth="1"/>
    <col min="1541" max="1541" width="41.42578125" customWidth="1"/>
    <col min="1542" max="1542" width="21.7109375" customWidth="1"/>
    <col min="1543" max="1543" width="18.42578125" customWidth="1"/>
    <col min="1544" max="1544" width="19.28515625" customWidth="1"/>
    <col min="1545" max="1545" width="20.42578125" customWidth="1"/>
    <col min="1792" max="1792" width="5.42578125" customWidth="1"/>
    <col min="1793" max="1793" width="5" customWidth="1"/>
    <col min="1794" max="1795" width="17.28515625" customWidth="1"/>
    <col min="1796" max="1796" width="15.7109375" customWidth="1"/>
    <col min="1797" max="1797" width="41.42578125" customWidth="1"/>
    <col min="1798" max="1798" width="21.7109375" customWidth="1"/>
    <col min="1799" max="1799" width="18.42578125" customWidth="1"/>
    <col min="1800" max="1800" width="19.28515625" customWidth="1"/>
    <col min="1801" max="1801" width="20.42578125" customWidth="1"/>
    <col min="2048" max="2048" width="5.42578125" customWidth="1"/>
    <col min="2049" max="2049" width="5" customWidth="1"/>
    <col min="2050" max="2051" width="17.28515625" customWidth="1"/>
    <col min="2052" max="2052" width="15.7109375" customWidth="1"/>
    <col min="2053" max="2053" width="41.42578125" customWidth="1"/>
    <col min="2054" max="2054" width="21.7109375" customWidth="1"/>
    <col min="2055" max="2055" width="18.42578125" customWidth="1"/>
    <col min="2056" max="2056" width="19.28515625" customWidth="1"/>
    <col min="2057" max="2057" width="20.42578125" customWidth="1"/>
    <col min="2304" max="2304" width="5.42578125" customWidth="1"/>
    <col min="2305" max="2305" width="5" customWidth="1"/>
    <col min="2306" max="2307" width="17.28515625" customWidth="1"/>
    <col min="2308" max="2308" width="15.7109375" customWidth="1"/>
    <col min="2309" max="2309" width="41.42578125" customWidth="1"/>
    <col min="2310" max="2310" width="21.7109375" customWidth="1"/>
    <col min="2311" max="2311" width="18.42578125" customWidth="1"/>
    <col min="2312" max="2312" width="19.28515625" customWidth="1"/>
    <col min="2313" max="2313" width="20.42578125" customWidth="1"/>
    <col min="2560" max="2560" width="5.42578125" customWidth="1"/>
    <col min="2561" max="2561" width="5" customWidth="1"/>
    <col min="2562" max="2563" width="17.28515625" customWidth="1"/>
    <col min="2564" max="2564" width="15.7109375" customWidth="1"/>
    <col min="2565" max="2565" width="41.42578125" customWidth="1"/>
    <col min="2566" max="2566" width="21.7109375" customWidth="1"/>
    <col min="2567" max="2567" width="18.42578125" customWidth="1"/>
    <col min="2568" max="2568" width="19.28515625" customWidth="1"/>
    <col min="2569" max="2569" width="20.42578125" customWidth="1"/>
    <col min="2816" max="2816" width="5.42578125" customWidth="1"/>
    <col min="2817" max="2817" width="5" customWidth="1"/>
    <col min="2818" max="2819" width="17.28515625" customWidth="1"/>
    <col min="2820" max="2820" width="15.7109375" customWidth="1"/>
    <col min="2821" max="2821" width="41.42578125" customWidth="1"/>
    <col min="2822" max="2822" width="21.7109375" customWidth="1"/>
    <col min="2823" max="2823" width="18.42578125" customWidth="1"/>
    <col min="2824" max="2824" width="19.28515625" customWidth="1"/>
    <col min="2825" max="2825" width="20.42578125" customWidth="1"/>
    <col min="3072" max="3072" width="5.42578125" customWidth="1"/>
    <col min="3073" max="3073" width="5" customWidth="1"/>
    <col min="3074" max="3075" width="17.28515625" customWidth="1"/>
    <col min="3076" max="3076" width="15.7109375" customWidth="1"/>
    <col min="3077" max="3077" width="41.42578125" customWidth="1"/>
    <col min="3078" max="3078" width="21.7109375" customWidth="1"/>
    <col min="3079" max="3079" width="18.42578125" customWidth="1"/>
    <col min="3080" max="3080" width="19.28515625" customWidth="1"/>
    <col min="3081" max="3081" width="20.42578125" customWidth="1"/>
    <col min="3328" max="3328" width="5.42578125" customWidth="1"/>
    <col min="3329" max="3329" width="5" customWidth="1"/>
    <col min="3330" max="3331" width="17.28515625" customWidth="1"/>
    <col min="3332" max="3332" width="15.7109375" customWidth="1"/>
    <col min="3333" max="3333" width="41.42578125" customWidth="1"/>
    <col min="3334" max="3334" width="21.7109375" customWidth="1"/>
    <col min="3335" max="3335" width="18.42578125" customWidth="1"/>
    <col min="3336" max="3336" width="19.28515625" customWidth="1"/>
    <col min="3337" max="3337" width="20.42578125" customWidth="1"/>
    <col min="3584" max="3584" width="5.42578125" customWidth="1"/>
    <col min="3585" max="3585" width="5" customWidth="1"/>
    <col min="3586" max="3587" width="17.28515625" customWidth="1"/>
    <col min="3588" max="3588" width="15.7109375" customWidth="1"/>
    <col min="3589" max="3589" width="41.42578125" customWidth="1"/>
    <col min="3590" max="3590" width="21.7109375" customWidth="1"/>
    <col min="3591" max="3591" width="18.42578125" customWidth="1"/>
    <col min="3592" max="3592" width="19.28515625" customWidth="1"/>
    <col min="3593" max="3593" width="20.42578125" customWidth="1"/>
    <col min="3840" max="3840" width="5.42578125" customWidth="1"/>
    <col min="3841" max="3841" width="5" customWidth="1"/>
    <col min="3842" max="3843" width="17.28515625" customWidth="1"/>
    <col min="3844" max="3844" width="15.7109375" customWidth="1"/>
    <col min="3845" max="3845" width="41.42578125" customWidth="1"/>
    <col min="3846" max="3846" width="21.7109375" customWidth="1"/>
    <col min="3847" max="3847" width="18.42578125" customWidth="1"/>
    <col min="3848" max="3848" width="19.28515625" customWidth="1"/>
    <col min="3849" max="3849" width="20.42578125" customWidth="1"/>
    <col min="4096" max="4096" width="5.42578125" customWidth="1"/>
    <col min="4097" max="4097" width="5" customWidth="1"/>
    <col min="4098" max="4099" width="17.28515625" customWidth="1"/>
    <col min="4100" max="4100" width="15.7109375" customWidth="1"/>
    <col min="4101" max="4101" width="41.42578125" customWidth="1"/>
    <col min="4102" max="4102" width="21.7109375" customWidth="1"/>
    <col min="4103" max="4103" width="18.42578125" customWidth="1"/>
    <col min="4104" max="4104" width="19.28515625" customWidth="1"/>
    <col min="4105" max="4105" width="20.42578125" customWidth="1"/>
    <col min="4352" max="4352" width="5.42578125" customWidth="1"/>
    <col min="4353" max="4353" width="5" customWidth="1"/>
    <col min="4354" max="4355" width="17.28515625" customWidth="1"/>
    <col min="4356" max="4356" width="15.7109375" customWidth="1"/>
    <col min="4357" max="4357" width="41.42578125" customWidth="1"/>
    <col min="4358" max="4358" width="21.7109375" customWidth="1"/>
    <col min="4359" max="4359" width="18.42578125" customWidth="1"/>
    <col min="4360" max="4360" width="19.28515625" customWidth="1"/>
    <col min="4361" max="4361" width="20.42578125" customWidth="1"/>
    <col min="4608" max="4608" width="5.42578125" customWidth="1"/>
    <col min="4609" max="4609" width="5" customWidth="1"/>
    <col min="4610" max="4611" width="17.28515625" customWidth="1"/>
    <col min="4612" max="4612" width="15.7109375" customWidth="1"/>
    <col min="4613" max="4613" width="41.42578125" customWidth="1"/>
    <col min="4614" max="4614" width="21.7109375" customWidth="1"/>
    <col min="4615" max="4615" width="18.42578125" customWidth="1"/>
    <col min="4616" max="4616" width="19.28515625" customWidth="1"/>
    <col min="4617" max="4617" width="20.42578125" customWidth="1"/>
    <col min="4864" max="4864" width="5.42578125" customWidth="1"/>
    <col min="4865" max="4865" width="5" customWidth="1"/>
    <col min="4866" max="4867" width="17.28515625" customWidth="1"/>
    <col min="4868" max="4868" width="15.7109375" customWidth="1"/>
    <col min="4869" max="4869" width="41.42578125" customWidth="1"/>
    <col min="4870" max="4870" width="21.7109375" customWidth="1"/>
    <col min="4871" max="4871" width="18.42578125" customWidth="1"/>
    <col min="4872" max="4872" width="19.28515625" customWidth="1"/>
    <col min="4873" max="4873" width="20.42578125" customWidth="1"/>
    <col min="5120" max="5120" width="5.42578125" customWidth="1"/>
    <col min="5121" max="5121" width="5" customWidth="1"/>
    <col min="5122" max="5123" width="17.28515625" customWidth="1"/>
    <col min="5124" max="5124" width="15.7109375" customWidth="1"/>
    <col min="5125" max="5125" width="41.42578125" customWidth="1"/>
    <col min="5126" max="5126" width="21.7109375" customWidth="1"/>
    <col min="5127" max="5127" width="18.42578125" customWidth="1"/>
    <col min="5128" max="5128" width="19.28515625" customWidth="1"/>
    <col min="5129" max="5129" width="20.42578125" customWidth="1"/>
    <col min="5376" max="5376" width="5.42578125" customWidth="1"/>
    <col min="5377" max="5377" width="5" customWidth="1"/>
    <col min="5378" max="5379" width="17.28515625" customWidth="1"/>
    <col min="5380" max="5380" width="15.7109375" customWidth="1"/>
    <col min="5381" max="5381" width="41.42578125" customWidth="1"/>
    <col min="5382" max="5382" width="21.7109375" customWidth="1"/>
    <col min="5383" max="5383" width="18.42578125" customWidth="1"/>
    <col min="5384" max="5384" width="19.28515625" customWidth="1"/>
    <col min="5385" max="5385" width="20.42578125" customWidth="1"/>
    <col min="5632" max="5632" width="5.42578125" customWidth="1"/>
    <col min="5633" max="5633" width="5" customWidth="1"/>
    <col min="5634" max="5635" width="17.28515625" customWidth="1"/>
    <col min="5636" max="5636" width="15.7109375" customWidth="1"/>
    <col min="5637" max="5637" width="41.42578125" customWidth="1"/>
    <col min="5638" max="5638" width="21.7109375" customWidth="1"/>
    <col min="5639" max="5639" width="18.42578125" customWidth="1"/>
    <col min="5640" max="5640" width="19.28515625" customWidth="1"/>
    <col min="5641" max="5641" width="20.42578125" customWidth="1"/>
    <col min="5888" max="5888" width="5.42578125" customWidth="1"/>
    <col min="5889" max="5889" width="5" customWidth="1"/>
    <col min="5890" max="5891" width="17.28515625" customWidth="1"/>
    <col min="5892" max="5892" width="15.7109375" customWidth="1"/>
    <col min="5893" max="5893" width="41.42578125" customWidth="1"/>
    <col min="5894" max="5894" width="21.7109375" customWidth="1"/>
    <col min="5895" max="5895" width="18.42578125" customWidth="1"/>
    <col min="5896" max="5896" width="19.28515625" customWidth="1"/>
    <col min="5897" max="5897" width="20.42578125" customWidth="1"/>
    <col min="6144" max="6144" width="5.42578125" customWidth="1"/>
    <col min="6145" max="6145" width="5" customWidth="1"/>
    <col min="6146" max="6147" width="17.28515625" customWidth="1"/>
    <col min="6148" max="6148" width="15.7109375" customWidth="1"/>
    <col min="6149" max="6149" width="41.42578125" customWidth="1"/>
    <col min="6150" max="6150" width="21.7109375" customWidth="1"/>
    <col min="6151" max="6151" width="18.42578125" customWidth="1"/>
    <col min="6152" max="6152" width="19.28515625" customWidth="1"/>
    <col min="6153" max="6153" width="20.42578125" customWidth="1"/>
    <col min="6400" max="6400" width="5.42578125" customWidth="1"/>
    <col min="6401" max="6401" width="5" customWidth="1"/>
    <col min="6402" max="6403" width="17.28515625" customWidth="1"/>
    <col min="6404" max="6404" width="15.7109375" customWidth="1"/>
    <col min="6405" max="6405" width="41.42578125" customWidth="1"/>
    <col min="6406" max="6406" width="21.7109375" customWidth="1"/>
    <col min="6407" max="6407" width="18.42578125" customWidth="1"/>
    <col min="6408" max="6408" width="19.28515625" customWidth="1"/>
    <col min="6409" max="6409" width="20.42578125" customWidth="1"/>
    <col min="6656" max="6656" width="5.42578125" customWidth="1"/>
    <col min="6657" max="6657" width="5" customWidth="1"/>
    <col min="6658" max="6659" width="17.28515625" customWidth="1"/>
    <col min="6660" max="6660" width="15.7109375" customWidth="1"/>
    <col min="6661" max="6661" width="41.42578125" customWidth="1"/>
    <col min="6662" max="6662" width="21.7109375" customWidth="1"/>
    <col min="6663" max="6663" width="18.42578125" customWidth="1"/>
    <col min="6664" max="6664" width="19.28515625" customWidth="1"/>
    <col min="6665" max="6665" width="20.42578125" customWidth="1"/>
    <col min="6912" max="6912" width="5.42578125" customWidth="1"/>
    <col min="6913" max="6913" width="5" customWidth="1"/>
    <col min="6914" max="6915" width="17.28515625" customWidth="1"/>
    <col min="6916" max="6916" width="15.7109375" customWidth="1"/>
    <col min="6917" max="6917" width="41.42578125" customWidth="1"/>
    <col min="6918" max="6918" width="21.7109375" customWidth="1"/>
    <col min="6919" max="6919" width="18.42578125" customWidth="1"/>
    <col min="6920" max="6920" width="19.28515625" customWidth="1"/>
    <col min="6921" max="6921" width="20.42578125" customWidth="1"/>
    <col min="7168" max="7168" width="5.42578125" customWidth="1"/>
    <col min="7169" max="7169" width="5" customWidth="1"/>
    <col min="7170" max="7171" width="17.28515625" customWidth="1"/>
    <col min="7172" max="7172" width="15.7109375" customWidth="1"/>
    <col min="7173" max="7173" width="41.42578125" customWidth="1"/>
    <col min="7174" max="7174" width="21.7109375" customWidth="1"/>
    <col min="7175" max="7175" width="18.42578125" customWidth="1"/>
    <col min="7176" max="7176" width="19.28515625" customWidth="1"/>
    <col min="7177" max="7177" width="20.42578125" customWidth="1"/>
    <col min="7424" max="7424" width="5.42578125" customWidth="1"/>
    <col min="7425" max="7425" width="5" customWidth="1"/>
    <col min="7426" max="7427" width="17.28515625" customWidth="1"/>
    <col min="7428" max="7428" width="15.7109375" customWidth="1"/>
    <col min="7429" max="7429" width="41.42578125" customWidth="1"/>
    <col min="7430" max="7430" width="21.7109375" customWidth="1"/>
    <col min="7431" max="7431" width="18.42578125" customWidth="1"/>
    <col min="7432" max="7432" width="19.28515625" customWidth="1"/>
    <col min="7433" max="7433" width="20.42578125" customWidth="1"/>
    <col min="7680" max="7680" width="5.42578125" customWidth="1"/>
    <col min="7681" max="7681" width="5" customWidth="1"/>
    <col min="7682" max="7683" width="17.28515625" customWidth="1"/>
    <col min="7684" max="7684" width="15.7109375" customWidth="1"/>
    <col min="7685" max="7685" width="41.42578125" customWidth="1"/>
    <col min="7686" max="7686" width="21.7109375" customWidth="1"/>
    <col min="7687" max="7687" width="18.42578125" customWidth="1"/>
    <col min="7688" max="7688" width="19.28515625" customWidth="1"/>
    <col min="7689" max="7689" width="20.42578125" customWidth="1"/>
    <col min="7936" max="7936" width="5.42578125" customWidth="1"/>
    <col min="7937" max="7937" width="5" customWidth="1"/>
    <col min="7938" max="7939" width="17.28515625" customWidth="1"/>
    <col min="7940" max="7940" width="15.7109375" customWidth="1"/>
    <col min="7941" max="7941" width="41.42578125" customWidth="1"/>
    <col min="7942" max="7942" width="21.7109375" customWidth="1"/>
    <col min="7943" max="7943" width="18.42578125" customWidth="1"/>
    <col min="7944" max="7944" width="19.28515625" customWidth="1"/>
    <col min="7945" max="7945" width="20.42578125" customWidth="1"/>
    <col min="8192" max="8192" width="5.42578125" customWidth="1"/>
    <col min="8193" max="8193" width="5" customWidth="1"/>
    <col min="8194" max="8195" width="17.28515625" customWidth="1"/>
    <col min="8196" max="8196" width="15.7109375" customWidth="1"/>
    <col min="8197" max="8197" width="41.42578125" customWidth="1"/>
    <col min="8198" max="8198" width="21.7109375" customWidth="1"/>
    <col min="8199" max="8199" width="18.42578125" customWidth="1"/>
    <col min="8200" max="8200" width="19.28515625" customWidth="1"/>
    <col min="8201" max="8201" width="20.42578125" customWidth="1"/>
    <col min="8448" max="8448" width="5.42578125" customWidth="1"/>
    <col min="8449" max="8449" width="5" customWidth="1"/>
    <col min="8450" max="8451" width="17.28515625" customWidth="1"/>
    <col min="8452" max="8452" width="15.7109375" customWidth="1"/>
    <col min="8453" max="8453" width="41.42578125" customWidth="1"/>
    <col min="8454" max="8454" width="21.7109375" customWidth="1"/>
    <col min="8455" max="8455" width="18.42578125" customWidth="1"/>
    <col min="8456" max="8456" width="19.28515625" customWidth="1"/>
    <col min="8457" max="8457" width="20.42578125" customWidth="1"/>
    <col min="8704" max="8704" width="5.42578125" customWidth="1"/>
    <col min="8705" max="8705" width="5" customWidth="1"/>
    <col min="8706" max="8707" width="17.28515625" customWidth="1"/>
    <col min="8708" max="8708" width="15.7109375" customWidth="1"/>
    <col min="8709" max="8709" width="41.42578125" customWidth="1"/>
    <col min="8710" max="8710" width="21.7109375" customWidth="1"/>
    <col min="8711" max="8711" width="18.42578125" customWidth="1"/>
    <col min="8712" max="8712" width="19.28515625" customWidth="1"/>
    <col min="8713" max="8713" width="20.42578125" customWidth="1"/>
    <col min="8960" max="8960" width="5.42578125" customWidth="1"/>
    <col min="8961" max="8961" width="5" customWidth="1"/>
    <col min="8962" max="8963" width="17.28515625" customWidth="1"/>
    <col min="8964" max="8964" width="15.7109375" customWidth="1"/>
    <col min="8965" max="8965" width="41.42578125" customWidth="1"/>
    <col min="8966" max="8966" width="21.7109375" customWidth="1"/>
    <col min="8967" max="8967" width="18.42578125" customWidth="1"/>
    <col min="8968" max="8968" width="19.28515625" customWidth="1"/>
    <col min="8969" max="8969" width="20.42578125" customWidth="1"/>
    <col min="9216" max="9216" width="5.42578125" customWidth="1"/>
    <col min="9217" max="9217" width="5" customWidth="1"/>
    <col min="9218" max="9219" width="17.28515625" customWidth="1"/>
    <col min="9220" max="9220" width="15.7109375" customWidth="1"/>
    <col min="9221" max="9221" width="41.42578125" customWidth="1"/>
    <col min="9222" max="9222" width="21.7109375" customWidth="1"/>
    <col min="9223" max="9223" width="18.42578125" customWidth="1"/>
    <col min="9224" max="9224" width="19.28515625" customWidth="1"/>
    <col min="9225" max="9225" width="20.42578125" customWidth="1"/>
    <col min="9472" max="9472" width="5.42578125" customWidth="1"/>
    <col min="9473" max="9473" width="5" customWidth="1"/>
    <col min="9474" max="9475" width="17.28515625" customWidth="1"/>
    <col min="9476" max="9476" width="15.7109375" customWidth="1"/>
    <col min="9477" max="9477" width="41.42578125" customWidth="1"/>
    <col min="9478" max="9478" width="21.7109375" customWidth="1"/>
    <col min="9479" max="9479" width="18.42578125" customWidth="1"/>
    <col min="9480" max="9480" width="19.28515625" customWidth="1"/>
    <col min="9481" max="9481" width="20.42578125" customWidth="1"/>
    <col min="9728" max="9728" width="5.42578125" customWidth="1"/>
    <col min="9729" max="9729" width="5" customWidth="1"/>
    <col min="9730" max="9731" width="17.28515625" customWidth="1"/>
    <col min="9732" max="9732" width="15.7109375" customWidth="1"/>
    <col min="9733" max="9733" width="41.42578125" customWidth="1"/>
    <col min="9734" max="9734" width="21.7109375" customWidth="1"/>
    <col min="9735" max="9735" width="18.42578125" customWidth="1"/>
    <col min="9736" max="9736" width="19.28515625" customWidth="1"/>
    <col min="9737" max="9737" width="20.42578125" customWidth="1"/>
    <col min="9984" max="9984" width="5.42578125" customWidth="1"/>
    <col min="9985" max="9985" width="5" customWidth="1"/>
    <col min="9986" max="9987" width="17.28515625" customWidth="1"/>
    <col min="9988" max="9988" width="15.7109375" customWidth="1"/>
    <col min="9989" max="9989" width="41.42578125" customWidth="1"/>
    <col min="9990" max="9990" width="21.7109375" customWidth="1"/>
    <col min="9991" max="9991" width="18.42578125" customWidth="1"/>
    <col min="9992" max="9992" width="19.28515625" customWidth="1"/>
    <col min="9993" max="9993" width="20.42578125" customWidth="1"/>
    <col min="10240" max="10240" width="5.42578125" customWidth="1"/>
    <col min="10241" max="10241" width="5" customWidth="1"/>
    <col min="10242" max="10243" width="17.28515625" customWidth="1"/>
    <col min="10244" max="10244" width="15.7109375" customWidth="1"/>
    <col min="10245" max="10245" width="41.42578125" customWidth="1"/>
    <col min="10246" max="10246" width="21.7109375" customWidth="1"/>
    <col min="10247" max="10247" width="18.42578125" customWidth="1"/>
    <col min="10248" max="10248" width="19.28515625" customWidth="1"/>
    <col min="10249" max="10249" width="20.42578125" customWidth="1"/>
    <col min="10496" max="10496" width="5.42578125" customWidth="1"/>
    <col min="10497" max="10497" width="5" customWidth="1"/>
    <col min="10498" max="10499" width="17.28515625" customWidth="1"/>
    <col min="10500" max="10500" width="15.7109375" customWidth="1"/>
    <col min="10501" max="10501" width="41.42578125" customWidth="1"/>
    <col min="10502" max="10502" width="21.7109375" customWidth="1"/>
    <col min="10503" max="10503" width="18.42578125" customWidth="1"/>
    <col min="10504" max="10504" width="19.28515625" customWidth="1"/>
    <col min="10505" max="10505" width="20.42578125" customWidth="1"/>
    <col min="10752" max="10752" width="5.42578125" customWidth="1"/>
    <col min="10753" max="10753" width="5" customWidth="1"/>
    <col min="10754" max="10755" width="17.28515625" customWidth="1"/>
    <col min="10756" max="10756" width="15.7109375" customWidth="1"/>
    <col min="10757" max="10757" width="41.42578125" customWidth="1"/>
    <col min="10758" max="10758" width="21.7109375" customWidth="1"/>
    <col min="10759" max="10759" width="18.42578125" customWidth="1"/>
    <col min="10760" max="10760" width="19.28515625" customWidth="1"/>
    <col min="10761" max="10761" width="20.42578125" customWidth="1"/>
    <col min="11008" max="11008" width="5.42578125" customWidth="1"/>
    <col min="11009" max="11009" width="5" customWidth="1"/>
    <col min="11010" max="11011" width="17.28515625" customWidth="1"/>
    <col min="11012" max="11012" width="15.7109375" customWidth="1"/>
    <col min="11013" max="11013" width="41.42578125" customWidth="1"/>
    <col min="11014" max="11014" width="21.7109375" customWidth="1"/>
    <col min="11015" max="11015" width="18.42578125" customWidth="1"/>
    <col min="11016" max="11016" width="19.28515625" customWidth="1"/>
    <col min="11017" max="11017" width="20.42578125" customWidth="1"/>
    <col min="11264" max="11264" width="5.42578125" customWidth="1"/>
    <col min="11265" max="11265" width="5" customWidth="1"/>
    <col min="11266" max="11267" width="17.28515625" customWidth="1"/>
    <col min="11268" max="11268" width="15.7109375" customWidth="1"/>
    <col min="11269" max="11269" width="41.42578125" customWidth="1"/>
    <col min="11270" max="11270" width="21.7109375" customWidth="1"/>
    <col min="11271" max="11271" width="18.42578125" customWidth="1"/>
    <col min="11272" max="11272" width="19.28515625" customWidth="1"/>
    <col min="11273" max="11273" width="20.42578125" customWidth="1"/>
    <col min="11520" max="11520" width="5.42578125" customWidth="1"/>
    <col min="11521" max="11521" width="5" customWidth="1"/>
    <col min="11522" max="11523" width="17.28515625" customWidth="1"/>
    <col min="11524" max="11524" width="15.7109375" customWidth="1"/>
    <col min="11525" max="11525" width="41.42578125" customWidth="1"/>
    <col min="11526" max="11526" width="21.7109375" customWidth="1"/>
    <col min="11527" max="11527" width="18.42578125" customWidth="1"/>
    <col min="11528" max="11528" width="19.28515625" customWidth="1"/>
    <col min="11529" max="11529" width="20.42578125" customWidth="1"/>
    <col min="11776" max="11776" width="5.42578125" customWidth="1"/>
    <col min="11777" max="11777" width="5" customWidth="1"/>
    <col min="11778" max="11779" width="17.28515625" customWidth="1"/>
    <col min="11780" max="11780" width="15.7109375" customWidth="1"/>
    <col min="11781" max="11781" width="41.42578125" customWidth="1"/>
    <col min="11782" max="11782" width="21.7109375" customWidth="1"/>
    <col min="11783" max="11783" width="18.42578125" customWidth="1"/>
    <col min="11784" max="11784" width="19.28515625" customWidth="1"/>
    <col min="11785" max="11785" width="20.42578125" customWidth="1"/>
    <col min="12032" max="12032" width="5.42578125" customWidth="1"/>
    <col min="12033" max="12033" width="5" customWidth="1"/>
    <col min="12034" max="12035" width="17.28515625" customWidth="1"/>
    <col min="12036" max="12036" width="15.7109375" customWidth="1"/>
    <col min="12037" max="12037" width="41.42578125" customWidth="1"/>
    <col min="12038" max="12038" width="21.7109375" customWidth="1"/>
    <col min="12039" max="12039" width="18.42578125" customWidth="1"/>
    <col min="12040" max="12040" width="19.28515625" customWidth="1"/>
    <col min="12041" max="12041" width="20.42578125" customWidth="1"/>
    <col min="12288" max="12288" width="5.42578125" customWidth="1"/>
    <col min="12289" max="12289" width="5" customWidth="1"/>
    <col min="12290" max="12291" width="17.28515625" customWidth="1"/>
    <col min="12292" max="12292" width="15.7109375" customWidth="1"/>
    <col min="12293" max="12293" width="41.42578125" customWidth="1"/>
    <col min="12294" max="12294" width="21.7109375" customWidth="1"/>
    <col min="12295" max="12295" width="18.42578125" customWidth="1"/>
    <col min="12296" max="12296" width="19.28515625" customWidth="1"/>
    <col min="12297" max="12297" width="20.42578125" customWidth="1"/>
    <col min="12544" max="12544" width="5.42578125" customWidth="1"/>
    <col min="12545" max="12545" width="5" customWidth="1"/>
    <col min="12546" max="12547" width="17.28515625" customWidth="1"/>
    <col min="12548" max="12548" width="15.7109375" customWidth="1"/>
    <col min="12549" max="12549" width="41.42578125" customWidth="1"/>
    <col min="12550" max="12550" width="21.7109375" customWidth="1"/>
    <col min="12551" max="12551" width="18.42578125" customWidth="1"/>
    <col min="12552" max="12552" width="19.28515625" customWidth="1"/>
    <col min="12553" max="12553" width="20.42578125" customWidth="1"/>
    <col min="12800" max="12800" width="5.42578125" customWidth="1"/>
    <col min="12801" max="12801" width="5" customWidth="1"/>
    <col min="12802" max="12803" width="17.28515625" customWidth="1"/>
    <col min="12804" max="12804" width="15.7109375" customWidth="1"/>
    <col min="12805" max="12805" width="41.42578125" customWidth="1"/>
    <col min="12806" max="12806" width="21.7109375" customWidth="1"/>
    <col min="12807" max="12807" width="18.42578125" customWidth="1"/>
    <col min="12808" max="12808" width="19.28515625" customWidth="1"/>
    <col min="12809" max="12809" width="20.42578125" customWidth="1"/>
    <col min="13056" max="13056" width="5.42578125" customWidth="1"/>
    <col min="13057" max="13057" width="5" customWidth="1"/>
    <col min="13058" max="13059" width="17.28515625" customWidth="1"/>
    <col min="13060" max="13060" width="15.7109375" customWidth="1"/>
    <col min="13061" max="13061" width="41.42578125" customWidth="1"/>
    <col min="13062" max="13062" width="21.7109375" customWidth="1"/>
    <col min="13063" max="13063" width="18.42578125" customWidth="1"/>
    <col min="13064" max="13064" width="19.28515625" customWidth="1"/>
    <col min="13065" max="13065" width="20.42578125" customWidth="1"/>
    <col min="13312" max="13312" width="5.42578125" customWidth="1"/>
    <col min="13313" max="13313" width="5" customWidth="1"/>
    <col min="13314" max="13315" width="17.28515625" customWidth="1"/>
    <col min="13316" max="13316" width="15.7109375" customWidth="1"/>
    <col min="13317" max="13317" width="41.42578125" customWidth="1"/>
    <col min="13318" max="13318" width="21.7109375" customWidth="1"/>
    <col min="13319" max="13319" width="18.42578125" customWidth="1"/>
    <col min="13320" max="13320" width="19.28515625" customWidth="1"/>
    <col min="13321" max="13321" width="20.42578125" customWidth="1"/>
    <col min="13568" max="13568" width="5.42578125" customWidth="1"/>
    <col min="13569" max="13569" width="5" customWidth="1"/>
    <col min="13570" max="13571" width="17.28515625" customWidth="1"/>
    <col min="13572" max="13572" width="15.7109375" customWidth="1"/>
    <col min="13573" max="13573" width="41.42578125" customWidth="1"/>
    <col min="13574" max="13574" width="21.7109375" customWidth="1"/>
    <col min="13575" max="13575" width="18.42578125" customWidth="1"/>
    <col min="13576" max="13576" width="19.28515625" customWidth="1"/>
    <col min="13577" max="13577" width="20.42578125" customWidth="1"/>
    <col min="13824" max="13824" width="5.42578125" customWidth="1"/>
    <col min="13825" max="13825" width="5" customWidth="1"/>
    <col min="13826" max="13827" width="17.28515625" customWidth="1"/>
    <col min="13828" max="13828" width="15.7109375" customWidth="1"/>
    <col min="13829" max="13829" width="41.42578125" customWidth="1"/>
    <col min="13830" max="13830" width="21.7109375" customWidth="1"/>
    <col min="13831" max="13831" width="18.42578125" customWidth="1"/>
    <col min="13832" max="13832" width="19.28515625" customWidth="1"/>
    <col min="13833" max="13833" width="20.42578125" customWidth="1"/>
    <col min="14080" max="14080" width="5.42578125" customWidth="1"/>
    <col min="14081" max="14081" width="5" customWidth="1"/>
    <col min="14082" max="14083" width="17.28515625" customWidth="1"/>
    <col min="14084" max="14084" width="15.7109375" customWidth="1"/>
    <col min="14085" max="14085" width="41.42578125" customWidth="1"/>
    <col min="14086" max="14086" width="21.7109375" customWidth="1"/>
    <col min="14087" max="14087" width="18.42578125" customWidth="1"/>
    <col min="14088" max="14088" width="19.28515625" customWidth="1"/>
    <col min="14089" max="14089" width="20.42578125" customWidth="1"/>
    <col min="14336" max="14336" width="5.42578125" customWidth="1"/>
    <col min="14337" max="14337" width="5" customWidth="1"/>
    <col min="14338" max="14339" width="17.28515625" customWidth="1"/>
    <col min="14340" max="14340" width="15.7109375" customWidth="1"/>
    <col min="14341" max="14341" width="41.42578125" customWidth="1"/>
    <col min="14342" max="14342" width="21.7109375" customWidth="1"/>
    <col min="14343" max="14343" width="18.42578125" customWidth="1"/>
    <col min="14344" max="14344" width="19.28515625" customWidth="1"/>
    <col min="14345" max="14345" width="20.42578125" customWidth="1"/>
    <col min="14592" max="14592" width="5.42578125" customWidth="1"/>
    <col min="14593" max="14593" width="5" customWidth="1"/>
    <col min="14594" max="14595" width="17.28515625" customWidth="1"/>
    <col min="14596" max="14596" width="15.7109375" customWidth="1"/>
    <col min="14597" max="14597" width="41.42578125" customWidth="1"/>
    <col min="14598" max="14598" width="21.7109375" customWidth="1"/>
    <col min="14599" max="14599" width="18.42578125" customWidth="1"/>
    <col min="14600" max="14600" width="19.28515625" customWidth="1"/>
    <col min="14601" max="14601" width="20.42578125" customWidth="1"/>
    <col min="14848" max="14848" width="5.42578125" customWidth="1"/>
    <col min="14849" max="14849" width="5" customWidth="1"/>
    <col min="14850" max="14851" width="17.28515625" customWidth="1"/>
    <col min="14852" max="14852" width="15.7109375" customWidth="1"/>
    <col min="14853" max="14853" width="41.42578125" customWidth="1"/>
    <col min="14854" max="14854" width="21.7109375" customWidth="1"/>
    <col min="14855" max="14855" width="18.42578125" customWidth="1"/>
    <col min="14856" max="14856" width="19.28515625" customWidth="1"/>
    <col min="14857" max="14857" width="20.42578125" customWidth="1"/>
    <col min="15104" max="15104" width="5.42578125" customWidth="1"/>
    <col min="15105" max="15105" width="5" customWidth="1"/>
    <col min="15106" max="15107" width="17.28515625" customWidth="1"/>
    <col min="15108" max="15108" width="15.7109375" customWidth="1"/>
    <col min="15109" max="15109" width="41.42578125" customWidth="1"/>
    <col min="15110" max="15110" width="21.7109375" customWidth="1"/>
    <col min="15111" max="15111" width="18.42578125" customWidth="1"/>
    <col min="15112" max="15112" width="19.28515625" customWidth="1"/>
    <col min="15113" max="15113" width="20.42578125" customWidth="1"/>
    <col min="15360" max="15360" width="5.42578125" customWidth="1"/>
    <col min="15361" max="15361" width="5" customWidth="1"/>
    <col min="15362" max="15363" width="17.28515625" customWidth="1"/>
    <col min="15364" max="15364" width="15.7109375" customWidth="1"/>
    <col min="15365" max="15365" width="41.42578125" customWidth="1"/>
    <col min="15366" max="15366" width="21.7109375" customWidth="1"/>
    <col min="15367" max="15367" width="18.42578125" customWidth="1"/>
    <col min="15368" max="15368" width="19.28515625" customWidth="1"/>
    <col min="15369" max="15369" width="20.42578125" customWidth="1"/>
    <col min="15616" max="15616" width="5.42578125" customWidth="1"/>
    <col min="15617" max="15617" width="5" customWidth="1"/>
    <col min="15618" max="15619" width="17.28515625" customWidth="1"/>
    <col min="15620" max="15620" width="15.7109375" customWidth="1"/>
    <col min="15621" max="15621" width="41.42578125" customWidth="1"/>
    <col min="15622" max="15622" width="21.7109375" customWidth="1"/>
    <col min="15623" max="15623" width="18.42578125" customWidth="1"/>
    <col min="15624" max="15624" width="19.28515625" customWidth="1"/>
    <col min="15625" max="15625" width="20.42578125" customWidth="1"/>
    <col min="15872" max="15872" width="5.42578125" customWidth="1"/>
    <col min="15873" max="15873" width="5" customWidth="1"/>
    <col min="15874" max="15875" width="17.28515625" customWidth="1"/>
    <col min="15876" max="15876" width="15.7109375" customWidth="1"/>
    <col min="15877" max="15877" width="41.42578125" customWidth="1"/>
    <col min="15878" max="15878" width="21.7109375" customWidth="1"/>
    <col min="15879" max="15879" width="18.42578125" customWidth="1"/>
    <col min="15880" max="15880" width="19.28515625" customWidth="1"/>
    <col min="15881" max="15881" width="20.42578125" customWidth="1"/>
    <col min="16128" max="16128" width="5.42578125" customWidth="1"/>
    <col min="16129" max="16129" width="5" customWidth="1"/>
    <col min="16130" max="16131" width="17.28515625" customWidth="1"/>
    <col min="16132" max="16132" width="15.7109375" customWidth="1"/>
    <col min="16133" max="16133" width="41.42578125" customWidth="1"/>
    <col min="16134" max="16134" width="21.7109375" customWidth="1"/>
    <col min="16135" max="16135" width="18.42578125" customWidth="1"/>
    <col min="16136" max="16136" width="19.28515625" customWidth="1"/>
    <col min="16137" max="16137" width="20.42578125" customWidth="1"/>
  </cols>
  <sheetData>
    <row r="2" spans="1:11" x14ac:dyDescent="0.25">
      <c r="A2" s="222" t="s">
        <v>180</v>
      </c>
      <c r="B2" s="222"/>
      <c r="C2" s="222"/>
      <c r="D2" s="222"/>
      <c r="E2" s="222"/>
      <c r="F2" s="222"/>
      <c r="G2" s="222"/>
      <c r="H2" s="222"/>
      <c r="I2" s="222"/>
      <c r="J2" s="222"/>
      <c r="K2" s="222"/>
    </row>
    <row r="3" spans="1:11" x14ac:dyDescent="0.25">
      <c r="A3" s="222"/>
      <c r="B3" s="222"/>
      <c r="C3" s="222"/>
      <c r="D3" s="222"/>
      <c r="E3" s="222"/>
      <c r="F3" s="222"/>
      <c r="G3" s="222"/>
      <c r="H3" s="222"/>
      <c r="I3" s="222"/>
      <c r="J3" s="222"/>
      <c r="K3" s="222"/>
    </row>
    <row r="4" spans="1:11" x14ac:dyDescent="0.25">
      <c r="A4" s="222"/>
      <c r="B4" s="222"/>
      <c r="C4" s="222"/>
      <c r="D4" s="222"/>
      <c r="E4" s="222"/>
      <c r="F4" s="222"/>
      <c r="G4" s="222"/>
      <c r="H4" s="222"/>
      <c r="I4" s="222"/>
      <c r="J4" s="222"/>
      <c r="K4" s="222"/>
    </row>
    <row r="5" spans="1:11" ht="15" customHeight="1" x14ac:dyDescent="0.25">
      <c r="C5" s="223" t="s">
        <v>302</v>
      </c>
      <c r="D5" s="223"/>
      <c r="E5" s="223"/>
      <c r="F5" s="223"/>
    </row>
    <row r="6" spans="1:11" x14ac:dyDescent="0.25">
      <c r="C6" s="223"/>
      <c r="D6" s="223"/>
      <c r="E6" s="223"/>
      <c r="F6" s="223"/>
    </row>
    <row r="7" spans="1:11" x14ac:dyDescent="0.25">
      <c r="C7" s="223"/>
      <c r="D7" s="223"/>
      <c r="E7" s="223"/>
      <c r="F7" s="223"/>
    </row>
    <row r="8" spans="1:11" x14ac:dyDescent="0.25">
      <c r="C8" s="223"/>
      <c r="D8" s="223"/>
      <c r="E8" s="223"/>
      <c r="F8" s="223"/>
    </row>
    <row r="9" spans="1:11" ht="146.25" customHeight="1" x14ac:dyDescent="0.25">
      <c r="C9" s="223"/>
      <c r="D9" s="223"/>
      <c r="E9" s="223"/>
      <c r="F9" s="223"/>
    </row>
    <row r="12" spans="1:11" ht="15.75" thickBot="1" x14ac:dyDescent="0.3">
      <c r="A12" s="63"/>
      <c r="C12" s="62"/>
      <c r="D12" s="62"/>
      <c r="E12" s="62"/>
      <c r="F12" s="62"/>
      <c r="G12" s="62"/>
    </row>
    <row r="13" spans="1:11" ht="39" customHeight="1" thickBot="1" x14ac:dyDescent="0.3">
      <c r="B13" s="226" t="s">
        <v>35</v>
      </c>
      <c r="C13" s="227"/>
      <c r="D13" s="227"/>
      <c r="E13" s="228"/>
      <c r="F13" s="55"/>
      <c r="G13" s="55"/>
      <c r="H13" s="55"/>
      <c r="I13" s="55"/>
      <c r="J13" s="55"/>
    </row>
    <row r="14" spans="1:11" x14ac:dyDescent="0.25">
      <c r="B14" s="215" t="s">
        <v>151</v>
      </c>
      <c r="C14" s="209" t="s">
        <v>150</v>
      </c>
      <c r="D14" s="209" t="s">
        <v>149</v>
      </c>
      <c r="E14" s="217" t="s">
        <v>148</v>
      </c>
      <c r="F14" s="209" t="s">
        <v>147</v>
      </c>
      <c r="G14" s="209" t="s">
        <v>146</v>
      </c>
      <c r="H14" s="209" t="s">
        <v>145</v>
      </c>
      <c r="I14" s="209" t="s">
        <v>144</v>
      </c>
      <c r="J14" s="209" t="s">
        <v>143</v>
      </c>
      <c r="K14" s="224" t="s">
        <v>9</v>
      </c>
    </row>
    <row r="15" spans="1:11" x14ac:dyDescent="0.25">
      <c r="B15" s="216"/>
      <c r="C15" s="210"/>
      <c r="D15" s="210"/>
      <c r="E15" s="218"/>
      <c r="F15" s="210"/>
      <c r="G15" s="210"/>
      <c r="H15" s="210"/>
      <c r="I15" s="210"/>
      <c r="J15" s="210"/>
      <c r="K15" s="225"/>
    </row>
    <row r="16" spans="1:11" x14ac:dyDescent="0.25">
      <c r="B16" s="216"/>
      <c r="C16" s="210"/>
      <c r="D16" s="210"/>
      <c r="E16" s="218"/>
      <c r="F16" s="210"/>
      <c r="G16" s="210"/>
      <c r="H16" s="210"/>
      <c r="I16" s="210"/>
      <c r="J16" s="210"/>
      <c r="K16" s="225"/>
    </row>
    <row r="17" spans="1:11" s="61" customFormat="1" ht="56.25" x14ac:dyDescent="0.25">
      <c r="A17"/>
      <c r="B17" s="54">
        <v>1</v>
      </c>
      <c r="C17" s="156" t="s">
        <v>161</v>
      </c>
      <c r="D17" s="147" t="s">
        <v>35</v>
      </c>
      <c r="E17" s="148">
        <v>5320210053</v>
      </c>
      <c r="F17" s="147" t="s">
        <v>160</v>
      </c>
      <c r="G17" s="149" t="s">
        <v>287</v>
      </c>
      <c r="H17" s="148" t="s">
        <v>142</v>
      </c>
      <c r="I17" s="150" t="s">
        <v>286</v>
      </c>
      <c r="J17" s="148" t="s">
        <v>159</v>
      </c>
      <c r="K17" s="160" t="s">
        <v>5</v>
      </c>
    </row>
    <row r="18" spans="1:11" ht="187.5" customHeight="1" x14ac:dyDescent="0.25">
      <c r="B18" s="54">
        <v>2</v>
      </c>
      <c r="C18" s="156" t="s">
        <v>161</v>
      </c>
      <c r="D18" s="147" t="s">
        <v>35</v>
      </c>
      <c r="E18" s="148">
        <v>5320200068</v>
      </c>
      <c r="F18" s="147" t="s">
        <v>160</v>
      </c>
      <c r="G18" s="149" t="s">
        <v>285</v>
      </c>
      <c r="H18" s="148" t="s">
        <v>142</v>
      </c>
      <c r="I18" s="150" t="s">
        <v>284</v>
      </c>
      <c r="J18" s="148" t="s">
        <v>159</v>
      </c>
      <c r="K18" s="160" t="s">
        <v>5</v>
      </c>
    </row>
    <row r="19" spans="1:11" ht="57" thickBot="1" x14ac:dyDescent="0.3">
      <c r="B19" s="53">
        <v>3</v>
      </c>
      <c r="C19" s="146" t="s">
        <v>158</v>
      </c>
      <c r="D19" s="151" t="s">
        <v>35</v>
      </c>
      <c r="E19" s="152" t="s">
        <v>157</v>
      </c>
      <c r="F19" s="152" t="s">
        <v>156</v>
      </c>
      <c r="G19" s="153" t="s">
        <v>155</v>
      </c>
      <c r="H19" s="152" t="s">
        <v>142</v>
      </c>
      <c r="I19" s="158">
        <v>4483728000</v>
      </c>
      <c r="J19" s="152" t="s">
        <v>154</v>
      </c>
      <c r="K19" s="161" t="s">
        <v>5</v>
      </c>
    </row>
    <row r="20" spans="1:11" ht="19.5" thickBot="1" x14ac:dyDescent="0.3">
      <c r="B20" s="50"/>
      <c r="C20" s="52"/>
      <c r="D20" s="52"/>
      <c r="E20" s="50"/>
      <c r="F20" s="50"/>
      <c r="G20" s="51"/>
      <c r="H20" s="50"/>
      <c r="I20" s="157">
        <f>SUM(I17:I19)</f>
        <v>4483728000</v>
      </c>
      <c r="J20" s="50"/>
      <c r="K20" s="167" t="s">
        <v>299</v>
      </c>
    </row>
    <row r="21" spans="1:11" x14ac:dyDescent="0.25">
      <c r="B21" s="50"/>
      <c r="C21" s="52"/>
      <c r="D21" s="52"/>
      <c r="E21" s="50"/>
      <c r="F21" s="50"/>
      <c r="G21" s="51"/>
      <c r="H21" s="50"/>
      <c r="I21" s="60"/>
      <c r="J21" s="50"/>
    </row>
    <row r="22" spans="1:11" ht="6" customHeight="1" x14ac:dyDescent="0.25">
      <c r="B22" s="50"/>
      <c r="C22" s="52"/>
      <c r="D22" s="52"/>
      <c r="E22" s="50"/>
      <c r="F22" s="50"/>
      <c r="G22" s="51"/>
      <c r="H22" s="50"/>
      <c r="I22" s="60"/>
      <c r="J22" s="50"/>
    </row>
    <row r="23" spans="1:11" s="57" customFormat="1" ht="0.75" customHeight="1" x14ac:dyDescent="0.25">
      <c r="B23" s="50"/>
      <c r="C23" s="50"/>
      <c r="D23" s="50"/>
      <c r="E23" s="59"/>
      <c r="F23" s="50"/>
      <c r="G23" s="50"/>
      <c r="H23" s="50"/>
      <c r="I23" s="58"/>
      <c r="J23" s="50"/>
      <c r="K23"/>
    </row>
    <row r="24" spans="1:11" ht="24" customHeight="1" thickBot="1" x14ac:dyDescent="0.3">
      <c r="A24" s="56"/>
      <c r="B24" s="219" t="s">
        <v>265</v>
      </c>
      <c r="C24" s="220"/>
      <c r="D24" s="220"/>
      <c r="E24" s="221"/>
      <c r="F24" s="55"/>
      <c r="G24" s="55"/>
      <c r="H24" s="55"/>
      <c r="I24" s="55"/>
      <c r="J24" s="55"/>
    </row>
    <row r="25" spans="1:11" x14ac:dyDescent="0.25">
      <c r="B25" s="215" t="s">
        <v>151</v>
      </c>
      <c r="C25" s="209" t="s">
        <v>150</v>
      </c>
      <c r="D25" s="209" t="s">
        <v>149</v>
      </c>
      <c r="E25" s="217" t="s">
        <v>148</v>
      </c>
      <c r="F25" s="209" t="s">
        <v>147</v>
      </c>
      <c r="G25" s="209" t="s">
        <v>146</v>
      </c>
      <c r="H25" s="209" t="s">
        <v>145</v>
      </c>
      <c r="I25" s="209" t="s">
        <v>144</v>
      </c>
      <c r="J25" s="211" t="s">
        <v>143</v>
      </c>
      <c r="K25" s="213" t="s">
        <v>9</v>
      </c>
    </row>
    <row r="26" spans="1:11" x14ac:dyDescent="0.25">
      <c r="B26" s="216"/>
      <c r="C26" s="210"/>
      <c r="D26" s="210"/>
      <c r="E26" s="218"/>
      <c r="F26" s="210"/>
      <c r="G26" s="210"/>
      <c r="H26" s="210"/>
      <c r="I26" s="210"/>
      <c r="J26" s="212"/>
      <c r="K26" s="214"/>
    </row>
    <row r="27" spans="1:11" x14ac:dyDescent="0.25">
      <c r="B27" s="216"/>
      <c r="C27" s="210"/>
      <c r="D27" s="210"/>
      <c r="E27" s="218"/>
      <c r="F27" s="210"/>
      <c r="G27" s="210"/>
      <c r="H27" s="210"/>
      <c r="I27" s="210"/>
      <c r="J27" s="212"/>
      <c r="K27" s="214"/>
    </row>
    <row r="28" spans="1:11" ht="54.75" customHeight="1" x14ac:dyDescent="0.25">
      <c r="B28" s="170"/>
      <c r="C28" s="168" t="s">
        <v>304</v>
      </c>
      <c r="D28" s="168" t="s">
        <v>265</v>
      </c>
      <c r="E28" s="171" t="s">
        <v>305</v>
      </c>
      <c r="F28" s="168" t="s">
        <v>307</v>
      </c>
      <c r="G28" s="168" t="s">
        <v>308</v>
      </c>
      <c r="H28" s="168"/>
      <c r="I28" s="175">
        <v>6534405600</v>
      </c>
      <c r="J28" s="169" t="s">
        <v>309</v>
      </c>
      <c r="K28" s="160" t="s">
        <v>5</v>
      </c>
    </row>
    <row r="29" spans="1:11" ht="41.25" customHeight="1" x14ac:dyDescent="0.25">
      <c r="B29" s="170"/>
      <c r="C29" s="168" t="s">
        <v>310</v>
      </c>
      <c r="D29" s="168" t="s">
        <v>265</v>
      </c>
      <c r="E29" s="171" t="s">
        <v>306</v>
      </c>
      <c r="F29" s="168" t="s">
        <v>311</v>
      </c>
      <c r="G29" s="168" t="s">
        <v>312</v>
      </c>
      <c r="H29" s="168"/>
      <c r="I29" s="175">
        <v>2791355326</v>
      </c>
      <c r="J29" s="169" t="s">
        <v>313</v>
      </c>
      <c r="K29" s="160" t="s">
        <v>5</v>
      </c>
    </row>
    <row r="30" spans="1:11" ht="67.5" customHeight="1" x14ac:dyDescent="0.25">
      <c r="B30" s="54">
        <v>1</v>
      </c>
      <c r="C30" s="156" t="s">
        <v>283</v>
      </c>
      <c r="D30" s="148" t="s">
        <v>265</v>
      </c>
      <c r="E30" s="148"/>
      <c r="F30" s="147"/>
      <c r="G30" s="149"/>
      <c r="H30" s="148"/>
      <c r="I30" s="150"/>
      <c r="J30" s="155"/>
      <c r="K30" s="159" t="s">
        <v>300</v>
      </c>
    </row>
    <row r="31" spans="1:11" ht="58.5" customHeight="1" x14ac:dyDescent="0.25">
      <c r="B31" s="54">
        <v>2</v>
      </c>
      <c r="C31" s="166" t="s">
        <v>282</v>
      </c>
      <c r="D31" s="148" t="s">
        <v>265</v>
      </c>
      <c r="E31" s="148"/>
      <c r="F31" s="148"/>
      <c r="G31" s="149" t="s">
        <v>153</v>
      </c>
      <c r="H31" s="148"/>
      <c r="I31" s="150">
        <v>1526019600</v>
      </c>
      <c r="J31" s="155" t="s">
        <v>281</v>
      </c>
      <c r="K31" s="159" t="s">
        <v>301</v>
      </c>
    </row>
    <row r="32" spans="1:11" ht="58.5" customHeight="1" x14ac:dyDescent="0.25">
      <c r="B32" s="54">
        <v>3</v>
      </c>
      <c r="C32" s="156" t="s">
        <v>280</v>
      </c>
      <c r="D32" s="148" t="s">
        <v>265</v>
      </c>
      <c r="E32" s="148"/>
      <c r="F32" s="148" t="s">
        <v>279</v>
      </c>
      <c r="G32" s="149" t="s">
        <v>278</v>
      </c>
      <c r="H32" s="148"/>
      <c r="I32" s="154">
        <v>848737820</v>
      </c>
      <c r="J32" s="148" t="s">
        <v>277</v>
      </c>
      <c r="K32" s="160" t="s">
        <v>152</v>
      </c>
    </row>
    <row r="33" spans="2:11" ht="45.75" thickBot="1" x14ac:dyDescent="0.3">
      <c r="B33" s="53">
        <v>4</v>
      </c>
      <c r="C33" s="162" t="s">
        <v>276</v>
      </c>
      <c r="D33" s="163" t="s">
        <v>265</v>
      </c>
      <c r="E33" s="163" t="s">
        <v>275</v>
      </c>
      <c r="F33" s="163" t="s">
        <v>274</v>
      </c>
      <c r="G33" s="164" t="s">
        <v>273</v>
      </c>
      <c r="H33" s="163" t="s">
        <v>142</v>
      </c>
      <c r="I33" s="158">
        <v>12704638235</v>
      </c>
      <c r="J33" s="165" t="s">
        <v>272</v>
      </c>
      <c r="K33" s="161" t="s">
        <v>5</v>
      </c>
    </row>
    <row r="34" spans="2:11" ht="19.5" thickBot="1" x14ac:dyDescent="0.3">
      <c r="B34" s="50"/>
      <c r="C34" s="52"/>
      <c r="D34" s="52"/>
      <c r="E34" s="50"/>
      <c r="F34" s="50"/>
      <c r="G34" s="51"/>
      <c r="H34" s="50"/>
      <c r="I34" s="157">
        <f>+I28+I29+I31+I32+I33+I30</f>
        <v>24405156581</v>
      </c>
      <c r="J34" s="50"/>
      <c r="K34" s="176" t="s">
        <v>299</v>
      </c>
    </row>
    <row r="36" spans="2:11" ht="9" customHeight="1" x14ac:dyDescent="0.25"/>
    <row r="37" spans="2:11" ht="3.75" hidden="1" customHeight="1" thickBot="1" x14ac:dyDescent="0.3"/>
    <row r="38" spans="2:11" ht="34.5" customHeight="1" x14ac:dyDescent="0.25"/>
  </sheetData>
  <mergeCells count="24">
    <mergeCell ref="A2:K4"/>
    <mergeCell ref="E14:E16"/>
    <mergeCell ref="C5:F9"/>
    <mergeCell ref="F14:F16"/>
    <mergeCell ref="G14:G16"/>
    <mergeCell ref="H14:H16"/>
    <mergeCell ref="I14:I16"/>
    <mergeCell ref="K14:K16"/>
    <mergeCell ref="B13:E13"/>
    <mergeCell ref="H25:H27"/>
    <mergeCell ref="I25:I27"/>
    <mergeCell ref="J25:J27"/>
    <mergeCell ref="K25:K27"/>
    <mergeCell ref="B14:B16"/>
    <mergeCell ref="C14:C16"/>
    <mergeCell ref="D14:D16"/>
    <mergeCell ref="J14:J16"/>
    <mergeCell ref="B25:B27"/>
    <mergeCell ref="C25:C27"/>
    <mergeCell ref="D25:D27"/>
    <mergeCell ref="E25:E27"/>
    <mergeCell ref="F25:F27"/>
    <mergeCell ref="G25:G27"/>
    <mergeCell ref="B24:E24"/>
  </mergeCells>
  <pageMargins left="0.7" right="0.7" top="0.75" bottom="0.75" header="0.3" footer="0.3"/>
  <pageSetup paperSize="9"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2193-6F36-4D96-9674-96D9AA30A18E}">
  <sheetPr>
    <pageSetUpPr fitToPage="1"/>
  </sheetPr>
  <dimension ref="B2:D17"/>
  <sheetViews>
    <sheetView zoomScaleNormal="100" workbookViewId="0">
      <selection activeCell="E16" sqref="E16"/>
    </sheetView>
  </sheetViews>
  <sheetFormatPr baseColWidth="10" defaultRowHeight="15" x14ac:dyDescent="0.25"/>
  <cols>
    <col min="1" max="1" width="11.42578125" style="64"/>
    <col min="2" max="2" width="33.140625" style="64" customWidth="1"/>
    <col min="3" max="3" width="30.28515625" style="64" customWidth="1"/>
    <col min="4" max="4" width="11.42578125" style="64"/>
    <col min="5" max="5" width="16.85546875" style="64" bestFit="1" customWidth="1"/>
    <col min="6" max="16384" width="11.42578125" style="64"/>
  </cols>
  <sheetData>
    <row r="2" spans="2:4" ht="15.75" thickBot="1" x14ac:dyDescent="0.3">
      <c r="B2" s="229" t="s">
        <v>217</v>
      </c>
      <c r="C2" s="229"/>
    </row>
    <row r="3" spans="2:4" ht="111" customHeight="1" thickBot="1" x14ac:dyDescent="0.3">
      <c r="B3" s="230" t="s">
        <v>216</v>
      </c>
      <c r="C3" s="231"/>
      <c r="D3" s="74"/>
    </row>
    <row r="4" spans="2:4" ht="19.5" customHeight="1" x14ac:dyDescent="0.25">
      <c r="B4" s="71"/>
      <c r="C4" s="71"/>
      <c r="D4" s="74"/>
    </row>
    <row r="5" spans="2:4" ht="22.5" customHeight="1" thickBot="1" x14ac:dyDescent="0.3">
      <c r="B5" s="73" t="s">
        <v>163</v>
      </c>
      <c r="C5" s="71"/>
      <c r="D5" s="74"/>
    </row>
    <row r="6" spans="2:4" ht="52.5" customHeight="1" thickBot="1" x14ac:dyDescent="0.3">
      <c r="B6" s="70" t="s">
        <v>212</v>
      </c>
      <c r="C6" s="69" t="s">
        <v>215</v>
      </c>
      <c r="D6" s="74"/>
    </row>
    <row r="7" spans="2:4" ht="15.75" customHeight="1" x14ac:dyDescent="0.25">
      <c r="B7" s="68" t="s">
        <v>162</v>
      </c>
      <c r="C7" s="67" t="s">
        <v>214</v>
      </c>
      <c r="D7" s="74"/>
    </row>
    <row r="8" spans="2:4" ht="18.75" customHeight="1" x14ac:dyDescent="0.25">
      <c r="B8" s="95" t="s">
        <v>209</v>
      </c>
      <c r="C8" s="94" t="s">
        <v>5</v>
      </c>
      <c r="D8" s="74"/>
    </row>
    <row r="9" spans="2:4" ht="79.5" thickBot="1" x14ac:dyDescent="0.3">
      <c r="B9" s="65" t="s">
        <v>208</v>
      </c>
      <c r="C9" s="72" t="s">
        <v>213</v>
      </c>
    </row>
    <row r="10" spans="2:4" x14ac:dyDescent="0.25">
      <c r="B10" s="93"/>
      <c r="C10" s="92"/>
    </row>
    <row r="11" spans="2:4" x14ac:dyDescent="0.25">
      <c r="B11" s="93"/>
      <c r="C11" s="92"/>
    </row>
    <row r="12" spans="2:4" ht="15.75" thickBot="1" x14ac:dyDescent="0.3">
      <c r="B12" s="73" t="s">
        <v>163</v>
      </c>
      <c r="C12" s="92"/>
    </row>
    <row r="13" spans="2:4" ht="26.25" thickBot="1" x14ac:dyDescent="0.3">
      <c r="B13" s="70" t="s">
        <v>212</v>
      </c>
      <c r="C13" s="69" t="s">
        <v>211</v>
      </c>
    </row>
    <row r="14" spans="2:4" x14ac:dyDescent="0.25">
      <c r="B14" s="68" t="s">
        <v>162</v>
      </c>
      <c r="C14" s="67" t="s">
        <v>210</v>
      </c>
    </row>
    <row r="15" spans="2:4" x14ac:dyDescent="0.25">
      <c r="B15" s="66" t="s">
        <v>209</v>
      </c>
      <c r="C15" s="94" t="s">
        <v>5</v>
      </c>
    </row>
    <row r="16" spans="2:4" ht="79.5" thickBot="1" x14ac:dyDescent="0.3">
      <c r="B16" s="65" t="s">
        <v>208</v>
      </c>
      <c r="C16" s="72" t="s">
        <v>207</v>
      </c>
    </row>
    <row r="17" spans="2:3" x14ac:dyDescent="0.25">
      <c r="B17" s="93"/>
      <c r="C17" s="92"/>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E35CA-2A72-4962-A1B8-2A106F70B0F4}">
  <sheetPr>
    <pageSetUpPr fitToPage="1"/>
  </sheetPr>
  <dimension ref="B1:F57"/>
  <sheetViews>
    <sheetView zoomScale="90" zoomScaleNormal="90" workbookViewId="0">
      <selection activeCell="F9" sqref="F9"/>
    </sheetView>
  </sheetViews>
  <sheetFormatPr baseColWidth="10" defaultRowHeight="15" x14ac:dyDescent="0.25"/>
  <cols>
    <col min="1" max="1" width="11.42578125" style="64"/>
    <col min="2" max="2" width="30.7109375" style="64" customWidth="1"/>
    <col min="3" max="3" width="29.5703125" style="64" customWidth="1"/>
    <col min="4" max="4" width="27" style="64" customWidth="1"/>
    <col min="5" max="5" width="19.28515625" style="64" customWidth="1"/>
    <col min="6" max="6" width="21.85546875" style="64" customWidth="1"/>
    <col min="7" max="7" width="16" style="64" bestFit="1" customWidth="1"/>
    <col min="8" max="8" width="11.42578125" style="64"/>
    <col min="9" max="9" width="25.5703125" style="64" bestFit="1" customWidth="1"/>
    <col min="10" max="10" width="19.7109375" style="64" customWidth="1"/>
    <col min="11" max="11" width="18.28515625" style="64" customWidth="1"/>
    <col min="12" max="12" width="24.42578125" style="64" customWidth="1"/>
    <col min="13" max="16384" width="11.42578125" style="64"/>
  </cols>
  <sheetData>
    <row r="1" spans="2:6" x14ac:dyDescent="0.25">
      <c r="D1" s="88"/>
    </row>
    <row r="2" spans="2:6" ht="15.75" thickBot="1" x14ac:dyDescent="0.3">
      <c r="B2" s="238" t="str">
        <f>+DOCUMENTOS!B2</f>
        <v>INVITACIÓN ABIERTA No 001 DE 2023</v>
      </c>
      <c r="C2" s="238"/>
      <c r="D2" s="238"/>
    </row>
    <row r="3" spans="2:6" ht="111" customHeight="1" thickBot="1" x14ac:dyDescent="0.3">
      <c r="B3" s="240" t="str">
        <f>+DOCUMENTOS!B3</f>
        <v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v>
      </c>
      <c r="C3" s="241"/>
      <c r="D3" s="242"/>
      <c r="E3" s="131"/>
      <c r="F3" s="131"/>
    </row>
    <row r="4" spans="2:6" x14ac:dyDescent="0.25">
      <c r="B4" s="130"/>
      <c r="C4" s="130"/>
      <c r="D4" s="130"/>
      <c r="E4" s="130"/>
      <c r="F4" s="130"/>
    </row>
    <row r="5" spans="2:6" x14ac:dyDescent="0.25">
      <c r="B5" s="87" t="s">
        <v>179</v>
      </c>
    </row>
    <row r="6" spans="2:6" ht="62.25" customHeight="1" x14ac:dyDescent="0.25">
      <c r="B6" s="86" t="s">
        <v>178</v>
      </c>
      <c r="C6" s="239" t="s">
        <v>235</v>
      </c>
      <c r="D6" s="239"/>
      <c r="F6" s="129"/>
    </row>
    <row r="7" spans="2:6" ht="18.75" customHeight="1" x14ac:dyDescent="0.25">
      <c r="B7" s="85" t="s">
        <v>170</v>
      </c>
      <c r="C7" s="81" t="s">
        <v>177</v>
      </c>
      <c r="D7" s="81" t="s">
        <v>176</v>
      </c>
      <c r="F7" s="84"/>
    </row>
    <row r="8" spans="2:6" ht="44.25" customHeight="1" x14ac:dyDescent="0.25">
      <c r="B8" s="82" t="s">
        <v>224</v>
      </c>
      <c r="C8" s="81" t="s">
        <v>174</v>
      </c>
      <c r="D8" s="83" t="s">
        <v>234</v>
      </c>
      <c r="E8" s="128">
        <v>1569031132</v>
      </c>
      <c r="F8" s="84"/>
    </row>
    <row r="9" spans="2:6" ht="21" customHeight="1" x14ac:dyDescent="0.25">
      <c r="B9" s="82" t="s">
        <v>221</v>
      </c>
      <c r="C9" s="81" t="s">
        <v>175</v>
      </c>
      <c r="D9" s="81" t="s">
        <v>233</v>
      </c>
      <c r="E9" s="127">
        <f>+E8*2</f>
        <v>3138062264</v>
      </c>
      <c r="F9" s="84"/>
    </row>
    <row r="10" spans="2:6" ht="25.5" customHeight="1" x14ac:dyDescent="0.25">
      <c r="B10" s="126" t="s">
        <v>220</v>
      </c>
      <c r="C10" s="81" t="s">
        <v>232</v>
      </c>
      <c r="D10" s="81" t="s">
        <v>173</v>
      </c>
      <c r="F10" s="84"/>
    </row>
    <row r="11" spans="2:6" ht="33" customHeight="1" x14ac:dyDescent="0.25">
      <c r="B11" s="125" t="s">
        <v>231</v>
      </c>
      <c r="C11" s="124" t="s">
        <v>230</v>
      </c>
      <c r="D11" s="124" t="s">
        <v>229</v>
      </c>
      <c r="F11" s="84"/>
    </row>
    <row r="12" spans="2:6" ht="29.25" customHeight="1" x14ac:dyDescent="0.25">
      <c r="B12" s="125" t="s">
        <v>228</v>
      </c>
      <c r="C12" s="124" t="s">
        <v>227</v>
      </c>
      <c r="D12" s="124" t="s">
        <v>226</v>
      </c>
      <c r="F12" s="123"/>
    </row>
    <row r="13" spans="2:6" x14ac:dyDescent="0.25">
      <c r="C13" s="79"/>
    </row>
    <row r="14" spans="2:6" x14ac:dyDescent="0.25">
      <c r="F14" s="122"/>
    </row>
    <row r="15" spans="2:6" x14ac:dyDescent="0.25">
      <c r="B15" s="232" t="str">
        <f>+DOCUMENTOS!C6</f>
        <v xml:space="preserve">COMPAÑIA DE VIGILANCIA Y SEGURIDAD PRIVADA AGUILA DE ORO DE COLOMBIA LTDA </v>
      </c>
      <c r="C15" s="233"/>
      <c r="D15" s="233"/>
      <c r="E15" s="234"/>
      <c r="F15" s="121" t="s">
        <v>5</v>
      </c>
    </row>
    <row r="16" spans="2:6" x14ac:dyDescent="0.25">
      <c r="B16" s="118" t="s">
        <v>172</v>
      </c>
      <c r="C16" s="117"/>
      <c r="D16" s="117"/>
      <c r="E16" s="116"/>
      <c r="F16" s="115"/>
    </row>
    <row r="17" spans="2:6" ht="15.75" thickBot="1" x14ac:dyDescent="0.3">
      <c r="B17" s="103"/>
      <c r="C17" s="76" t="s">
        <v>171</v>
      </c>
      <c r="D17" s="77">
        <v>27302880888</v>
      </c>
      <c r="E17" s="114">
        <f>D17/D18</f>
        <v>3.309697173621128</v>
      </c>
      <c r="F17" s="104" t="s">
        <v>5</v>
      </c>
    </row>
    <row r="18" spans="2:6" x14ac:dyDescent="0.25">
      <c r="B18" s="103" t="s">
        <v>170</v>
      </c>
      <c r="C18" s="79" t="s">
        <v>169</v>
      </c>
      <c r="D18" s="78">
        <v>8249359218</v>
      </c>
      <c r="E18" s="112"/>
      <c r="F18" s="104"/>
    </row>
    <row r="19" spans="2:6" x14ac:dyDescent="0.25">
      <c r="B19" s="103"/>
      <c r="C19" s="79"/>
      <c r="D19" s="78"/>
      <c r="E19" s="112"/>
      <c r="F19" s="104"/>
    </row>
    <row r="20" spans="2:6" ht="15.75" thickBot="1" x14ac:dyDescent="0.3">
      <c r="B20" s="103" t="s">
        <v>224</v>
      </c>
      <c r="C20" s="76" t="s">
        <v>223</v>
      </c>
      <c r="D20" s="113" t="s">
        <v>225</v>
      </c>
      <c r="E20" s="101">
        <f>D17-D18</f>
        <v>19053521670</v>
      </c>
      <c r="F20" s="104" t="s">
        <v>5</v>
      </c>
    </row>
    <row r="21" spans="2:6" x14ac:dyDescent="0.25">
      <c r="B21" s="103"/>
      <c r="C21" s="79"/>
      <c r="D21" s="78"/>
      <c r="E21" s="112"/>
      <c r="F21" s="104"/>
    </row>
    <row r="22" spans="2:6" ht="15.75" thickBot="1" x14ac:dyDescent="0.3">
      <c r="B22" s="103" t="s">
        <v>221</v>
      </c>
      <c r="C22" s="76" t="s">
        <v>168</v>
      </c>
      <c r="D22" s="75">
        <v>9574597559</v>
      </c>
      <c r="E22" s="105">
        <f>D22/D23</f>
        <v>0.25872895578924704</v>
      </c>
      <c r="F22" s="104" t="s">
        <v>5</v>
      </c>
    </row>
    <row r="23" spans="2:6" x14ac:dyDescent="0.25">
      <c r="B23" s="103"/>
      <c r="C23" s="79" t="s">
        <v>164</v>
      </c>
      <c r="D23" s="78">
        <v>37006285322</v>
      </c>
      <c r="E23" s="112"/>
      <c r="F23" s="111"/>
    </row>
    <row r="24" spans="2:6" x14ac:dyDescent="0.25">
      <c r="B24" s="235"/>
      <c r="C24" s="236"/>
      <c r="D24" s="236"/>
      <c r="E24" s="237"/>
      <c r="F24" s="110"/>
    </row>
    <row r="25" spans="2:6" ht="15.75" thickBot="1" x14ac:dyDescent="0.3">
      <c r="B25" s="103" t="s">
        <v>220</v>
      </c>
      <c r="C25" s="107" t="s">
        <v>165</v>
      </c>
      <c r="D25" s="77">
        <v>5176803759</v>
      </c>
      <c r="E25" s="108">
        <f>D25/D26</f>
        <v>995.58551744138867</v>
      </c>
      <c r="F25" s="120" t="s">
        <v>5</v>
      </c>
    </row>
    <row r="26" spans="2:6" x14ac:dyDescent="0.25">
      <c r="B26" s="103"/>
      <c r="C26" s="79" t="s">
        <v>219</v>
      </c>
      <c r="D26" s="78">
        <v>5199758</v>
      </c>
      <c r="E26" s="101"/>
      <c r="F26" s="100"/>
    </row>
    <row r="27" spans="2:6" x14ac:dyDescent="0.25">
      <c r="B27" s="103"/>
      <c r="C27" s="79"/>
      <c r="D27" s="78"/>
      <c r="E27" s="101"/>
      <c r="F27" s="100"/>
    </row>
    <row r="28" spans="2:6" ht="15.75" thickBot="1" x14ac:dyDescent="0.3">
      <c r="B28" s="103" t="s">
        <v>218</v>
      </c>
      <c r="C28" s="107" t="s">
        <v>165</v>
      </c>
      <c r="D28" s="106">
        <f>+D25</f>
        <v>5176803759</v>
      </c>
      <c r="E28" s="105">
        <f>D28/D29</f>
        <v>0.18871619579975313</v>
      </c>
      <c r="F28" s="104" t="s">
        <v>130</v>
      </c>
    </row>
    <row r="29" spans="2:6" x14ac:dyDescent="0.25">
      <c r="B29" s="103"/>
      <c r="C29" s="79" t="s">
        <v>167</v>
      </c>
      <c r="D29" s="78">
        <v>27431687763</v>
      </c>
      <c r="E29" s="101"/>
      <c r="F29" s="100"/>
    </row>
    <row r="30" spans="2:6" x14ac:dyDescent="0.25">
      <c r="B30" s="103"/>
      <c r="C30" s="79"/>
      <c r="D30" s="78"/>
      <c r="E30" s="101"/>
      <c r="F30" s="100"/>
    </row>
    <row r="31" spans="2:6" ht="15.75" thickBot="1" x14ac:dyDescent="0.3">
      <c r="B31" s="103" t="s">
        <v>166</v>
      </c>
      <c r="C31" s="107" t="s">
        <v>165</v>
      </c>
      <c r="D31" s="106">
        <f>+D25</f>
        <v>5176803759</v>
      </c>
      <c r="E31" s="105">
        <f>D31/D32</f>
        <v>0.13988985151996391</v>
      </c>
      <c r="F31" s="104" t="s">
        <v>130</v>
      </c>
    </row>
    <row r="32" spans="2:6" x14ac:dyDescent="0.25">
      <c r="B32" s="103"/>
      <c r="C32" s="79" t="s">
        <v>164</v>
      </c>
      <c r="D32" s="78">
        <v>37006285322</v>
      </c>
      <c r="E32" s="101"/>
      <c r="F32" s="100"/>
    </row>
    <row r="33" spans="2:6" x14ac:dyDescent="0.25">
      <c r="B33" s="103"/>
      <c r="C33" s="79"/>
      <c r="D33" s="78"/>
      <c r="E33" s="101"/>
      <c r="F33" s="100"/>
    </row>
    <row r="34" spans="2:6" x14ac:dyDescent="0.25">
      <c r="B34" s="99"/>
      <c r="C34" s="98"/>
      <c r="D34" s="98"/>
      <c r="E34" s="97"/>
      <c r="F34" s="96"/>
    </row>
    <row r="38" spans="2:6" x14ac:dyDescent="0.25">
      <c r="B38" s="232" t="str">
        <f>+DOCUMENTOS!C13</f>
        <v xml:space="preserve">HONOR SERVICIOS DE SEGURIDAD LIMITADA </v>
      </c>
      <c r="C38" s="233"/>
      <c r="D38" s="233"/>
      <c r="E38" s="234"/>
      <c r="F38" s="119" t="s">
        <v>5</v>
      </c>
    </row>
    <row r="39" spans="2:6" x14ac:dyDescent="0.25">
      <c r="B39" s="118" t="s">
        <v>172</v>
      </c>
      <c r="C39" s="117"/>
      <c r="D39" s="117"/>
      <c r="E39" s="116"/>
      <c r="F39" s="115"/>
    </row>
    <row r="40" spans="2:6" ht="15.75" thickBot="1" x14ac:dyDescent="0.3">
      <c r="B40" s="103"/>
      <c r="C40" s="76" t="s">
        <v>171</v>
      </c>
      <c r="D40" s="77">
        <v>24636959000</v>
      </c>
      <c r="E40" s="114">
        <f>D40/D41</f>
        <v>1.7094785703525812</v>
      </c>
      <c r="F40" s="104" t="s">
        <v>5</v>
      </c>
    </row>
    <row r="41" spans="2:6" x14ac:dyDescent="0.25">
      <c r="B41" s="103" t="s">
        <v>170</v>
      </c>
      <c r="C41" s="79" t="s">
        <v>169</v>
      </c>
      <c r="D41" s="78">
        <v>14411973000</v>
      </c>
      <c r="E41" s="112"/>
      <c r="F41" s="104"/>
    </row>
    <row r="42" spans="2:6" x14ac:dyDescent="0.25">
      <c r="B42" s="103"/>
      <c r="C42" s="79"/>
      <c r="D42" s="78"/>
      <c r="E42" s="112"/>
      <c r="F42" s="104"/>
    </row>
    <row r="43" spans="2:6" ht="15.75" thickBot="1" x14ac:dyDescent="0.3">
      <c r="B43" s="103" t="s">
        <v>224</v>
      </c>
      <c r="C43" s="76" t="s">
        <v>223</v>
      </c>
      <c r="D43" s="113" t="s">
        <v>222</v>
      </c>
      <c r="E43" s="101">
        <f>D40-D41</f>
        <v>10224986000</v>
      </c>
      <c r="F43" s="104" t="s">
        <v>5</v>
      </c>
    </row>
    <row r="44" spans="2:6" x14ac:dyDescent="0.25">
      <c r="B44" s="103"/>
      <c r="C44" s="79"/>
      <c r="D44" s="78"/>
      <c r="E44" s="112"/>
      <c r="F44" s="104"/>
    </row>
    <row r="45" spans="2:6" ht="15.75" thickBot="1" x14ac:dyDescent="0.3">
      <c r="B45" s="103" t="s">
        <v>221</v>
      </c>
      <c r="C45" s="76" t="s">
        <v>168</v>
      </c>
      <c r="D45" s="75">
        <v>29098586000</v>
      </c>
      <c r="E45" s="105">
        <f>D45/D46</f>
        <v>0.46430547615085138</v>
      </c>
      <c r="F45" s="104" t="s">
        <v>5</v>
      </c>
    </row>
    <row r="46" spans="2:6" x14ac:dyDescent="0.25">
      <c r="B46" s="103"/>
      <c r="C46" s="79" t="s">
        <v>164</v>
      </c>
      <c r="D46" s="78">
        <v>62671210000</v>
      </c>
      <c r="E46" s="112"/>
      <c r="F46" s="111"/>
    </row>
    <row r="47" spans="2:6" x14ac:dyDescent="0.25">
      <c r="B47" s="235"/>
      <c r="C47" s="236"/>
      <c r="D47" s="236"/>
      <c r="E47" s="237"/>
      <c r="F47" s="110"/>
    </row>
    <row r="48" spans="2:6" ht="15.75" thickBot="1" x14ac:dyDescent="0.3">
      <c r="B48" s="103" t="s">
        <v>220</v>
      </c>
      <c r="C48" s="107" t="s">
        <v>165</v>
      </c>
      <c r="D48" s="109">
        <v>6567214000</v>
      </c>
      <c r="E48" s="108">
        <f>D48/D49</f>
        <v>5.7876316090935767</v>
      </c>
      <c r="F48" s="104" t="s">
        <v>5</v>
      </c>
    </row>
    <row r="49" spans="2:6" x14ac:dyDescent="0.25">
      <c r="B49" s="103"/>
      <c r="C49" s="79" t="s">
        <v>219</v>
      </c>
      <c r="D49" s="102">
        <v>1134697998</v>
      </c>
      <c r="E49" s="101"/>
      <c r="F49" s="100"/>
    </row>
    <row r="50" spans="2:6" x14ac:dyDescent="0.25">
      <c r="B50" s="103"/>
      <c r="C50" s="79"/>
      <c r="D50" s="102"/>
      <c r="E50" s="101"/>
      <c r="F50" s="100"/>
    </row>
    <row r="51" spans="2:6" ht="15.75" thickBot="1" x14ac:dyDescent="0.3">
      <c r="B51" s="103" t="s">
        <v>218</v>
      </c>
      <c r="C51" s="107" t="s">
        <v>165</v>
      </c>
      <c r="D51" s="106">
        <f>+D48</f>
        <v>6567214000</v>
      </c>
      <c r="E51" s="105">
        <f>D51/D52</f>
        <v>0.19561217496731861</v>
      </c>
      <c r="F51" s="104" t="s">
        <v>5</v>
      </c>
    </row>
    <row r="52" spans="2:6" x14ac:dyDescent="0.25">
      <c r="B52" s="103"/>
      <c r="C52" s="79" t="s">
        <v>167</v>
      </c>
      <c r="D52" s="78">
        <v>33572624000</v>
      </c>
      <c r="E52" s="101"/>
      <c r="F52" s="100"/>
    </row>
    <row r="53" spans="2:6" x14ac:dyDescent="0.25">
      <c r="B53" s="103"/>
      <c r="C53" s="79"/>
      <c r="D53" s="78"/>
      <c r="E53" s="101"/>
      <c r="F53" s="100"/>
    </row>
    <row r="54" spans="2:6" ht="15.75" thickBot="1" x14ac:dyDescent="0.3">
      <c r="B54" s="103" t="s">
        <v>166</v>
      </c>
      <c r="C54" s="107" t="s">
        <v>165</v>
      </c>
      <c r="D54" s="106">
        <f>+D51</f>
        <v>6567214000</v>
      </c>
      <c r="E54" s="105">
        <f>D54/D55</f>
        <v>0.10478837092821408</v>
      </c>
      <c r="F54" s="104" t="s">
        <v>5</v>
      </c>
    </row>
    <row r="55" spans="2:6" x14ac:dyDescent="0.25">
      <c r="B55" s="103"/>
      <c r="C55" s="79" t="s">
        <v>164</v>
      </c>
      <c r="D55" s="78">
        <v>62671210000</v>
      </c>
      <c r="E55" s="101"/>
      <c r="F55" s="100"/>
    </row>
    <row r="56" spans="2:6" x14ac:dyDescent="0.25">
      <c r="B56" s="103"/>
      <c r="C56" s="79"/>
      <c r="D56" s="102"/>
      <c r="E56" s="101"/>
      <c r="F56" s="100"/>
    </row>
    <row r="57" spans="2:6" x14ac:dyDescent="0.25">
      <c r="B57" s="99"/>
      <c r="C57" s="98"/>
      <c r="D57" s="98"/>
      <c r="E57" s="97"/>
      <c r="F57" s="96"/>
    </row>
  </sheetData>
  <mergeCells count="7">
    <mergeCell ref="B38:E38"/>
    <mergeCell ref="B47:E47"/>
    <mergeCell ref="B2:D2"/>
    <mergeCell ref="C6:D6"/>
    <mergeCell ref="B15:E15"/>
    <mergeCell ref="B24:E24"/>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FC0D5-FBF8-4211-AF44-ABDAD3E50921}">
  <dimension ref="B1:E13"/>
  <sheetViews>
    <sheetView workbookViewId="0">
      <selection activeCell="G15" sqref="G15"/>
    </sheetView>
  </sheetViews>
  <sheetFormatPr baseColWidth="10" defaultRowHeight="15" x14ac:dyDescent="0.25"/>
  <cols>
    <col min="1" max="1" width="11.42578125" style="64"/>
    <col min="2" max="2" width="26.42578125" style="64" customWidth="1"/>
    <col min="3" max="3" width="24" style="64" customWidth="1"/>
    <col min="4" max="4" width="20" style="64" customWidth="1"/>
    <col min="5" max="5" width="24.28515625" style="64" customWidth="1"/>
    <col min="6" max="16384" width="11.42578125" style="64"/>
  </cols>
  <sheetData>
    <row r="1" spans="2:5" ht="15.75" x14ac:dyDescent="0.25">
      <c r="B1" s="91"/>
    </row>
    <row r="2" spans="2:5" ht="24" customHeight="1" x14ac:dyDescent="0.25">
      <c r="B2" s="243" t="str">
        <f>+'EVALUACION INDICES'!B2</f>
        <v>INVITACIÓN ABIERTA No 001 DE 2023</v>
      </c>
      <c r="C2" s="243"/>
    </row>
    <row r="3" spans="2:5" ht="86.25" customHeight="1" x14ac:dyDescent="0.25">
      <c r="B3" s="248" t="str">
        <f>+'EVALUACION INDICES'!B3</f>
        <v xml:space="preserve">PRESTACIÓN DE SERVICIOS DE VIGILANCIA Y SEGURIDAD PRIVADA 2023, EN LOS PREDIOS DE PROPIEDAD DE LA EMPRESA DE LICORES DE CUNDINAMARCA, Y EN CUALQUIER OTRO QUE LE ASISTA OBLIGACIÓN LEGAL, CONVENCIONAL O CONTRACTUAL DE VIGILAR, ASÍ COMO DEL PERSONAL DE LAS DEPENDENCIAS QUE LA CONFORMAN. </v>
      </c>
      <c r="C3" s="248"/>
      <c r="D3" s="248"/>
      <c r="E3" s="248"/>
    </row>
    <row r="4" spans="2:5" ht="15.75" thickBot="1" x14ac:dyDescent="0.3">
      <c r="B4" s="90" t="s">
        <v>179</v>
      </c>
      <c r="C4" s="89"/>
    </row>
    <row r="5" spans="2:5" ht="36.75" customHeight="1" thickTop="1" thickBot="1" x14ac:dyDescent="0.3">
      <c r="B5" s="244" t="s">
        <v>236</v>
      </c>
      <c r="C5" s="245"/>
      <c r="D5" s="247" t="str">
        <f>+DOCUMENTOS!C6</f>
        <v xml:space="preserve">COMPAÑIA DE VIGILANCIA Y SEGURIDAD PRIVADA AGUILA DE ORO DE COLOMBIA LTDA </v>
      </c>
      <c r="E5" s="247" t="str">
        <f>+DOCUMENTOS!C13</f>
        <v xml:space="preserve">HONOR SERVICIOS DE SEGURIDAD LIMITADA </v>
      </c>
    </row>
    <row r="6" spans="2:5" ht="60.75" customHeight="1" thickTop="1" thickBot="1" x14ac:dyDescent="0.3">
      <c r="B6" s="246"/>
      <c r="C6" s="245"/>
      <c r="D6" s="247"/>
      <c r="E6" s="247"/>
    </row>
    <row r="7" spans="2:5" ht="39.75" customHeight="1" thickTop="1" x14ac:dyDescent="0.25">
      <c r="B7" s="85" t="s">
        <v>170</v>
      </c>
      <c r="C7" s="143" t="str">
        <f>+'EVALUACION INDICES'!D7</f>
        <v>&gt; = 1.5</v>
      </c>
      <c r="D7" s="142">
        <f>+'EVALUACION INDICES'!E17</f>
        <v>3.309697173621128</v>
      </c>
      <c r="E7" s="142">
        <f>+'EVALUACION INDICES'!E40</f>
        <v>1.7094785703525812</v>
      </c>
    </row>
    <row r="8" spans="2:5" ht="39" customHeight="1" x14ac:dyDescent="0.25">
      <c r="B8" s="82" t="s">
        <v>224</v>
      </c>
      <c r="C8" s="83" t="str">
        <f>+'EVALUACION INDICES'!D8</f>
        <v>&gt; =  A DOS VECES EL P.O</v>
      </c>
      <c r="D8" s="141">
        <f>+'EVALUACION INDICES'!E20</f>
        <v>19053521670</v>
      </c>
      <c r="E8" s="140">
        <f>+'EVALUACION INDICES'!E43</f>
        <v>10224986000</v>
      </c>
    </row>
    <row r="9" spans="2:5" ht="39" customHeight="1" x14ac:dyDescent="0.25">
      <c r="B9" s="139" t="s">
        <v>221</v>
      </c>
      <c r="C9" s="138" t="str">
        <f>+'EVALUACION INDICES'!D9</f>
        <v>&lt;= 50 %</v>
      </c>
      <c r="D9" s="137">
        <f>+'EVALUACION INDICES'!E22</f>
        <v>0.25872895578924704</v>
      </c>
      <c r="E9" s="136">
        <f>+'EVALUACION INDICES'!E45</f>
        <v>0.46430547615085138</v>
      </c>
    </row>
    <row r="10" spans="2:5" ht="15.75" x14ac:dyDescent="0.25">
      <c r="B10" s="135" t="s">
        <v>220</v>
      </c>
      <c r="C10" s="80" t="str">
        <f>+'EVALUACION INDICES'!D10</f>
        <v>&gt; = 5</v>
      </c>
      <c r="D10" s="134">
        <f>+'EVALUACION INDICES'!E25</f>
        <v>995.58551744138867</v>
      </c>
      <c r="E10" s="134">
        <f>+'EVALUACION INDICES'!E48</f>
        <v>5.7876316090935767</v>
      </c>
    </row>
    <row r="11" spans="2:5" ht="31.5" x14ac:dyDescent="0.25">
      <c r="B11" s="125" t="s">
        <v>231</v>
      </c>
      <c r="C11" s="124" t="s">
        <v>229</v>
      </c>
      <c r="D11" s="133">
        <f>+'EVALUACION INDICES'!E28</f>
        <v>0.18871619579975313</v>
      </c>
      <c r="E11" s="133">
        <f>+'EVALUACION INDICES'!E51</f>
        <v>0.19561217496731861</v>
      </c>
    </row>
    <row r="12" spans="2:5" ht="31.5" x14ac:dyDescent="0.25">
      <c r="B12" s="125" t="s">
        <v>228</v>
      </c>
      <c r="C12" s="124" t="s">
        <v>226</v>
      </c>
      <c r="D12" s="133">
        <f>+'EVALUACION INDICES'!E31</f>
        <v>0.13988985151996391</v>
      </c>
      <c r="E12" s="133">
        <f>+'EVALUACION INDICES'!E54</f>
        <v>0.10478837092821408</v>
      </c>
    </row>
    <row r="13" spans="2:5" x14ac:dyDescent="0.25">
      <c r="D13" s="132" t="s">
        <v>5</v>
      </c>
      <c r="E13" s="132" t="s">
        <v>5</v>
      </c>
    </row>
  </sheetData>
  <mergeCells count="5">
    <mergeCell ref="B2:C2"/>
    <mergeCell ref="B5:C6"/>
    <mergeCell ref="D5:D6"/>
    <mergeCell ref="E5:E6"/>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FA1AA-79E6-4481-8AE0-75A134F9A629}">
  <dimension ref="A1"/>
  <sheetViews>
    <sheetView tabSelected="1" topLeftCell="A76" workbookViewId="0">
      <selection activeCell="J95" sqref="J95"/>
    </sheetView>
  </sheetViews>
  <sheetFormatPr baseColWidth="10"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0"/>
  <sheetViews>
    <sheetView workbookViewId="0">
      <selection activeCell="D14" sqref="D14"/>
    </sheetView>
  </sheetViews>
  <sheetFormatPr baseColWidth="10" defaultRowHeight="15" x14ac:dyDescent="0.25"/>
  <cols>
    <col min="1" max="1" width="27.42578125" customWidth="1"/>
    <col min="2" max="2" width="10.5703125" customWidth="1"/>
    <col min="3" max="3" width="31.140625" customWidth="1"/>
    <col min="4" max="4" width="34.140625" customWidth="1"/>
  </cols>
  <sheetData>
    <row r="1" spans="1:4" x14ac:dyDescent="0.25">
      <c r="A1" s="1"/>
      <c r="B1" s="1"/>
      <c r="C1" s="1"/>
      <c r="D1" s="1"/>
    </row>
    <row r="2" spans="1:4" ht="23.25" x14ac:dyDescent="0.35">
      <c r="A2" s="182" t="s">
        <v>180</v>
      </c>
      <c r="B2" s="182"/>
      <c r="C2" s="182"/>
      <c r="D2" s="182"/>
    </row>
    <row r="3" spans="1:4" ht="46.5" customHeight="1" x14ac:dyDescent="0.25">
      <c r="A3" s="251" t="s">
        <v>13</v>
      </c>
      <c r="B3" s="252"/>
      <c r="C3" s="21" t="s">
        <v>35</v>
      </c>
      <c r="D3" s="172" t="s">
        <v>181</v>
      </c>
    </row>
    <row r="4" spans="1:4" x14ac:dyDescent="0.25">
      <c r="A4" s="251" t="s">
        <v>0</v>
      </c>
      <c r="B4" s="252"/>
      <c r="C4" s="174" t="s">
        <v>303</v>
      </c>
      <c r="D4" s="180" t="s">
        <v>315</v>
      </c>
    </row>
    <row r="5" spans="1:4" x14ac:dyDescent="0.25">
      <c r="A5" s="251" t="s">
        <v>14</v>
      </c>
      <c r="B5" s="252"/>
      <c r="C5" s="20" t="s">
        <v>5</v>
      </c>
      <c r="D5" s="20" t="s">
        <v>5</v>
      </c>
    </row>
    <row r="6" spans="1:4" x14ac:dyDescent="0.25">
      <c r="A6" s="253" t="s">
        <v>15</v>
      </c>
      <c r="B6" s="254"/>
      <c r="C6" s="20" t="s">
        <v>5</v>
      </c>
      <c r="D6" s="174" t="s">
        <v>303</v>
      </c>
    </row>
    <row r="7" spans="1:4" x14ac:dyDescent="0.25">
      <c r="A7" s="255" t="s">
        <v>291</v>
      </c>
      <c r="B7" s="256"/>
      <c r="C7" s="20" t="s">
        <v>5</v>
      </c>
      <c r="D7" s="20" t="s">
        <v>5</v>
      </c>
    </row>
    <row r="8" spans="1:4" ht="24" customHeight="1" x14ac:dyDescent="0.25">
      <c r="A8" s="257" t="s">
        <v>16</v>
      </c>
      <c r="B8" s="258"/>
      <c r="C8" s="261" t="s">
        <v>316</v>
      </c>
      <c r="D8" s="261" t="s">
        <v>316</v>
      </c>
    </row>
    <row r="9" spans="1:4" ht="20.25" customHeight="1" x14ac:dyDescent="0.25">
      <c r="A9" s="259"/>
      <c r="B9" s="260"/>
      <c r="C9" s="262"/>
      <c r="D9" s="262"/>
    </row>
    <row r="10" spans="1:4" ht="33" customHeight="1" x14ac:dyDescent="0.25">
      <c r="A10" s="249" t="s">
        <v>9</v>
      </c>
      <c r="B10" s="250"/>
      <c r="C10" s="177" t="s">
        <v>5</v>
      </c>
      <c r="D10" s="181" t="s">
        <v>315</v>
      </c>
    </row>
  </sheetData>
  <mergeCells count="10">
    <mergeCell ref="A10:B10"/>
    <mergeCell ref="A2:D2"/>
    <mergeCell ref="A3:B3"/>
    <mergeCell ref="A4:B4"/>
    <mergeCell ref="A5:B5"/>
    <mergeCell ref="A6:B6"/>
    <mergeCell ref="A7:B7"/>
    <mergeCell ref="A8:B9"/>
    <mergeCell ref="D8:D9"/>
    <mergeCell ref="C8:C9"/>
  </mergeCells>
  <pageMargins left="0.7" right="0.7" top="0.75" bottom="0.75" header="0.3" footer="0.3"/>
  <pageSetup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TECNICA - SERVICIOS</vt:lpstr>
      <vt:lpstr>EXPERIENCIA</vt:lpstr>
      <vt:lpstr>DOCUMENTOS</vt:lpstr>
      <vt:lpstr>EVALUACION INDICES</vt:lpstr>
      <vt:lpstr>INDICADORES</vt:lpstr>
      <vt:lpstr>DOCUMENTO</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2020-03-26T16:18:46Z</cp:lastPrinted>
  <dcterms:created xsi:type="dcterms:W3CDTF">2017-05-22T13:32:10Z</dcterms:created>
  <dcterms:modified xsi:type="dcterms:W3CDTF">2023-02-20T17:42:07Z</dcterms:modified>
</cp:coreProperties>
</file>