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paula.marin\Downloads\"/>
    </mc:Choice>
  </mc:AlternateContent>
  <xr:revisionPtr revIDLastSave="0" documentId="13_ncr:1_{A6E84B4D-112F-4772-973F-FF383AD026CF}" xr6:coauthVersionLast="47" xr6:coauthVersionMax="47" xr10:uidLastSave="{00000000-0000-0000-0000-000000000000}"/>
  <bookViews>
    <workbookView xWindow="-120" yWindow="-120" windowWidth="29040" windowHeight="15720" activeTab="6" xr2:uid="{00000000-000D-0000-FFFF-FFFF00000000}"/>
  </bookViews>
  <sheets>
    <sheet name="EVALUACION JURIDICA" sheetId="1" r:id="rId1"/>
    <sheet name="EVALUACION TECNICA " sheetId="43" r:id="rId2"/>
    <sheet name="EVALUACION DE EXPERIENCIA" sheetId="44" r:id="rId3"/>
    <sheet name="INDICADORES" sheetId="47" r:id="rId4"/>
    <sheet name="EVALUACION INDICES" sheetId="46" r:id="rId5"/>
    <sheet name="DOCUMENTOS" sheetId="45" r:id="rId6"/>
    <sheet name="RESULTADO" sheetId="4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47" l="1"/>
  <c r="B3" i="47"/>
  <c r="D5" i="47"/>
  <c r="C7" i="47"/>
  <c r="D7" i="47"/>
  <c r="C8" i="47"/>
  <c r="D8" i="47"/>
  <c r="C9" i="47"/>
  <c r="D9" i="47"/>
  <c r="C10" i="47"/>
  <c r="D10" i="47"/>
  <c r="C11" i="47"/>
  <c r="D11" i="47"/>
  <c r="C12" i="47"/>
  <c r="D12" i="47"/>
  <c r="B2" i="46"/>
  <c r="B3" i="46"/>
  <c r="B20" i="46"/>
  <c r="E22" i="46"/>
  <c r="E25" i="46"/>
  <c r="E27" i="46"/>
  <c r="E30" i="46"/>
  <c r="D33" i="46"/>
  <c r="E33" i="46"/>
  <c r="D36" i="46"/>
  <c r="D37" i="46"/>
  <c r="E36" i="46" s="1"/>
</calcChain>
</file>

<file path=xl/sharedStrings.xml><?xml version="1.0" encoding="utf-8"?>
<sst xmlns="http://schemas.openxmlformats.org/spreadsheetml/2006/main" count="167" uniqueCount="119">
  <si>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</si>
  <si>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</si>
  <si>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</si>
  <si>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</si>
  <si>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</si>
  <si>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</si>
  <si>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</si>
  <si>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</si>
  <si>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</si>
  <si>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</si>
  <si>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</si>
  <si>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</si>
  <si>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</si>
  <si>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</si>
  <si>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</si>
  <si>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</si>
  <si>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</si>
  <si>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</si>
  <si>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</si>
  <si>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</si>
  <si>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</si>
  <si>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</si>
  <si>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</si>
  <si>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</si>
  <si>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</si>
  <si>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</si>
  <si>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</si>
  <si>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</si>
  <si>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</si>
  <si>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</si>
  <si>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</si>
  <si>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</si>
  <si>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</si>
  <si>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</si>
  <si>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</si>
  <si>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</si>
  <si>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</si>
  <si>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</si>
  <si>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EVALUACION FINANCIERA</t>
  </si>
  <si>
    <t>INVITACION ABIERTA No. 025 DE 2022</t>
  </si>
  <si>
    <t>Vo. Bo RUTH MARINA NOVOA HERRERA</t>
  </si>
  <si>
    <t>Subgerente Financiera</t>
  </si>
  <si>
    <t>DEBE SUBSANAR</t>
  </si>
  <si>
    <t>INVITACION ABIERTA No. 035 DE 2022</t>
  </si>
  <si>
    <t>ESCOLYTUR LTDA.</t>
  </si>
  <si>
    <t>FOLIO 4-5</t>
  </si>
  <si>
    <t>FOLIO 6-16</t>
  </si>
  <si>
    <t>FOLIO 18</t>
  </si>
  <si>
    <t>FOLIO 20-21</t>
  </si>
  <si>
    <t>FOLIO 23-24</t>
  </si>
  <si>
    <t>FOLIO 26</t>
  </si>
  <si>
    <t>FOLIO 28-33</t>
  </si>
  <si>
    <t>FOLIO 35</t>
  </si>
  <si>
    <t>FOLIO 37</t>
  </si>
  <si>
    <t>FOLIO 39</t>
  </si>
  <si>
    <t>Asignar microbuses según se vayan necesitando para el personal de apoyo de los diferentes despliegues publicitarios requeridos por la Empresa de Licores, con solicitud de un día de anticipación. Asegurar que todos los vehículos asignados para la operación siempre estén en perfectas condiciones para el transporte del personal(aseo, mecánicas, documental, etc.)</t>
  </si>
  <si>
    <t>Cumplir con la ruta de entrega previamente organizada con un día de anticipación según cronograma.</t>
  </si>
  <si>
    <t>Municipios:Agua de Dios,Alban,Almeida,Anapoima,Apulo,Arbeláez,Beltrán,Bituima,Bojacá,Cabrera,Cachipay,Cajicá,Caparrapí,Cáqueza,Carmen de Carupa,Chaguaní,Chía,Chipaque,Choachí,Cogua,Cota,Cucunubá,El Colegio,El Peñón,El Rosal,Facatativá,Fómeque,Fosca,Funza,Fúquene,Fusagasugá,Gachalá
Gachancipá,Gachetá,Gama,Girardot,Granada,Guachetá,Guaduas,Guasca,Guataquí,Guatavita,Guayabal de Síquima,Guayabetal,Gutiérrez,Jerusalén,Junín,La Calera,La Mesa,La Palma,La Peña,La Vega,Lenguazaque,Machetá,Madrid,Manta,Medina,Mosquera,Nariño,Nemocón,Nilo,Nimaima,Nocaima,Pacho,Paime,Pandi,Paratebueno,Pasca,Puerto Salgar,Pulí,Quebradanegra,Quetame,Quipile,Ricaurte,San Antonio del Tequendama,San Bernardo,San Cayetano,San Francisco,San Juan de Rioseco
Sasaima,Sesquilé,Sibaté,Silvania,Simijaca,Soacha,Sopó,Subachoque,Suesca
Supatá,Susa,Sutatausa,Tabio,Tausa,Tena,Tenjo,Tibacuy,Tibirita,Tocaima,Tocancipá,Topaipí,Ubalá,Ubaque,Ubaté,Une,Útica,Venecia,Vergara,Vianí,Villagómez,Villapinzón,Villeta,Viotá,Yacopí,Zipacón,Zipaquirá.</t>
  </si>
  <si>
    <t>El servicio de transporte se establece valor por día con un tiempo de ejecución de 12 horas, con servicio incluido, con pernotac y hora extra a Bogota,villavicencio y  116 municipios del departamento.</t>
  </si>
  <si>
    <t>ESPECIFICACIONES TECNICAS</t>
  </si>
  <si>
    <t>DESCRIPCION</t>
  </si>
  <si>
    <t xml:space="preserve">REF </t>
  </si>
  <si>
    <t>INVITACION ABIERTA No. 035 de 2022</t>
  </si>
  <si>
    <t xml:space="preserve">RESULTADO </t>
  </si>
  <si>
    <t xml:space="preserve">Se evidencia que La Experiencia requerida  como indica la Invitacion Abierta No 35 de 2022 el contratista adjunta el formulario No 06 y adjunta Certificacion de COMIAGRO S.A y ASOCHICALA  donde se certifican la experiencia comercial.
</t>
  </si>
  <si>
    <r>
      <t>LOS OFERENTES deberán acreditar experiencia específica en el transporte nacional de pasajeros.
La experiencia específica se acreditará con la presentación de certificaciones con entidades privadas y/o públicas.
Entregar certificación en la ejecución de dos (2) contratos, cuyo objeto esté relacionado con transporte nacional de pasajeros; y cuyo valor sumado sea igual al valor del presupuesto oficial.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t>
    </r>
    <r>
      <rPr>
        <sz val="8"/>
        <color rgb="FFFF0000"/>
        <rFont val="Arial"/>
        <family val="2"/>
      </rPr>
      <t xml:space="preserve"> </t>
    </r>
    <r>
      <rPr>
        <sz val="8"/>
        <rFont val="Arial"/>
        <family val="2"/>
      </rPr>
      <t xml:space="preserve">                                                                                                              </t>
    </r>
  </si>
  <si>
    <t>OBSERVACIONES</t>
  </si>
  <si>
    <t xml:space="preserve">EXPERIENCIA  </t>
  </si>
  <si>
    <t>EVALUACION EXPERIENCIA INVITACIÓN ABIERTA No. 035 DE 2022</t>
  </si>
  <si>
    <r>
      <t xml:space="preserve">Presenta la información financiera a 31 de dicimebre de 2021, según certificación de la Cámara de Comercio de Bogotá, con Código de verificación No.B22561162AEB44  del 31 de Octubre de 2022 -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</si>
  <si>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2020.</t>
  </si>
  <si>
    <t>DOCUMENTO SOLICITADO</t>
  </si>
  <si>
    <t>830.090.497 - 2</t>
  </si>
  <si>
    <t>NIT</t>
  </si>
  <si>
    <t>EMPRESA DE TRANSPORTE ESCOLAR Y TURISMO LTDA</t>
  </si>
  <si>
    <t>NOMBRE</t>
  </si>
  <si>
    <t>EVALUACION DOCUMENTOS</t>
  </si>
  <si>
    <t xml:space="preserve">CONTRATAR EL SERVICIO DE TRANSPORTE DE PERSONAL DE IMPULSO PARA LOS DIFERENTES DESPLIEGUES PUBLICITARIOS DE LOS EVENTOS PATROCINADOS POR LA EMPRESA DE LICORES DE CUNDINAMARCA, EN LOS 116 MUNICIPIOS DE CUNDINMARCA, BOGOTA Y CASANARE. </t>
  </si>
  <si>
    <t>INVITACIÓN ABIERTA No 035 DE 2022</t>
  </si>
  <si>
    <t>Activo Total</t>
  </si>
  <si>
    <t xml:space="preserve">CUMPLE </t>
  </si>
  <si>
    <t>Utilidad Operacional</t>
  </si>
  <si>
    <t xml:space="preserve">RENTABILIDAD DEL ACTIVO </t>
  </si>
  <si>
    <t xml:space="preserve">Patrimonio </t>
  </si>
  <si>
    <t xml:space="preserve">RENTABILIDAD DEL PATRIMONIO </t>
  </si>
  <si>
    <t xml:space="preserve">Gastos de Interes </t>
  </si>
  <si>
    <t xml:space="preserve">RAZON DE COBERTURA </t>
  </si>
  <si>
    <t>Pasivo Total</t>
  </si>
  <si>
    <t>NIVEL DE ENDEUDAMIENTO</t>
  </si>
  <si>
    <t>872.244.521 - 385.660.681</t>
  </si>
  <si>
    <t xml:space="preserve">Activo corriente - Pasivo Corriente </t>
  </si>
  <si>
    <t xml:space="preserve">CAPITAL DE TRABAJO </t>
  </si>
  <si>
    <t>Pasivo corriente</t>
  </si>
  <si>
    <t>LIQUIDEZ</t>
  </si>
  <si>
    <t>Activo corriente</t>
  </si>
  <si>
    <t>En Col $</t>
  </si>
  <si>
    <t>&gt; = 0.4%</t>
  </si>
  <si>
    <t>Uop/ AT</t>
  </si>
  <si>
    <t>RENTABILIDAD DEL ACTIVO (ROE)</t>
  </si>
  <si>
    <t>&gt; = 4%</t>
  </si>
  <si>
    <t>Uop/p</t>
  </si>
  <si>
    <t>RENTABILIDAD DEL PATRIMONIO (ROE)</t>
  </si>
  <si>
    <t>&gt; = 5</t>
  </si>
  <si>
    <t>Uop/GI</t>
  </si>
  <si>
    <t>&lt;= 60 %</t>
  </si>
  <si>
    <t>(PT/AT) * 100</t>
  </si>
  <si>
    <t>&gt; =  al 50 % del P.O</t>
  </si>
  <si>
    <t>AC-PC</t>
  </si>
  <si>
    <t>&gt; = 1.4</t>
  </si>
  <si>
    <t>AC/PC</t>
  </si>
  <si>
    <t>PRESUPUESTO OFICIAL:  $140.000.000</t>
  </si>
  <si>
    <t>SOLICITADOS</t>
  </si>
  <si>
    <t>INDICADORES FINANCIEROS</t>
  </si>
  <si>
    <t>SOLICITADOS
PRESUPUESTO OFICIAL:  $140.000.000</t>
  </si>
  <si>
    <t>No aportó</t>
  </si>
  <si>
    <t>NO CUMPLE - DEBE SUBSANAR</t>
  </si>
  <si>
    <t>NO CUMPLE, DEBE SUBSANAR</t>
  </si>
  <si>
    <t xml:space="preserve">Subgerente Comercial </t>
  </si>
  <si>
    <t>Vo. Bo JUAN PABLO SARMIENTO DAZA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</si>
</sst>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0.0%"/>
    <numFmt numFmtId="169" formatCode="_(* #,##0_);_(* \(#,##0\);_(* &quot;-&quot;??_);_(@_)"/>
    <numFmt numFmtId="170" formatCode="_(&quot;$&quot;\ * #,##0_);_(&quot;$&quot;\ * \(#,##0\);_(&quot;$&quot;\ * &quot;-&quot;??_);_(@_)"/>
    <numFmt numFmtId="171" formatCode="#,##0.00;[Red]#,##0.00"/>
  </numFmts>
  <fonts count="37"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9"/>
      <color theme="1"/>
      <name val="Arial"/>
      <family val="2"/>
    </font>
    <font>
      <sz val="9"/>
      <name val="Arial"/>
      <family val="2"/>
    </font>
    <font>
      <b/>
      <sz val="9"/>
      <name val="Arial"/>
      <family val="2"/>
    </font>
    <font>
      <sz val="9"/>
      <color theme="1"/>
      <name val="Arial"/>
      <family val="2"/>
    </font>
    <font>
      <b/>
      <sz val="10"/>
      <color theme="1"/>
      <name val="Arial"/>
      <family val="2"/>
    </font>
    <font>
      <sz val="12"/>
      <color theme="1"/>
      <name val="Calibri"/>
      <family val="2"/>
      <scheme val="minor"/>
    </font>
    <font>
      <b/>
      <sz val="12"/>
      <color theme="1"/>
      <name val="Calibri"/>
      <family val="2"/>
      <scheme val="minor"/>
    </font>
    <font>
      <b/>
      <sz val="8"/>
      <name val="Calibri"/>
      <family val="2"/>
      <scheme val="minor"/>
    </font>
    <font>
      <sz val="8"/>
      <name val="Calibri"/>
      <family val="2"/>
      <scheme val="minor"/>
    </font>
    <font>
      <b/>
      <sz val="10"/>
      <color rgb="FFFF0000"/>
      <name val="Arial"/>
      <family val="2"/>
    </font>
    <font>
      <b/>
      <sz val="11"/>
      <color theme="1"/>
      <name val="Calibri"/>
      <family val="2"/>
      <scheme val="minor"/>
    </font>
    <font>
      <b/>
      <sz val="14"/>
      <color theme="1"/>
      <name val="Calibri"/>
      <family val="2"/>
      <scheme val="minor"/>
    </font>
    <font>
      <sz val="10"/>
      <color rgb="FF000000"/>
      <name val="Arial"/>
      <family val="2"/>
    </font>
    <font>
      <sz val="11"/>
      <name val="Arial"/>
      <family val="2"/>
    </font>
    <font>
      <b/>
      <sz val="11"/>
      <name val="Arial"/>
      <family val="2"/>
    </font>
    <font>
      <b/>
      <sz val="8"/>
      <color rgb="FF000000"/>
      <name val="Arial"/>
      <family val="2"/>
    </font>
    <font>
      <sz val="8"/>
      <color rgb="FFFF0000"/>
      <name val="Arial"/>
      <family val="2"/>
    </font>
    <font>
      <b/>
      <sz val="10"/>
      <name val="Arial"/>
      <family val="2"/>
    </font>
    <font>
      <sz val="10"/>
      <color theme="1"/>
      <name val="Arial"/>
      <family val="2"/>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2"/>
      <color theme="1"/>
      <name val="Arial"/>
      <family val="2"/>
    </font>
    <font>
      <b/>
      <sz val="8"/>
      <color rgb="FFFF0000"/>
      <name val="Calibri"/>
      <family val="2"/>
      <scheme val="minor"/>
    </font>
    <font>
      <sz val="8"/>
      <color rgb="FFFF0000"/>
      <name val="Calibri"/>
      <family val="2"/>
      <scheme val="minor"/>
    </font>
    <font>
      <b/>
      <sz val="12"/>
      <color rgb="FFFF0000"/>
      <name val="Calibri"/>
      <family val="2"/>
      <scheme val="minor"/>
    </font>
  </fonts>
  <fills count="6">
    <fill>
      <patternFill patternType="none"/>
    </fill>
    <fill>
      <patternFill patternType="gray125"/>
    </fill>
    <fill>
      <patternFill patternType="solid">
        <fgColor rgb="FF00B050"/>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auto="1"/>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auto="1"/>
      </left>
      <right/>
      <top/>
      <bottom style="medium">
        <color indexed="64"/>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auto="1"/>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s>
  <cellStyleXfs count="12">
    <xf numFmtId="0" fontId="0" fillId="0" borderId="0"/>
    <xf numFmtId="164" fontId="8" fillId="0" borderId="0" applyFont="0" applyFill="0" applyBorder="0" applyAlignment="0" applyProtection="0"/>
    <xf numFmtId="0" fontId="9" fillId="0" borderId="0"/>
    <xf numFmtId="0" fontId="9" fillId="0" borderId="0"/>
    <xf numFmtId="0" fontId="8" fillId="0" borderId="0"/>
    <xf numFmtId="165" fontId="8" fillId="0" borderId="0" applyFont="0" applyFill="0" applyBorder="0" applyAlignment="0" applyProtection="0"/>
    <xf numFmtId="41" fontId="8" fillId="0" borderId="0" applyFont="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0" fontId="15" fillId="0" borderId="0"/>
    <xf numFmtId="41" fontId="8" fillId="0" borderId="0" applyFont="0" applyFill="0" applyBorder="0" applyAlignment="0" applyProtection="0"/>
    <xf numFmtId="9" fontId="8" fillId="0" borderId="0" applyFont="0" applyFill="0" applyBorder="0" applyAlignment="0" applyProtection="0"/>
  </cellStyleXfs>
  <cellXfs count="184">
    <xf numFmtId="0" fontId="0" fillId="0" borderId="0" xfId="0"/>
    <xf numFmtId="0" fontId="4" fillId="0" borderId="0" xfId="0" applyFont="1"/>
    <xf numFmtId="0" fontId="9" fillId="0" borderId="0" xfId="2"/>
    <xf numFmtId="0" fontId="11" fillId="0" borderId="0" xfId="2" applyFont="1"/>
    <xf numFmtId="0" fontId="12" fillId="0" borderId="0" xfId="2" applyFont="1" applyAlignment="1">
      <alignment vertical="top"/>
    </xf>
    <xf numFmtId="0" fontId="12" fillId="0" borderId="0" xfId="2" applyFont="1"/>
    <xf numFmtId="0" fontId="10" fillId="0" borderId="0" xfId="0" applyFont="1"/>
    <xf numFmtId="0" fontId="13" fillId="0" borderId="0" xfId="0" applyFont="1"/>
    <xf numFmtId="0" fontId="4" fillId="0" borderId="0" xfId="0" applyFont="1" applyAlignment="1">
      <alignment horizontal="center" vertical="center"/>
    </xf>
    <xf numFmtId="167" fontId="0" fillId="0" borderId="0" xfId="8" applyNumberFormat="1" applyFont="1"/>
    <xf numFmtId="0" fontId="4" fillId="0" borderId="2" xfId="0" applyFont="1" applyBorder="1" applyAlignment="1">
      <alignment wrapText="1"/>
    </xf>
    <xf numFmtId="0" fontId="6" fillId="0" borderId="2" xfId="0" applyFont="1" applyBorder="1" applyAlignment="1">
      <alignment wrapText="1"/>
    </xf>
    <xf numFmtId="0" fontId="6" fillId="0" borderId="2" xfId="0" applyFont="1" applyBorder="1" applyAlignment="1">
      <alignment vertical="center" wrapText="1"/>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5" fillId="0" borderId="0" xfId="0" applyFont="1"/>
    <xf numFmtId="0" fontId="17" fillId="0" borderId="2" xfId="0" applyFont="1" applyBorder="1" applyAlignment="1">
      <alignment horizontal="center" vertical="center"/>
    </xf>
    <xf numFmtId="0" fontId="17" fillId="0" borderId="2" xfId="0" applyFont="1" applyBorder="1" applyAlignment="1">
      <alignment vertical="center"/>
    </xf>
    <xf numFmtId="0" fontId="18" fillId="0" borderId="2" xfId="0" applyFont="1" applyBorder="1" applyAlignment="1">
      <alignment horizontal="justify" vertical="top"/>
    </xf>
    <xf numFmtId="0" fontId="18" fillId="0" borderId="2" xfId="0" applyFont="1" applyBorder="1" applyAlignment="1">
      <alignment horizontal="center" vertical="center"/>
    </xf>
    <xf numFmtId="0" fontId="6" fillId="0" borderId="2" xfId="0" applyFont="1" applyBorder="1" applyAlignment="1">
      <alignment horizontal="justify" vertical="center"/>
    </xf>
    <xf numFmtId="0" fontId="6" fillId="0" borderId="2" xfId="0" applyFont="1" applyBorder="1" applyAlignment="1">
      <alignment horizontal="center" vertical="center"/>
    </xf>
    <xf numFmtId="0" fontId="6" fillId="0" borderId="2" xfId="0" applyFont="1" applyBorder="1"/>
    <xf numFmtId="0" fontId="4" fillId="0" borderId="0" xfId="0" applyFont="1" applyAlignment="1">
      <alignment wrapText="1"/>
    </xf>
    <xf numFmtId="0" fontId="4" fillId="0" borderId="0" xfId="0" applyFont="1" applyAlignment="1">
      <alignment horizontal="center" vertical="center" wrapText="1"/>
    </xf>
    <xf numFmtId="0" fontId="4" fillId="0" borderId="2" xfId="0" applyFont="1" applyBorder="1" applyAlignment="1">
      <alignment horizontal="justify" vertical="center" wrapText="1"/>
    </xf>
    <xf numFmtId="0" fontId="16" fillId="0" borderId="2" xfId="0" applyFont="1" applyBorder="1" applyAlignment="1">
      <alignment horizontal="center" vertical="center"/>
    </xf>
    <xf numFmtId="0" fontId="12" fillId="0" borderId="3" xfId="0" applyFont="1" applyBorder="1" applyAlignment="1">
      <alignment horizontal="center" vertical="center" wrapText="1"/>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1" fillId="0" borderId="0" xfId="2" applyFont="1" applyAlignment="1">
      <alignment horizontal="left" vertical="top" wrapText="1"/>
    </xf>
    <xf numFmtId="0" fontId="12" fillId="0" borderId="0" xfId="2" applyFont="1" applyAlignment="1">
      <alignment horizontal="left" vertical="top" wrapText="1"/>
    </xf>
    <xf numFmtId="0" fontId="21" fillId="2" borderId="6" xfId="0" applyFont="1" applyFill="1" applyBorder="1" applyAlignment="1">
      <alignment horizontal="center" vertical="center"/>
    </xf>
    <xf numFmtId="0" fontId="22" fillId="0" borderId="7" xfId="0" applyFont="1" applyBorder="1" applyAlignment="1">
      <alignment horizontal="justify" vertical="center"/>
    </xf>
    <xf numFmtId="0" fontId="0" fillId="0" borderId="8" xfId="0" applyBorder="1" applyAlignment="1">
      <alignment horizontal="center" vertical="center"/>
    </xf>
    <xf numFmtId="0" fontId="21" fillId="2" borderId="9" xfId="0" applyFont="1" applyFill="1" applyBorder="1" applyAlignment="1">
      <alignment horizontal="center" vertical="center"/>
    </xf>
    <xf numFmtId="0" fontId="9" fillId="0" borderId="1" xfId="0" applyFont="1" applyBorder="1" applyAlignment="1">
      <alignment horizontal="left" vertical="top" wrapText="1"/>
    </xf>
    <xf numFmtId="0" fontId="23" fillId="0" borderId="10"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5" fillId="3" borderId="19" xfId="0" applyFont="1" applyFill="1" applyBorder="1" applyAlignment="1">
      <alignment horizontal="center" vertical="center" wrapText="1"/>
    </xf>
    <xf numFmtId="0" fontId="20" fillId="0" borderId="19" xfId="0" applyFont="1" applyBorder="1"/>
    <xf numFmtId="0" fontId="4" fillId="0" borderId="23" xfId="0" applyFont="1" applyBorder="1"/>
    <xf numFmtId="0" fontId="4" fillId="0" borderId="24" xfId="0" applyFont="1" applyBorder="1"/>
    <xf numFmtId="0" fontId="0" fillId="4" borderId="0" xfId="0" applyFill="1"/>
    <xf numFmtId="0" fontId="2" fillId="4" borderId="25" xfId="0" applyFont="1" applyFill="1" applyBorder="1" applyAlignment="1">
      <alignment horizontal="left" vertical="center" wrapText="1"/>
    </xf>
    <xf numFmtId="0" fontId="5" fillId="4" borderId="25" xfId="0" applyFont="1" applyFill="1" applyBorder="1" applyAlignment="1">
      <alignment horizontal="left" vertical="center" wrapText="1"/>
    </xf>
    <xf numFmtId="0" fontId="14" fillId="4" borderId="26" xfId="0" applyFont="1" applyFill="1" applyBorder="1" applyAlignment="1">
      <alignment horizontal="justify" wrapText="1"/>
    </xf>
    <xf numFmtId="0" fontId="28" fillId="4" borderId="22" xfId="0" applyFont="1" applyFill="1" applyBorder="1" applyAlignment="1">
      <alignment horizontal="center" vertical="center"/>
    </xf>
    <xf numFmtId="0" fontId="28" fillId="4" borderId="22" xfId="0" applyFont="1" applyFill="1" applyBorder="1" applyAlignment="1">
      <alignment horizontal="center"/>
    </xf>
    <xf numFmtId="0" fontId="14" fillId="4" borderId="19" xfId="0" applyFont="1" applyFill="1" applyBorder="1" applyAlignment="1">
      <alignment horizontal="center" vertical="center" wrapText="1"/>
    </xf>
    <xf numFmtId="0" fontId="14" fillId="4" borderId="19" xfId="0" applyFont="1" applyFill="1" applyBorder="1" applyAlignment="1">
      <alignment horizontal="center" vertical="center"/>
    </xf>
    <xf numFmtId="0" fontId="14" fillId="4" borderId="0" xfId="0" applyFont="1" applyFill="1" applyAlignment="1">
      <alignment horizontal="center" vertical="center" wrapText="1"/>
    </xf>
    <xf numFmtId="0" fontId="3" fillId="4" borderId="0" xfId="0" applyFont="1" applyFill="1"/>
    <xf numFmtId="0" fontId="2" fillId="4" borderId="0" xfId="0" applyFont="1" applyFill="1" applyAlignment="1">
      <alignment horizontal="left" vertical="center" wrapText="1"/>
    </xf>
    <xf numFmtId="0" fontId="5" fillId="4" borderId="0" xfId="0" applyFont="1" applyFill="1" applyAlignment="1">
      <alignment horizontal="left" vertical="center" wrapText="1"/>
    </xf>
    <xf numFmtId="0" fontId="0" fillId="4" borderId="0" xfId="0" applyFill="1" applyAlignment="1">
      <alignment vertical="top"/>
    </xf>
    <xf numFmtId="164" fontId="29" fillId="4" borderId="27" xfId="1" applyFont="1" applyFill="1" applyBorder="1" applyAlignment="1">
      <alignment horizontal="center"/>
    </xf>
    <xf numFmtId="0" fontId="0" fillId="4" borderId="28" xfId="0" applyFill="1" applyBorder="1"/>
    <xf numFmtId="169" fontId="29" fillId="4" borderId="4" xfId="0" applyNumberFormat="1" applyFont="1" applyFill="1" applyBorder="1"/>
    <xf numFmtId="0" fontId="29" fillId="4" borderId="4" xfId="0" applyFont="1" applyFill="1" applyBorder="1" applyAlignment="1">
      <alignment horizontal="center"/>
    </xf>
    <xf numFmtId="0" fontId="0" fillId="4" borderId="29" xfId="0" applyFill="1" applyBorder="1"/>
    <xf numFmtId="164" fontId="29" fillId="4" borderId="30" xfId="1" applyFont="1" applyFill="1" applyBorder="1" applyAlignment="1">
      <alignment horizontal="center"/>
    </xf>
    <xf numFmtId="9" fontId="0" fillId="4" borderId="31" xfId="11" applyFont="1" applyFill="1" applyBorder="1"/>
    <xf numFmtId="169" fontId="29" fillId="4" borderId="32" xfId="0" applyNumberFormat="1" applyFont="1" applyFill="1" applyBorder="1"/>
    <xf numFmtId="0" fontId="29" fillId="4" borderId="32" xfId="0" applyFont="1" applyFill="1" applyBorder="1" applyAlignment="1">
      <alignment horizontal="center" vertical="center" wrapText="1"/>
    </xf>
    <xf numFmtId="0" fontId="29" fillId="4" borderId="33" xfId="0" applyFont="1" applyFill="1" applyBorder="1"/>
    <xf numFmtId="0" fontId="0" fillId="4" borderId="31" xfId="0" applyFill="1" applyBorder="1"/>
    <xf numFmtId="0" fontId="29" fillId="4" borderId="0" xfId="0" applyFont="1" applyFill="1"/>
    <xf numFmtId="0" fontId="29" fillId="4" borderId="0" xfId="0" applyFont="1" applyFill="1" applyAlignment="1">
      <alignment horizontal="center"/>
    </xf>
    <xf numFmtId="0" fontId="0" fillId="4" borderId="33" xfId="0" applyFill="1" applyBorder="1"/>
    <xf numFmtId="169" fontId="29" fillId="4" borderId="12" xfId="0" applyNumberFormat="1" applyFont="1" applyFill="1" applyBorder="1"/>
    <xf numFmtId="164" fontId="30" fillId="4" borderId="30" xfId="1" applyFont="1" applyFill="1" applyBorder="1" applyAlignment="1">
      <alignment horizontal="center"/>
    </xf>
    <xf numFmtId="169" fontId="29" fillId="4" borderId="31" xfId="1" applyNumberFormat="1" applyFont="1" applyFill="1" applyBorder="1"/>
    <xf numFmtId="169" fontId="29" fillId="4" borderId="0" xfId="1" applyNumberFormat="1" applyFont="1" applyFill="1" applyBorder="1"/>
    <xf numFmtId="0" fontId="29" fillId="4" borderId="30" xfId="0" applyFont="1" applyFill="1" applyBorder="1" applyAlignment="1">
      <alignment horizontal="center" vertical="center" wrapText="1"/>
    </xf>
    <xf numFmtId="2" fontId="29" fillId="4" borderId="31" xfId="1" applyNumberFormat="1" applyFont="1" applyFill="1" applyBorder="1" applyAlignment="1">
      <alignment horizontal="right"/>
    </xf>
    <xf numFmtId="169" fontId="29" fillId="4" borderId="32" xfId="1" applyNumberFormat="1" applyFont="1" applyFill="1" applyBorder="1"/>
    <xf numFmtId="0" fontId="30" fillId="4" borderId="30" xfId="0" applyFont="1" applyFill="1" applyBorder="1" applyAlignment="1">
      <alignment horizontal="center" vertical="justify" wrapText="1"/>
    </xf>
    <xf numFmtId="0" fontId="29" fillId="4" borderId="30" xfId="0" applyFont="1" applyFill="1" applyBorder="1" applyAlignment="1">
      <alignment horizontal="center" vertical="justify" wrapText="1"/>
    </xf>
    <xf numFmtId="164" fontId="29" fillId="4" borderId="31" xfId="1" applyFont="1" applyFill="1" applyBorder="1"/>
    <xf numFmtId="9" fontId="29" fillId="4" borderId="31" xfId="11" applyFont="1" applyFill="1" applyBorder="1"/>
    <xf numFmtId="3" fontId="29" fillId="4" borderId="32" xfId="0" applyNumberFormat="1" applyFont="1" applyFill="1" applyBorder="1"/>
    <xf numFmtId="0" fontId="29" fillId="4" borderId="32" xfId="0" applyFont="1" applyFill="1" applyBorder="1" applyAlignment="1">
      <alignment horizontal="center"/>
    </xf>
    <xf numFmtId="169" fontId="29" fillId="4" borderId="32" xfId="1" applyNumberFormat="1" applyFont="1" applyFill="1" applyBorder="1" applyAlignment="1">
      <alignment horizontal="right"/>
    </xf>
    <xf numFmtId="39" fontId="29" fillId="4" borderId="31" xfId="1" applyNumberFormat="1" applyFont="1" applyFill="1" applyBorder="1"/>
    <xf numFmtId="0" fontId="30" fillId="4" borderId="34" xfId="0" applyFont="1" applyFill="1" applyBorder="1" applyAlignment="1">
      <alignment horizontal="center" vertical="justify" wrapText="1"/>
    </xf>
    <xf numFmtId="0" fontId="29" fillId="4" borderId="35" xfId="0" applyFont="1" applyFill="1" applyBorder="1"/>
    <xf numFmtId="0" fontId="29" fillId="4" borderId="36" xfId="0" applyFont="1" applyFill="1" applyBorder="1"/>
    <xf numFmtId="0" fontId="30" fillId="4" borderId="37" xfId="0" applyFont="1" applyFill="1" applyBorder="1" applyAlignment="1">
      <alignment horizontal="center"/>
    </xf>
    <xf numFmtId="0" fontId="31" fillId="4" borderId="10" xfId="0" applyFont="1" applyFill="1" applyBorder="1" applyAlignment="1">
      <alignment horizontal="center" vertical="center" wrapText="1"/>
    </xf>
    <xf numFmtId="9" fontId="0" fillId="4" borderId="0" xfId="0" applyNumberFormat="1" applyFill="1"/>
    <xf numFmtId="9" fontId="0" fillId="4" borderId="0" xfId="10" applyNumberFormat="1" applyFont="1" applyFill="1" applyAlignment="1">
      <alignment vertical="center"/>
    </xf>
    <xf numFmtId="0" fontId="15" fillId="4" borderId="0" xfId="0" applyFont="1" applyFill="1" applyAlignment="1">
      <alignment horizontal="center" vertical="center"/>
    </xf>
    <xf numFmtId="0" fontId="16" fillId="4" borderId="0" xfId="0" applyFont="1" applyFill="1" applyAlignment="1">
      <alignment horizontal="justify" vertical="center" wrapText="1"/>
    </xf>
    <xf numFmtId="41" fontId="0" fillId="4" borderId="0" xfId="10" applyFont="1" applyFill="1" applyAlignment="1">
      <alignment vertical="center"/>
    </xf>
    <xf numFmtId="0" fontId="15" fillId="4" borderId="1" xfId="0" applyFont="1" applyFill="1" applyBorder="1" applyAlignment="1">
      <alignment horizontal="center" vertical="center"/>
    </xf>
    <xf numFmtId="0" fontId="16" fillId="4" borderId="1" xfId="0" applyFont="1" applyFill="1" applyBorder="1" applyAlignment="1">
      <alignment horizontal="justify" vertical="center" wrapText="1"/>
    </xf>
    <xf numFmtId="0" fontId="16" fillId="4" borderId="1" xfId="0" applyFont="1" applyFill="1" applyBorder="1"/>
    <xf numFmtId="169" fontId="0" fillId="4" borderId="0" xfId="1" applyNumberFormat="1" applyFont="1" applyFill="1"/>
    <xf numFmtId="0" fontId="15" fillId="4" borderId="1" xfId="0" applyFont="1" applyFill="1" applyBorder="1" applyAlignment="1">
      <alignment horizontal="center" vertical="center" wrapText="1"/>
    </xf>
    <xf numFmtId="0" fontId="15" fillId="4" borderId="28" xfId="0" applyFont="1" applyFill="1" applyBorder="1" applyAlignment="1">
      <alignment horizontal="center" vertical="center"/>
    </xf>
    <xf numFmtId="0" fontId="16" fillId="4" borderId="1" xfId="0" applyFont="1" applyFill="1" applyBorder="1" applyAlignment="1">
      <alignment vertical="center"/>
    </xf>
    <xf numFmtId="3" fontId="0" fillId="4" borderId="0" xfId="0" applyNumberFormat="1" applyFill="1"/>
    <xf numFmtId="0" fontId="16" fillId="4" borderId="37" xfId="0" applyFont="1" applyFill="1" applyBorder="1" applyAlignment="1">
      <alignment horizontal="center" vertical="center"/>
    </xf>
    <xf numFmtId="0" fontId="20" fillId="4" borderId="0" xfId="0" applyFont="1" applyFill="1"/>
    <xf numFmtId="0" fontId="0" fillId="4" borderId="0" xfId="0" applyFill="1" applyAlignment="1">
      <alignment horizontal="justify" vertical="justify"/>
    </xf>
    <xf numFmtId="0" fontId="0" fillId="4" borderId="0" xfId="0" applyFill="1" applyAlignment="1">
      <alignment vertical="center"/>
    </xf>
    <xf numFmtId="0" fontId="0" fillId="4" borderId="0" xfId="0" applyFill="1" applyAlignment="1">
      <alignment horizontal="center"/>
    </xf>
    <xf numFmtId="9" fontId="29" fillId="4" borderId="30" xfId="11" applyFont="1" applyFill="1" applyBorder="1" applyAlignment="1">
      <alignment horizontal="right" vertical="center"/>
    </xf>
    <xf numFmtId="9" fontId="29" fillId="4" borderId="27" xfId="11" applyFont="1" applyFill="1" applyBorder="1" applyAlignment="1">
      <alignment horizontal="right" vertical="center"/>
    </xf>
    <xf numFmtId="4" fontId="29" fillId="4" borderId="1" xfId="0" applyNumberFormat="1" applyFont="1" applyFill="1" applyBorder="1" applyAlignment="1">
      <alignment horizontal="right"/>
    </xf>
    <xf numFmtId="0" fontId="0" fillId="4" borderId="1" xfId="0" applyFill="1" applyBorder="1" applyAlignment="1">
      <alignment horizontal="center"/>
    </xf>
    <xf numFmtId="0" fontId="16" fillId="4" borderId="1" xfId="0" applyFont="1" applyFill="1" applyBorder="1" applyAlignment="1">
      <alignment wrapText="1"/>
    </xf>
    <xf numFmtId="9" fontId="29" fillId="4" borderId="34" xfId="11" applyFont="1" applyFill="1" applyBorder="1" applyAlignment="1">
      <alignment horizontal="right" vertical="center"/>
    </xf>
    <xf numFmtId="0" fontId="15" fillId="4" borderId="37" xfId="0" applyFont="1" applyFill="1" applyBorder="1" applyAlignment="1">
      <alignment horizontal="center" vertical="center"/>
    </xf>
    <xf numFmtId="0" fontId="16" fillId="4" borderId="34" xfId="0" applyFont="1" applyFill="1" applyBorder="1" applyAlignment="1">
      <alignment horizontal="left" vertical="center" wrapText="1"/>
    </xf>
    <xf numFmtId="170" fontId="29" fillId="4" borderId="34" xfId="7" applyNumberFormat="1" applyFont="1" applyFill="1" applyBorder="1" applyAlignment="1">
      <alignment horizontal="right" vertical="center"/>
    </xf>
    <xf numFmtId="171" fontId="29" fillId="4" borderId="27" xfId="0" applyNumberFormat="1" applyFont="1" applyFill="1" applyBorder="1" applyAlignment="1">
      <alignment horizontal="right" vertical="center"/>
    </xf>
    <xf numFmtId="0" fontId="32" fillId="4" borderId="0" xfId="0" applyFont="1" applyFill="1"/>
    <xf numFmtId="0" fontId="31" fillId="4" borderId="0" xfId="0" applyFont="1" applyFill="1"/>
    <xf numFmtId="0" fontId="33" fillId="4" borderId="0" xfId="0" applyFont="1" applyFill="1" applyAlignment="1">
      <alignment horizontal="left"/>
    </xf>
    <xf numFmtId="0" fontId="34"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36" fillId="0" borderId="2" xfId="0" applyFont="1" applyBorder="1" applyAlignment="1">
      <alignment horizontal="center" vertical="center"/>
    </xf>
    <xf numFmtId="0" fontId="20" fillId="2" borderId="1" xfId="0" applyFont="1" applyFill="1" applyBorder="1" applyAlignment="1">
      <alignment horizontal="center"/>
    </xf>
    <xf numFmtId="168" fontId="27" fillId="2" borderId="26" xfId="11" applyNumberFormat="1" applyFont="1" applyFill="1" applyBorder="1" applyAlignment="1">
      <alignment horizontal="center" vertical="center"/>
    </xf>
    <xf numFmtId="0" fontId="19" fillId="5" borderId="3" xfId="0" applyFont="1" applyFill="1" applyBorder="1" applyAlignment="1">
      <alignment horizontal="center" vertical="center" wrapText="1"/>
    </xf>
    <xf numFmtId="0" fontId="4" fillId="0" borderId="4" xfId="0" applyFont="1" applyBorder="1" applyAlignment="1">
      <alignment horizont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0" fillId="0" borderId="1" xfId="0" applyBorder="1" applyAlignment="1">
      <alignment vertical="center" wrapText="1"/>
    </xf>
    <xf numFmtId="0" fontId="24" fillId="0" borderId="13"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1" xfId="0" applyFont="1" applyBorder="1" applyAlignment="1">
      <alignment horizontal="center" vertical="center" wrapText="1"/>
    </xf>
    <xf numFmtId="0" fontId="0" fillId="0" borderId="7" xfId="0" applyBorder="1" applyAlignment="1">
      <alignment horizontal="left" vertical="center" wrapText="1"/>
    </xf>
    <xf numFmtId="0" fontId="0" fillId="0" borderId="7" xfId="0" applyBorder="1" applyAlignment="1">
      <alignment horizontal="left" vertical="center"/>
    </xf>
    <xf numFmtId="0" fontId="20" fillId="0" borderId="18" xfId="0" applyFont="1" applyBorder="1" applyAlignment="1">
      <alignment horizontal="center"/>
    </xf>
    <xf numFmtId="0" fontId="20" fillId="0" borderId="16" xfId="0" applyFont="1" applyBorder="1" applyAlignment="1">
      <alignment horizontal="center"/>
    </xf>
    <xf numFmtId="0" fontId="0" fillId="0" borderId="20" xfId="0" applyBorder="1" applyAlignment="1">
      <alignment horizontal="center"/>
    </xf>
    <xf numFmtId="0" fontId="0" fillId="0" borderId="0" xfId="0" applyAlignment="1">
      <alignment horizontal="center"/>
    </xf>
    <xf numFmtId="0" fontId="2" fillId="0" borderId="22" xfId="0" applyFont="1" applyBorder="1" applyAlignment="1">
      <alignment horizontal="left" vertical="top" wrapText="1"/>
    </xf>
    <xf numFmtId="0" fontId="2" fillId="0" borderId="21" xfId="0" applyFont="1" applyBorder="1" applyAlignment="1">
      <alignment horizontal="left" vertical="top" wrapText="1"/>
    </xf>
    <xf numFmtId="0" fontId="14" fillId="4" borderId="0" xfId="0" applyFont="1" applyFill="1" applyAlignment="1">
      <alignment horizontal="left" vertical="justify"/>
    </xf>
    <xf numFmtId="0" fontId="30" fillId="4" borderId="40" xfId="0" applyFont="1" applyFill="1" applyBorder="1" applyAlignment="1">
      <alignment horizontal="center" vertical="center" wrapText="1"/>
    </xf>
    <xf numFmtId="0" fontId="30" fillId="4" borderId="39" xfId="0" applyFont="1" applyFill="1" applyBorder="1" applyAlignment="1">
      <alignment horizontal="center" vertical="center"/>
    </xf>
    <xf numFmtId="0" fontId="30" fillId="4" borderId="40" xfId="0" applyFont="1" applyFill="1" applyBorder="1" applyAlignment="1">
      <alignment horizontal="center" vertical="center"/>
    </xf>
    <xf numFmtId="0" fontId="30" fillId="4" borderId="1" xfId="0" applyFont="1" applyFill="1" applyBorder="1" applyAlignment="1">
      <alignment horizontal="center" vertical="center" wrapText="1"/>
    </xf>
    <xf numFmtId="0" fontId="14" fillId="4" borderId="0" xfId="0" applyFont="1" applyFill="1" applyAlignment="1">
      <alignment horizontal="left" vertical="center" wrapText="1"/>
    </xf>
    <xf numFmtId="0" fontId="20" fillId="4" borderId="0" xfId="0" applyFont="1" applyFill="1" applyAlignment="1">
      <alignment horizontal="center"/>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38" xfId="0" applyFont="1" applyFill="1" applyBorder="1" applyAlignment="1">
      <alignment horizontal="center" vertical="center" wrapText="1"/>
    </xf>
    <xf numFmtId="9" fontId="14" fillId="4" borderId="33" xfId="0" applyNumberFormat="1" applyFont="1" applyFill="1" applyBorder="1" applyAlignment="1">
      <alignment horizontal="center" vertical="justify" wrapText="1"/>
    </xf>
    <xf numFmtId="0" fontId="14" fillId="4" borderId="0" xfId="0" applyFont="1" applyFill="1" applyAlignment="1">
      <alignment horizontal="center" vertical="justify" wrapText="1"/>
    </xf>
    <xf numFmtId="0" fontId="14" fillId="4" borderId="31" xfId="0" applyFont="1" applyFill="1" applyBorder="1" applyAlignment="1">
      <alignment horizontal="center" vertical="justify" wrapText="1"/>
    </xf>
    <xf numFmtId="0" fontId="0" fillId="4" borderId="13" xfId="0" applyFill="1" applyBorder="1" applyAlignment="1">
      <alignment horizontal="left" vertical="center" wrapText="1"/>
    </xf>
    <xf numFmtId="0" fontId="0" fillId="4" borderId="12" xfId="0" applyFill="1" applyBorder="1" applyAlignment="1">
      <alignment horizontal="left" vertical="center" wrapText="1"/>
    </xf>
    <xf numFmtId="0" fontId="0" fillId="4" borderId="11" xfId="0" applyFill="1" applyBorder="1" applyAlignment="1">
      <alignment horizontal="left" vertical="center" wrapText="1"/>
    </xf>
    <xf numFmtId="0" fontId="0" fillId="4" borderId="24" xfId="0" applyFill="1" applyBorder="1" applyAlignment="1">
      <alignment horizontal="left" vertical="center" wrapText="1"/>
    </xf>
    <xf numFmtId="0" fontId="0" fillId="4" borderId="32" xfId="0" applyFill="1" applyBorder="1" applyAlignment="1">
      <alignment horizontal="left" vertical="center" wrapText="1"/>
    </xf>
    <xf numFmtId="0" fontId="0" fillId="4" borderId="23" xfId="0" applyFill="1" applyBorder="1" applyAlignment="1">
      <alignment horizontal="left" vertical="center" wrapText="1"/>
    </xf>
    <xf numFmtId="0" fontId="14" fillId="4" borderId="0" xfId="0" applyFont="1" applyFill="1" applyAlignment="1">
      <alignment horizontal="center" vertical="center"/>
    </xf>
    <xf numFmtId="0" fontId="14" fillId="4" borderId="18"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1" fillId="0" borderId="0" xfId="2" applyFont="1" applyAlignment="1">
      <alignment horizontal="left" vertical="top" wrapText="1"/>
    </xf>
    <xf numFmtId="0" fontId="12" fillId="0" borderId="0" xfId="2" applyFont="1" applyAlignment="1">
      <alignment horizontal="left" vertical="top"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2">
    <cellStyle name="Millares [0]" xfId="10" builtinId="6"/>
    <cellStyle name="Millares [0] 2" xfId="6" xr:uid="{00000000-0005-0000-0000-000001000000}"/>
    <cellStyle name="Millares 2" xfId="1" xr:uid="{00000000-0005-0000-0000-000002000000}"/>
    <cellStyle name="Moneda" xfId="8" builtinId="4"/>
    <cellStyle name="Moneda [0] 2" xfId="5" xr:uid="{00000000-0005-0000-0000-000003000000}"/>
    <cellStyle name="Moneda 2" xfId="7" xr:uid="{00000000-0005-0000-0000-000004000000}"/>
    <cellStyle name="Normal" xfId="0" builtinId="0"/>
    <cellStyle name="Normal 2" xfId="2" xr:uid="{00000000-0005-0000-0000-000006000000}"/>
    <cellStyle name="Normal 3" xfId="3" xr:uid="{00000000-0005-0000-0000-000007000000}"/>
    <cellStyle name="Normal 4" xfId="4" xr:uid="{00000000-0005-0000-0000-000008000000}"/>
    <cellStyle name="Normal 5" xfId="9" xr:uid="{53F3107B-D2A6-48FD-947B-3D2323E625BB}"/>
    <cellStyle name="Porcentaje"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33"/>
  <sheetViews>
    <sheetView topLeftCell="A32" zoomScale="85" zoomScaleNormal="85" workbookViewId="0">
      <selection activeCell="C12" sqref="C12"/>
    </sheetView>
  </sheetViews>
  <sheetFormatPr baseColWidth="10" defaultRowHeight="11.25" x14ac:dyDescent="0.2"/>
  <cols>
    <col min="1" max="1" width="4.85546875" style="1" customWidth="1"/>
    <col min="2" max="2" width="88.85546875" style="1" customWidth="1"/>
    <col min="3" max="3" width="50.7109375" style="8" customWidth="1"/>
    <col min="4" max="5" width="11.42578125" style="1"/>
    <col min="6" max="6" width="15" style="1" bestFit="1" customWidth="1"/>
    <col min="7" max="16384" width="11.42578125" style="1"/>
  </cols>
  <sheetData>
    <row r="1" spans="2:3" ht="16.5" customHeight="1" x14ac:dyDescent="0.2">
      <c r="B1" s="129"/>
      <c r="C1" s="129"/>
    </row>
    <row r="2" spans="2:3" ht="23.25" x14ac:dyDescent="0.2">
      <c r="B2" s="130" t="s">
        <v>43</v>
      </c>
      <c r="C2" s="131"/>
    </row>
    <row r="3" spans="2:3" ht="38.25" customHeight="1" x14ac:dyDescent="0.2">
      <c r="B3" s="16" t="s">
        <v>0</v>
      </c>
      <c r="C3" s="16"/>
    </row>
    <row r="4" spans="2:3" ht="39" customHeight="1" x14ac:dyDescent="0.2">
      <c r="B4" s="16" t="s">
        <v>25</v>
      </c>
      <c r="C4" s="16"/>
    </row>
    <row r="5" spans="2:3" ht="39" customHeight="1" x14ac:dyDescent="0.2">
      <c r="B5" s="16"/>
      <c r="C5" s="16" t="s">
        <v>44</v>
      </c>
    </row>
    <row r="6" spans="2:3" ht="15" customHeight="1" x14ac:dyDescent="0.2">
      <c r="B6" s="17" t="s">
        <v>24</v>
      </c>
      <c r="C6" s="16" t="s">
        <v>45</v>
      </c>
    </row>
    <row r="7" spans="2:3" ht="33.75" x14ac:dyDescent="0.2">
      <c r="B7" s="18" t="s">
        <v>1</v>
      </c>
      <c r="C7" s="19" t="s">
        <v>4</v>
      </c>
    </row>
    <row r="8" spans="2:3" x14ac:dyDescent="0.2">
      <c r="B8" s="20" t="s">
        <v>30</v>
      </c>
      <c r="C8" s="21" t="s">
        <v>46</v>
      </c>
    </row>
    <row r="9" spans="2:3" x14ac:dyDescent="0.2">
      <c r="B9" s="11" t="s">
        <v>23</v>
      </c>
      <c r="C9" s="14" t="s">
        <v>5</v>
      </c>
    </row>
    <row r="10" spans="2:3" ht="204.75" customHeight="1" x14ac:dyDescent="0.2">
      <c r="B10" s="10" t="s">
        <v>8</v>
      </c>
      <c r="C10" s="13" t="s">
        <v>4</v>
      </c>
    </row>
    <row r="11" spans="2:3" ht="14.25" customHeight="1" x14ac:dyDescent="0.2">
      <c r="B11" s="11" t="s">
        <v>31</v>
      </c>
      <c r="C11" s="123" t="s">
        <v>114</v>
      </c>
    </row>
    <row r="12" spans="2:3" ht="38.25" customHeight="1" x14ac:dyDescent="0.2">
      <c r="B12" s="10" t="s">
        <v>32</v>
      </c>
      <c r="C12" s="124" t="s">
        <v>115</v>
      </c>
    </row>
    <row r="13" spans="2:3" x14ac:dyDescent="0.2">
      <c r="B13" s="20" t="s">
        <v>22</v>
      </c>
      <c r="C13" s="21" t="s">
        <v>5</v>
      </c>
    </row>
    <row r="14" spans="2:3" ht="22.5" x14ac:dyDescent="0.2">
      <c r="B14" s="10" t="s">
        <v>2</v>
      </c>
      <c r="C14" s="13" t="s">
        <v>5</v>
      </c>
    </row>
    <row r="15" spans="2:3" ht="15" customHeight="1" x14ac:dyDescent="0.2">
      <c r="B15" s="20" t="s">
        <v>21</v>
      </c>
      <c r="C15" s="21" t="s">
        <v>5</v>
      </c>
    </row>
    <row r="16" spans="2:3" ht="45.75" customHeight="1" x14ac:dyDescent="0.2">
      <c r="B16" s="10" t="s">
        <v>35</v>
      </c>
      <c r="C16" s="13" t="s">
        <v>5</v>
      </c>
    </row>
    <row r="17" spans="2:3" ht="15" customHeight="1" x14ac:dyDescent="0.2">
      <c r="B17" s="11" t="s">
        <v>20</v>
      </c>
      <c r="C17" s="14" t="s">
        <v>47</v>
      </c>
    </row>
    <row r="18" spans="2:3" ht="324.75" customHeight="1" x14ac:dyDescent="0.2">
      <c r="B18" s="10" t="s">
        <v>6</v>
      </c>
      <c r="C18" s="13" t="s">
        <v>4</v>
      </c>
    </row>
    <row r="19" spans="2:3" ht="21.75" customHeight="1" x14ac:dyDescent="0.2">
      <c r="B19" s="20" t="s">
        <v>33</v>
      </c>
      <c r="C19" s="21" t="s">
        <v>48</v>
      </c>
    </row>
    <row r="20" spans="2:3" ht="128.25" customHeight="1" x14ac:dyDescent="0.2">
      <c r="B20" s="10" t="s">
        <v>34</v>
      </c>
      <c r="C20" s="13" t="s">
        <v>4</v>
      </c>
    </row>
    <row r="21" spans="2:3" ht="23.25" customHeight="1" x14ac:dyDescent="0.2">
      <c r="B21" s="11" t="s">
        <v>19</v>
      </c>
      <c r="C21" s="14" t="s">
        <v>49</v>
      </c>
    </row>
    <row r="22" spans="2:3" ht="93.75" customHeight="1" x14ac:dyDescent="0.2">
      <c r="B22" s="10" t="s">
        <v>26</v>
      </c>
      <c r="C22" s="13" t="s">
        <v>4</v>
      </c>
    </row>
    <row r="23" spans="2:3" ht="12" customHeight="1" x14ac:dyDescent="0.2">
      <c r="B23" s="22" t="s">
        <v>27</v>
      </c>
      <c r="C23" s="21" t="s">
        <v>50</v>
      </c>
    </row>
    <row r="24" spans="2:3" ht="93.75" customHeight="1" x14ac:dyDescent="0.2">
      <c r="B24" s="23" t="s">
        <v>28</v>
      </c>
      <c r="C24" s="24" t="s">
        <v>4</v>
      </c>
    </row>
    <row r="25" spans="2:3" x14ac:dyDescent="0.2">
      <c r="B25" s="22" t="s">
        <v>18</v>
      </c>
      <c r="C25" s="21" t="s">
        <v>51</v>
      </c>
    </row>
    <row r="26" spans="2:3" ht="29.25" customHeight="1" x14ac:dyDescent="0.2">
      <c r="B26" s="10" t="s">
        <v>3</v>
      </c>
      <c r="C26" s="13" t="s">
        <v>4</v>
      </c>
    </row>
    <row r="27" spans="2:3" ht="14.25" customHeight="1" x14ac:dyDescent="0.2">
      <c r="B27" s="11" t="s">
        <v>14</v>
      </c>
      <c r="C27" s="14" t="s">
        <v>52</v>
      </c>
    </row>
    <row r="28" spans="2:3" ht="96.75" customHeight="1" x14ac:dyDescent="0.2">
      <c r="B28" s="10" t="s">
        <v>15</v>
      </c>
      <c r="C28" s="13" t="s">
        <v>4</v>
      </c>
    </row>
    <row r="29" spans="2:3" x14ac:dyDescent="0.2">
      <c r="B29" s="12" t="s">
        <v>17</v>
      </c>
      <c r="C29" s="14" t="s">
        <v>53</v>
      </c>
    </row>
    <row r="30" spans="2:3" ht="68.25" customHeight="1" x14ac:dyDescent="0.2">
      <c r="B30" s="25" t="s">
        <v>9</v>
      </c>
      <c r="C30" s="13" t="s">
        <v>4</v>
      </c>
    </row>
    <row r="31" spans="2:3" ht="16.5" customHeight="1" x14ac:dyDescent="0.2">
      <c r="B31" s="11" t="s">
        <v>16</v>
      </c>
      <c r="C31" s="14" t="s">
        <v>54</v>
      </c>
    </row>
    <row r="32" spans="2:3" ht="189.75" customHeight="1" x14ac:dyDescent="0.2">
      <c r="B32" s="25" t="s">
        <v>10</v>
      </c>
      <c r="C32" s="13" t="s">
        <v>4</v>
      </c>
    </row>
    <row r="33" spans="2:3" s="15" customFormat="1" ht="51" customHeight="1" x14ac:dyDescent="0.25">
      <c r="B33" s="26" t="s">
        <v>7</v>
      </c>
      <c r="C33" s="125" t="s">
        <v>116</v>
      </c>
    </row>
  </sheetData>
  <mergeCells count="2">
    <mergeCell ref="B1:C1"/>
    <mergeCell ref="B2:C2"/>
  </mergeCells>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86EB5-A05D-499D-851A-3C0FA011903C}">
  <dimension ref="F2:L11"/>
  <sheetViews>
    <sheetView topLeftCell="D2" zoomScale="86" zoomScaleNormal="77" workbookViewId="0">
      <selection activeCell="J19" sqref="J19"/>
    </sheetView>
  </sheetViews>
  <sheetFormatPr baseColWidth="10" defaultRowHeight="15" x14ac:dyDescent="0.25"/>
  <cols>
    <col min="7" max="7" width="30.140625" customWidth="1"/>
    <col min="11" max="11" width="52.140625" customWidth="1"/>
  </cols>
  <sheetData>
    <row r="2" spans="6:12" ht="15.75" thickBot="1" x14ac:dyDescent="0.3"/>
    <row r="3" spans="6:12" ht="24" thickBot="1" x14ac:dyDescent="0.3">
      <c r="F3" s="132" t="s">
        <v>62</v>
      </c>
      <c r="G3" s="133"/>
      <c r="H3" s="133"/>
      <c r="I3" s="133"/>
      <c r="J3" s="133"/>
      <c r="K3" s="134"/>
    </row>
    <row r="5" spans="6:12" ht="15.75" thickBot="1" x14ac:dyDescent="0.3"/>
    <row r="6" spans="6:12" x14ac:dyDescent="0.25">
      <c r="F6" s="40" t="s">
        <v>61</v>
      </c>
      <c r="G6" s="39" t="s">
        <v>60</v>
      </c>
      <c r="H6" s="136" t="s">
        <v>59</v>
      </c>
      <c r="I6" s="137"/>
      <c r="J6" s="137"/>
      <c r="K6" s="137"/>
      <c r="L6" s="138"/>
    </row>
    <row r="7" spans="6:12" ht="89.25" customHeight="1" x14ac:dyDescent="0.25">
      <c r="F7" s="38" t="s">
        <v>5</v>
      </c>
      <c r="G7" s="37" t="s">
        <v>58</v>
      </c>
      <c r="H7" s="135" t="s">
        <v>57</v>
      </c>
      <c r="I7" s="135"/>
      <c r="J7" s="135"/>
      <c r="K7" s="135"/>
      <c r="L7" s="36" t="s">
        <v>4</v>
      </c>
    </row>
    <row r="8" spans="6:12" ht="124.5" customHeight="1" thickBot="1" x14ac:dyDescent="0.3">
      <c r="F8" s="35" t="s">
        <v>5</v>
      </c>
      <c r="G8" s="34" t="s">
        <v>56</v>
      </c>
      <c r="H8" s="139" t="s">
        <v>55</v>
      </c>
      <c r="I8" s="140"/>
      <c r="J8" s="140"/>
      <c r="K8" s="140"/>
      <c r="L8" s="33" t="s">
        <v>4</v>
      </c>
    </row>
    <row r="9" spans="6:12" ht="13.5" customHeight="1" x14ac:dyDescent="0.25"/>
    <row r="11" spans="6:12" ht="11.25" customHeight="1" x14ac:dyDescent="0.25"/>
  </sheetData>
  <mergeCells count="4">
    <mergeCell ref="F3:K3"/>
    <mergeCell ref="H7:K7"/>
    <mergeCell ref="H6:L6"/>
    <mergeCell ref="H8:K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0CA81-8222-431D-8E83-432F82123DAB}">
  <dimension ref="A1:E7"/>
  <sheetViews>
    <sheetView topLeftCell="A4" workbookViewId="0">
      <selection activeCell="C18" sqref="C18"/>
    </sheetView>
  </sheetViews>
  <sheetFormatPr baseColWidth="10" defaultRowHeight="15" x14ac:dyDescent="0.25"/>
  <cols>
    <col min="3" max="3" width="90.85546875" customWidth="1"/>
    <col min="4" max="4" width="38.7109375" customWidth="1"/>
    <col min="5" max="5" width="4.5703125" customWidth="1"/>
  </cols>
  <sheetData>
    <row r="1" spans="1:5" ht="15.75" thickBot="1" x14ac:dyDescent="0.3"/>
    <row r="2" spans="1:5" ht="15.75" thickBot="1" x14ac:dyDescent="0.3">
      <c r="C2" s="141" t="s">
        <v>68</v>
      </c>
      <c r="D2" s="142"/>
    </row>
    <row r="3" spans="1:5" ht="15.75" thickBot="1" x14ac:dyDescent="0.3">
      <c r="C3" s="44"/>
      <c r="D3" s="43"/>
    </row>
    <row r="4" spans="1:5" ht="19.5" customHeight="1" thickBot="1" x14ac:dyDescent="0.3">
      <c r="C4" s="41" t="s">
        <v>67</v>
      </c>
      <c r="D4" s="41" t="s">
        <v>66</v>
      </c>
      <c r="E4" s="143"/>
    </row>
    <row r="5" spans="1:5" ht="15" customHeight="1" x14ac:dyDescent="0.25">
      <c r="A5" s="144"/>
      <c r="B5" s="144"/>
      <c r="C5" s="145" t="s">
        <v>65</v>
      </c>
      <c r="D5" s="145" t="s">
        <v>64</v>
      </c>
      <c r="E5" s="143"/>
    </row>
    <row r="6" spans="1:5" ht="171.75" customHeight="1" thickBot="1" x14ac:dyDescent="0.3">
      <c r="A6" s="144"/>
      <c r="B6" s="144"/>
      <c r="C6" s="146"/>
      <c r="D6" s="146"/>
      <c r="E6" s="143"/>
    </row>
    <row r="7" spans="1:5" ht="15.75" thickBot="1" x14ac:dyDescent="0.3">
      <c r="C7" s="42" t="s">
        <v>63</v>
      </c>
      <c r="D7" s="41" t="s">
        <v>4</v>
      </c>
    </row>
  </sheetData>
  <mergeCells count="6">
    <mergeCell ref="C2:D2"/>
    <mergeCell ref="E4:E6"/>
    <mergeCell ref="A5:A6"/>
    <mergeCell ref="B5:B6"/>
    <mergeCell ref="C5:C6"/>
    <mergeCell ref="D5:D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30475-6B50-41F1-8477-FE0F77675BE6}">
  <dimension ref="B1:D13"/>
  <sheetViews>
    <sheetView topLeftCell="A7" workbookViewId="0">
      <selection activeCell="E13" sqref="E13"/>
    </sheetView>
  </sheetViews>
  <sheetFormatPr baseColWidth="10" defaultRowHeight="15" x14ac:dyDescent="0.25"/>
  <cols>
    <col min="1" max="1" width="11.42578125" style="45"/>
    <col min="2" max="2" width="26.42578125" style="45" customWidth="1"/>
    <col min="3" max="3" width="24" style="45" customWidth="1"/>
    <col min="4" max="4" width="20" style="45" customWidth="1"/>
    <col min="5" max="16384" width="11.42578125" style="45"/>
  </cols>
  <sheetData>
    <row r="1" spans="2:4" ht="15.75" x14ac:dyDescent="0.25">
      <c r="B1" s="122"/>
    </row>
    <row r="2" spans="2:4" ht="24" customHeight="1" x14ac:dyDescent="0.25">
      <c r="B2" s="147" t="str">
        <f>+'EVALUACION INDICES'!B2</f>
        <v>INVITACIÓN ABIERTA No 035 DE 2022</v>
      </c>
      <c r="C2" s="147"/>
    </row>
    <row r="3" spans="2:4" ht="86.25" customHeight="1" x14ac:dyDescent="0.25">
      <c r="B3" s="152" t="str">
        <f>+'EVALUACION INDICES'!B3</f>
        <v xml:space="preserve">CONTRATAR EL SERVICIO DE TRANSPORTE DE PERSONAL DE IMPULSO PARA LOS DIFERENTES DESPLIEGUES PUBLICITARIOS DE LOS EVENTOS PATROCINADOS POR LA EMPRESA DE LICORES DE CUNDINAMARCA, EN LOS 116 MUNICIPIOS DE CUNDINMARCA, BOGOTA Y CASANARE. </v>
      </c>
      <c r="C3" s="152"/>
      <c r="D3" s="152"/>
    </row>
    <row r="4" spans="2:4" ht="15.75" thickBot="1" x14ac:dyDescent="0.3">
      <c r="B4" s="121" t="s">
        <v>112</v>
      </c>
      <c r="C4" s="120"/>
    </row>
    <row r="5" spans="2:4" ht="36.75" customHeight="1" thickTop="1" thickBot="1" x14ac:dyDescent="0.3">
      <c r="B5" s="148" t="s">
        <v>113</v>
      </c>
      <c r="C5" s="149"/>
      <c r="D5" s="151" t="str">
        <f>+DOCUMENTOS!C6</f>
        <v>EMPRESA DE TRANSPORTE ESCOLAR Y TURISMO LTDA</v>
      </c>
    </row>
    <row r="6" spans="2:4" ht="60.75" customHeight="1" thickTop="1" thickBot="1" x14ac:dyDescent="0.3">
      <c r="B6" s="150"/>
      <c r="C6" s="149"/>
      <c r="D6" s="151"/>
    </row>
    <row r="7" spans="2:4" ht="39.75" customHeight="1" thickTop="1" x14ac:dyDescent="0.25">
      <c r="B7" s="103" t="s">
        <v>93</v>
      </c>
      <c r="C7" s="102" t="str">
        <f>+'EVALUACION INDICES'!D10</f>
        <v>&gt; = 1.4</v>
      </c>
      <c r="D7" s="119">
        <f>+'EVALUACION INDICES'!E22</f>
        <v>2.2616890027220586</v>
      </c>
    </row>
    <row r="8" spans="2:4" ht="39" customHeight="1" x14ac:dyDescent="0.25">
      <c r="B8" s="98" t="s">
        <v>91</v>
      </c>
      <c r="C8" s="101" t="str">
        <f>+'EVALUACION INDICES'!D11</f>
        <v>&gt; =  al 50 % del P.O</v>
      </c>
      <c r="D8" s="118">
        <f>+'EVALUACION INDICES'!E25</f>
        <v>486583840</v>
      </c>
    </row>
    <row r="9" spans="2:4" ht="39" customHeight="1" x14ac:dyDescent="0.25">
      <c r="B9" s="117" t="s">
        <v>88</v>
      </c>
      <c r="C9" s="116" t="str">
        <f>+'EVALUACION INDICES'!D12</f>
        <v>&lt;= 60 %</v>
      </c>
      <c r="D9" s="115">
        <f>+'EVALUACION INDICES'!E27</f>
        <v>0.29873837556341021</v>
      </c>
    </row>
    <row r="10" spans="2:4" ht="15.75" x14ac:dyDescent="0.25">
      <c r="B10" s="114" t="s">
        <v>86</v>
      </c>
      <c r="C10" s="113" t="str">
        <f>+'EVALUACION INDICES'!D13</f>
        <v>&gt; = 5</v>
      </c>
      <c r="D10" s="112">
        <f>+'EVALUACION INDICES'!E30</f>
        <v>5.6411963085625354</v>
      </c>
    </row>
    <row r="11" spans="2:4" ht="31.5" x14ac:dyDescent="0.25">
      <c r="B11" s="98" t="s">
        <v>101</v>
      </c>
      <c r="C11" s="97" t="str">
        <f>+'EVALUACION INDICES'!D14</f>
        <v>&gt; = 4%</v>
      </c>
      <c r="D11" s="111">
        <f>+'EVALUACION INDICES'!E33</f>
        <v>3.6375345029717294E-2</v>
      </c>
    </row>
    <row r="12" spans="2:4" ht="31.5" x14ac:dyDescent="0.25">
      <c r="B12" s="98" t="s">
        <v>98</v>
      </c>
      <c r="C12" s="97" t="str">
        <f>+'EVALUACION INDICES'!D15</f>
        <v>&gt; = 0.4%</v>
      </c>
      <c r="D12" s="110">
        <f>+'EVALUACION INDICES'!E36</f>
        <v>2.5508633544980987E-2</v>
      </c>
    </row>
    <row r="13" spans="2:4" x14ac:dyDescent="0.25">
      <c r="D13" s="126" t="s">
        <v>4</v>
      </c>
    </row>
  </sheetData>
  <mergeCells count="4">
    <mergeCell ref="B2:C2"/>
    <mergeCell ref="B5:C6"/>
    <mergeCell ref="D5:D6"/>
    <mergeCell ref="B3:D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55E8D-5D2B-47A2-A2AA-7226E49E0237}">
  <sheetPr>
    <pageSetUpPr fitToPage="1"/>
  </sheetPr>
  <dimension ref="B1:L37"/>
  <sheetViews>
    <sheetView topLeftCell="A21" zoomScale="110" zoomScaleNormal="110" workbookViewId="0">
      <selection activeCell="F20" sqref="F20"/>
    </sheetView>
  </sheetViews>
  <sheetFormatPr baseColWidth="10" defaultRowHeight="15" x14ac:dyDescent="0.25"/>
  <cols>
    <col min="1" max="1" width="11.42578125" style="45"/>
    <col min="2" max="2" width="27.5703125" style="45" customWidth="1"/>
    <col min="3" max="3" width="29.5703125" style="45" customWidth="1"/>
    <col min="4" max="4" width="27" style="45" customWidth="1"/>
    <col min="5" max="5" width="19.28515625" style="45" customWidth="1"/>
    <col min="6" max="6" width="14.85546875" style="45" bestFit="1" customWidth="1"/>
    <col min="7" max="7" width="16" style="45" bestFit="1" customWidth="1"/>
    <col min="8" max="8" width="33.42578125" style="45" customWidth="1"/>
    <col min="9" max="9" width="25.5703125" style="45" bestFit="1" customWidth="1"/>
    <col min="10" max="10" width="28.85546875" style="45" customWidth="1"/>
    <col min="11" max="11" width="18.28515625" style="45" customWidth="1"/>
    <col min="12" max="12" width="24.42578125" style="45" customWidth="1"/>
    <col min="13" max="16384" width="11.42578125" style="45"/>
  </cols>
  <sheetData>
    <row r="1" spans="2:12" x14ac:dyDescent="0.25">
      <c r="D1" s="109"/>
    </row>
    <row r="2" spans="2:12" ht="15.75" thickBot="1" x14ac:dyDescent="0.3">
      <c r="B2" s="153" t="str">
        <f>+DOCUMENTOS!B2</f>
        <v>INVITACIÓN ABIERTA No 035 DE 2022</v>
      </c>
      <c r="C2" s="153"/>
      <c r="D2" s="153"/>
    </row>
    <row r="3" spans="2:12" ht="15.75" customHeight="1" x14ac:dyDescent="0.25">
      <c r="B3" s="162" t="str">
        <f>+DOCUMENTOS!B3</f>
        <v xml:space="preserve">CONTRATAR EL SERVICIO DE TRANSPORTE DE PERSONAL DE IMPULSO PARA LOS DIFERENTES DESPLIEGUES PUBLICITARIOS DE LOS EVENTOS PATROCINADOS POR LA EMPRESA DE LICORES DE CUNDINAMARCA, EN LOS 116 MUNICIPIOS DE CUNDINMARCA, BOGOTA Y CASANARE. </v>
      </c>
      <c r="C3" s="163"/>
      <c r="D3" s="164"/>
      <c r="E3" s="108"/>
      <c r="F3" s="108"/>
    </row>
    <row r="4" spans="2:12" ht="30" customHeight="1" thickBot="1" x14ac:dyDescent="0.3">
      <c r="B4" s="165"/>
      <c r="C4" s="166"/>
      <c r="D4" s="167"/>
      <c r="E4" s="107"/>
      <c r="F4" s="107"/>
    </row>
    <row r="5" spans="2:12" x14ac:dyDescent="0.25">
      <c r="B5" s="107"/>
      <c r="C5" s="107"/>
      <c r="D5" s="107"/>
      <c r="E5" s="107"/>
      <c r="F5" s="107"/>
    </row>
    <row r="6" spans="2:12" x14ac:dyDescent="0.25">
      <c r="B6" s="107"/>
      <c r="C6" s="107"/>
      <c r="D6" s="107"/>
      <c r="E6" s="107"/>
      <c r="F6" s="107"/>
    </row>
    <row r="7" spans="2:12" x14ac:dyDescent="0.25">
      <c r="B7" s="107"/>
      <c r="C7" s="107"/>
      <c r="D7" s="107"/>
      <c r="E7" s="107"/>
      <c r="F7" s="107"/>
    </row>
    <row r="8" spans="2:12" x14ac:dyDescent="0.25">
      <c r="B8" s="106" t="s">
        <v>112</v>
      </c>
    </row>
    <row r="9" spans="2:12" ht="15.75" x14ac:dyDescent="0.25">
      <c r="B9" s="105" t="s">
        <v>111</v>
      </c>
      <c r="C9" s="154" t="s">
        <v>110</v>
      </c>
      <c r="D9" s="155"/>
      <c r="F9" s="104"/>
    </row>
    <row r="10" spans="2:12" ht="15.75" x14ac:dyDescent="0.25">
      <c r="B10" s="103" t="s">
        <v>93</v>
      </c>
      <c r="C10" s="97" t="s">
        <v>109</v>
      </c>
      <c r="D10" s="102" t="s">
        <v>108</v>
      </c>
      <c r="F10" s="96"/>
    </row>
    <row r="11" spans="2:12" ht="15.75" x14ac:dyDescent="0.25">
      <c r="B11" s="98" t="s">
        <v>91</v>
      </c>
      <c r="C11" s="97" t="s">
        <v>107</v>
      </c>
      <c r="D11" s="101" t="s">
        <v>106</v>
      </c>
      <c r="E11" s="100"/>
      <c r="F11" s="96"/>
    </row>
    <row r="12" spans="2:12" ht="31.5" x14ac:dyDescent="0.25">
      <c r="B12" s="98" t="s">
        <v>88</v>
      </c>
      <c r="C12" s="97" t="s">
        <v>105</v>
      </c>
      <c r="D12" s="97" t="s">
        <v>104</v>
      </c>
      <c r="F12" s="96"/>
    </row>
    <row r="13" spans="2:12" ht="15.75" x14ac:dyDescent="0.25">
      <c r="B13" s="99" t="s">
        <v>86</v>
      </c>
      <c r="C13" s="97" t="s">
        <v>103</v>
      </c>
      <c r="D13" s="97" t="s">
        <v>102</v>
      </c>
      <c r="F13" s="96"/>
    </row>
    <row r="14" spans="2:12" ht="31.5" x14ac:dyDescent="0.25">
      <c r="B14" s="98" t="s">
        <v>101</v>
      </c>
      <c r="C14" s="97" t="s">
        <v>100</v>
      </c>
      <c r="D14" s="97" t="s">
        <v>99</v>
      </c>
      <c r="F14" s="96"/>
    </row>
    <row r="15" spans="2:12" ht="31.5" x14ac:dyDescent="0.25">
      <c r="B15" s="98" t="s">
        <v>98</v>
      </c>
      <c r="C15" s="97" t="s">
        <v>97</v>
      </c>
      <c r="D15" s="97" t="s">
        <v>96</v>
      </c>
      <c r="F15" s="96">
        <v>1</v>
      </c>
      <c r="L15" s="45">
        <v>2</v>
      </c>
    </row>
    <row r="16" spans="2:12" ht="15.75" x14ac:dyDescent="0.25">
      <c r="B16" s="95"/>
      <c r="C16" s="94"/>
      <c r="D16" s="94"/>
      <c r="F16" s="96"/>
    </row>
    <row r="17" spans="2:6" ht="15.75" x14ac:dyDescent="0.25">
      <c r="B17" s="95"/>
      <c r="C17" s="94"/>
      <c r="D17" s="94"/>
      <c r="F17" s="93"/>
    </row>
    <row r="18" spans="2:6" x14ac:dyDescent="0.25">
      <c r="C18" s="70"/>
    </row>
    <row r="19" spans="2:6" x14ac:dyDescent="0.25">
      <c r="F19" s="92"/>
    </row>
    <row r="20" spans="2:6" x14ac:dyDescent="0.25">
      <c r="B20" s="156" t="e">
        <f>+DOCUMENTOS!#REF!</f>
        <v>#REF!</v>
      </c>
      <c r="C20" s="157"/>
      <c r="D20" s="157"/>
      <c r="E20" s="158"/>
      <c r="F20" s="91" t="s">
        <v>4</v>
      </c>
    </row>
    <row r="21" spans="2:6" x14ac:dyDescent="0.25">
      <c r="B21" s="90" t="s">
        <v>95</v>
      </c>
      <c r="C21" s="89"/>
      <c r="D21" s="89"/>
      <c r="E21" s="88"/>
      <c r="F21" s="87"/>
    </row>
    <row r="22" spans="2:6" ht="15.75" thickBot="1" x14ac:dyDescent="0.3">
      <c r="B22" s="67"/>
      <c r="C22" s="84" t="s">
        <v>94</v>
      </c>
      <c r="D22" s="78">
        <v>872244521</v>
      </c>
      <c r="E22" s="86">
        <f>D22/D23</f>
        <v>2.2616890027220586</v>
      </c>
      <c r="F22" s="63" t="s">
        <v>4</v>
      </c>
    </row>
    <row r="23" spans="2:6" x14ac:dyDescent="0.25">
      <c r="B23" s="67" t="s">
        <v>93</v>
      </c>
      <c r="C23" s="70" t="s">
        <v>92</v>
      </c>
      <c r="D23" s="75">
        <v>385660681</v>
      </c>
      <c r="E23" s="81"/>
      <c r="F23" s="63"/>
    </row>
    <row r="24" spans="2:6" x14ac:dyDescent="0.25">
      <c r="B24" s="67"/>
      <c r="C24" s="70"/>
      <c r="D24" s="75"/>
      <c r="E24" s="81"/>
      <c r="F24" s="63"/>
    </row>
    <row r="25" spans="2:6" ht="15.75" thickBot="1" x14ac:dyDescent="0.3">
      <c r="B25" s="67" t="s">
        <v>91</v>
      </c>
      <c r="C25" s="84" t="s">
        <v>90</v>
      </c>
      <c r="D25" s="85" t="s">
        <v>89</v>
      </c>
      <c r="E25" s="74">
        <f>D22-D23</f>
        <v>486583840</v>
      </c>
      <c r="F25" s="63" t="s">
        <v>4</v>
      </c>
    </row>
    <row r="26" spans="2:6" x14ac:dyDescent="0.25">
      <c r="B26" s="67"/>
      <c r="C26" s="70"/>
      <c r="D26" s="75"/>
      <c r="E26" s="81"/>
      <c r="F26" s="63"/>
    </row>
    <row r="27" spans="2:6" ht="15.75" thickBot="1" x14ac:dyDescent="0.3">
      <c r="B27" s="67" t="s">
        <v>88</v>
      </c>
      <c r="C27" s="84" t="s">
        <v>87</v>
      </c>
      <c r="D27" s="83">
        <v>1001271060</v>
      </c>
      <c r="E27" s="82">
        <f>D27/D28</f>
        <v>0.29873837556341021</v>
      </c>
      <c r="F27" s="63" t="s">
        <v>4</v>
      </c>
    </row>
    <row r="28" spans="2:6" x14ac:dyDescent="0.25">
      <c r="B28" s="67"/>
      <c r="C28" s="70" t="s">
        <v>79</v>
      </c>
      <c r="D28" s="75">
        <v>3351665343</v>
      </c>
      <c r="E28" s="81"/>
      <c r="F28" s="80"/>
    </row>
    <row r="29" spans="2:6" x14ac:dyDescent="0.25">
      <c r="B29" s="159"/>
      <c r="C29" s="160"/>
      <c r="D29" s="160"/>
      <c r="E29" s="161"/>
      <c r="F29" s="79"/>
    </row>
    <row r="30" spans="2:6" ht="15.75" thickBot="1" x14ac:dyDescent="0.3">
      <c r="B30" s="67" t="s">
        <v>86</v>
      </c>
      <c r="C30" s="66" t="s">
        <v>81</v>
      </c>
      <c r="D30" s="78">
        <v>85496403</v>
      </c>
      <c r="E30" s="77">
        <f>D30/D31</f>
        <v>5.6411963085625354</v>
      </c>
      <c r="F30" s="76" t="s">
        <v>4</v>
      </c>
    </row>
    <row r="31" spans="2:6" x14ac:dyDescent="0.25">
      <c r="B31" s="67"/>
      <c r="C31" s="70" t="s">
        <v>85</v>
      </c>
      <c r="D31" s="75">
        <v>15155722</v>
      </c>
      <c r="E31" s="74"/>
      <c r="F31" s="73"/>
    </row>
    <row r="32" spans="2:6" x14ac:dyDescent="0.25">
      <c r="B32" s="71"/>
      <c r="E32" s="68"/>
      <c r="F32" s="63"/>
    </row>
    <row r="33" spans="2:6" ht="15.75" thickBot="1" x14ac:dyDescent="0.3">
      <c r="B33" s="67" t="s">
        <v>84</v>
      </c>
      <c r="C33" s="66" t="s">
        <v>81</v>
      </c>
      <c r="D33" s="65">
        <f>+D30</f>
        <v>85496403</v>
      </c>
      <c r="E33" s="64">
        <f>D33/D34</f>
        <v>3.6375345029717294E-2</v>
      </c>
      <c r="F33" s="63" t="s">
        <v>4</v>
      </c>
    </row>
    <row r="34" spans="2:6" x14ac:dyDescent="0.25">
      <c r="B34" s="71"/>
      <c r="C34" s="70" t="s">
        <v>83</v>
      </c>
      <c r="D34" s="72">
        <v>2350394283</v>
      </c>
      <c r="E34" s="68"/>
      <c r="F34" s="63"/>
    </row>
    <row r="35" spans="2:6" x14ac:dyDescent="0.25">
      <c r="B35" s="71"/>
      <c r="C35" s="70"/>
      <c r="D35" s="69"/>
      <c r="E35" s="68"/>
      <c r="F35" s="63"/>
    </row>
    <row r="36" spans="2:6" ht="15.75" thickBot="1" x14ac:dyDescent="0.3">
      <c r="B36" s="67" t="s">
        <v>82</v>
      </c>
      <c r="C36" s="66" t="s">
        <v>81</v>
      </c>
      <c r="D36" s="65">
        <f>+D33</f>
        <v>85496403</v>
      </c>
      <c r="E36" s="64">
        <f>D36/D37</f>
        <v>2.5508633544980987E-2</v>
      </c>
      <c r="F36" s="63" t="s">
        <v>80</v>
      </c>
    </row>
    <row r="37" spans="2:6" x14ac:dyDescent="0.25">
      <c r="B37" s="62"/>
      <c r="C37" s="61" t="s">
        <v>79</v>
      </c>
      <c r="D37" s="60">
        <f>+D28</f>
        <v>3351665343</v>
      </c>
      <c r="E37" s="59"/>
      <c r="F37" s="58"/>
    </row>
  </sheetData>
  <mergeCells count="5">
    <mergeCell ref="B2:D2"/>
    <mergeCell ref="C9:D9"/>
    <mergeCell ref="B20:E20"/>
    <mergeCell ref="B29:E29"/>
    <mergeCell ref="B3:D4"/>
  </mergeCells>
  <printOptions horizontalCentered="1"/>
  <pageMargins left="0.70866141732283472" right="0.70866141732283472" top="0.74803149606299213" bottom="0.74803149606299213" header="0.31496062992125984" footer="0.31496062992125984"/>
  <pageSetup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8B7AD-7979-4973-A364-F1472FE1DAEE}">
  <sheetPr>
    <pageSetUpPr fitToPage="1"/>
  </sheetPr>
  <dimension ref="B2:D9"/>
  <sheetViews>
    <sheetView topLeftCell="A3" zoomScaleNormal="100" workbookViewId="0">
      <selection activeCell="C8" sqref="C8"/>
    </sheetView>
  </sheetViews>
  <sheetFormatPr baseColWidth="10" defaultRowHeight="15" x14ac:dyDescent="0.25"/>
  <cols>
    <col min="1" max="1" width="11.42578125" style="45"/>
    <col min="2" max="2" width="33.140625" style="45" customWidth="1"/>
    <col min="3" max="3" width="30.28515625" style="45" customWidth="1"/>
    <col min="4" max="4" width="11.42578125" style="45"/>
    <col min="5" max="5" width="16.85546875" style="45" bestFit="1" customWidth="1"/>
    <col min="6" max="16384" width="11.42578125" style="45"/>
  </cols>
  <sheetData>
    <row r="2" spans="2:4" ht="15.75" thickBot="1" x14ac:dyDescent="0.3">
      <c r="B2" s="168" t="s">
        <v>78</v>
      </c>
      <c r="C2" s="168"/>
    </row>
    <row r="3" spans="2:4" ht="69.75" customHeight="1" thickBot="1" x14ac:dyDescent="0.3">
      <c r="B3" s="169" t="s">
        <v>77</v>
      </c>
      <c r="C3" s="170"/>
      <c r="D3" s="57"/>
    </row>
    <row r="4" spans="2:4" x14ac:dyDescent="0.25">
      <c r="B4" s="56"/>
      <c r="C4" s="55"/>
    </row>
    <row r="5" spans="2:4" ht="15.75" thickBot="1" x14ac:dyDescent="0.3">
      <c r="B5" s="54" t="s">
        <v>76</v>
      </c>
      <c r="C5" s="53"/>
    </row>
    <row r="6" spans="2:4" ht="26.25" thickBot="1" x14ac:dyDescent="0.3">
      <c r="B6" s="52" t="s">
        <v>75</v>
      </c>
      <c r="C6" s="51" t="s">
        <v>74</v>
      </c>
    </row>
    <row r="7" spans="2:4" x14ac:dyDescent="0.25">
      <c r="B7" s="50" t="s">
        <v>73</v>
      </c>
      <c r="C7" s="49" t="s">
        <v>72</v>
      </c>
    </row>
    <row r="8" spans="2:4" x14ac:dyDescent="0.25">
      <c r="B8" s="48" t="s">
        <v>71</v>
      </c>
      <c r="C8" s="127" t="s">
        <v>4</v>
      </c>
    </row>
    <row r="9" spans="2:4" ht="79.5" thickBot="1" x14ac:dyDescent="0.3">
      <c r="B9" s="47" t="s">
        <v>70</v>
      </c>
      <c r="C9" s="46" t="s">
        <v>69</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122F0-DAFC-4D98-996E-94EF940495D0}">
  <sheetPr>
    <pageSetUpPr fitToPage="1"/>
  </sheetPr>
  <dimension ref="A1:F28"/>
  <sheetViews>
    <sheetView tabSelected="1" workbookViewId="0">
      <selection activeCell="C19" sqref="C19"/>
    </sheetView>
  </sheetViews>
  <sheetFormatPr baseColWidth="10" defaultRowHeight="15" x14ac:dyDescent="0.25"/>
  <cols>
    <col min="1" max="1" width="27.42578125" customWidth="1"/>
    <col min="2" max="2" width="12.28515625" customWidth="1"/>
    <col min="3" max="3" width="30.7109375" customWidth="1"/>
    <col min="6" max="6" width="14.5703125" bestFit="1" customWidth="1"/>
  </cols>
  <sheetData>
    <row r="1" spans="1:3" x14ac:dyDescent="0.25">
      <c r="A1" s="1"/>
      <c r="B1" s="1"/>
      <c r="C1" s="1"/>
    </row>
    <row r="2" spans="1:3" ht="23.25" x14ac:dyDescent="0.35">
      <c r="A2" s="175" t="s">
        <v>39</v>
      </c>
      <c r="B2" s="175"/>
      <c r="C2" s="175"/>
    </row>
    <row r="3" spans="1:3" ht="46.5" customHeight="1" x14ac:dyDescent="0.25">
      <c r="A3" s="176" t="s">
        <v>11</v>
      </c>
      <c r="B3" s="177"/>
      <c r="C3" s="27" t="s">
        <v>44</v>
      </c>
    </row>
    <row r="4" spans="1:3" x14ac:dyDescent="0.25">
      <c r="A4" s="178" t="s">
        <v>0</v>
      </c>
      <c r="B4" s="179"/>
      <c r="C4" s="28" t="s">
        <v>116</v>
      </c>
    </row>
    <row r="5" spans="1:3" x14ac:dyDescent="0.25">
      <c r="A5" s="178" t="s">
        <v>29</v>
      </c>
      <c r="B5" s="179"/>
      <c r="C5" s="30" t="s">
        <v>4</v>
      </c>
    </row>
    <row r="6" spans="1:3" x14ac:dyDescent="0.25">
      <c r="A6" s="178" t="s">
        <v>12</v>
      </c>
      <c r="B6" s="179"/>
      <c r="C6" s="28" t="s">
        <v>4</v>
      </c>
    </row>
    <row r="7" spans="1:3" x14ac:dyDescent="0.25">
      <c r="A7" s="180" t="s">
        <v>13</v>
      </c>
      <c r="B7" s="181"/>
      <c r="C7" s="29" t="s">
        <v>4</v>
      </c>
    </row>
    <row r="8" spans="1:3" x14ac:dyDescent="0.25">
      <c r="A8" s="182" t="s">
        <v>38</v>
      </c>
      <c r="B8" s="183"/>
      <c r="C8" s="29" t="s">
        <v>4</v>
      </c>
    </row>
    <row r="9" spans="1:3" ht="32.25" customHeight="1" x14ac:dyDescent="0.25">
      <c r="A9" s="173" t="s">
        <v>7</v>
      </c>
      <c r="B9" s="174"/>
      <c r="C9" s="128" t="s">
        <v>42</v>
      </c>
    </row>
    <row r="11" spans="1:3" x14ac:dyDescent="0.25">
      <c r="A11" s="4" t="s">
        <v>36</v>
      </c>
      <c r="B11" s="4"/>
      <c r="C11" s="4"/>
    </row>
    <row r="12" spans="1:3" ht="13.5" customHeight="1" x14ac:dyDescent="0.25">
      <c r="A12" s="171" t="s">
        <v>37</v>
      </c>
      <c r="B12" s="172"/>
      <c r="C12" s="32"/>
    </row>
    <row r="13" spans="1:3" x14ac:dyDescent="0.25">
      <c r="A13" s="31"/>
      <c r="B13" s="32"/>
      <c r="C13" s="32"/>
    </row>
    <row r="14" spans="1:3" x14ac:dyDescent="0.25">
      <c r="A14" s="31"/>
      <c r="B14" s="32"/>
      <c r="C14" s="32"/>
    </row>
    <row r="15" spans="1:3" x14ac:dyDescent="0.25">
      <c r="A15" s="5" t="s">
        <v>118</v>
      </c>
      <c r="B15" s="2"/>
      <c r="C15" s="2"/>
    </row>
    <row r="16" spans="1:3" x14ac:dyDescent="0.25">
      <c r="A16" s="3" t="s">
        <v>117</v>
      </c>
      <c r="B16" s="2"/>
      <c r="C16" s="2"/>
    </row>
    <row r="19" spans="1:6" x14ac:dyDescent="0.25">
      <c r="A19" s="6" t="s">
        <v>40</v>
      </c>
      <c r="B19" s="7"/>
      <c r="C19" s="7"/>
    </row>
    <row r="20" spans="1:6" x14ac:dyDescent="0.25">
      <c r="A20" s="7" t="s">
        <v>41</v>
      </c>
      <c r="B20" s="7"/>
      <c r="C20" s="7"/>
    </row>
    <row r="26" spans="1:6" x14ac:dyDescent="0.25">
      <c r="F26" s="9"/>
    </row>
    <row r="27" spans="1:6" x14ac:dyDescent="0.25">
      <c r="F27" s="9"/>
    </row>
    <row r="28" spans="1:6" x14ac:dyDescent="0.25">
      <c r="F28" s="9"/>
    </row>
  </sheetData>
  <mergeCells count="9">
    <mergeCell ref="A12:B12"/>
    <mergeCell ref="A9:B9"/>
    <mergeCell ref="A2:C2"/>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EVALUACION JURIDICA</vt:lpstr>
      <vt:lpstr>EVALUACION TECNICA </vt:lpstr>
      <vt:lpstr>EVALUACION DE EXPERIENCIA</vt:lpstr>
      <vt:lpstr>INDICADORES</vt:lpstr>
      <vt:lpstr>EVALUACION INDICES</vt:lpstr>
      <vt:lpstr>DOCUMENTOS</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Paula Mariana Marin Garibello</cp:lastModifiedBy>
  <cp:lastPrinted>2022-06-23T23:55:51Z</cp:lastPrinted>
  <dcterms:created xsi:type="dcterms:W3CDTF">2017-05-22T13:32:10Z</dcterms:created>
  <dcterms:modified xsi:type="dcterms:W3CDTF">2022-11-10T20:35:21Z</dcterms:modified>
</cp:coreProperties>
</file>