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JURIDICA 2022\INVITACION 034 DE 2022 ALIMENTACION TRABAJADORES\"/>
    </mc:Choice>
  </mc:AlternateContent>
  <bookViews>
    <workbookView xWindow="0" yWindow="0" windowWidth="28800" windowHeight="12330" firstSheet="4" activeTab="6"/>
  </bookViews>
  <sheets>
    <sheet name="EVALUACION JURIDICA" sheetId="1" r:id="rId1"/>
    <sheet name="EXPERIENCIA (2)" sheetId="51" r:id="rId2"/>
    <sheet name="TECNICA " sheetId="46" r:id="rId3"/>
    <sheet name="DOCUMENTOS " sheetId="48" r:id="rId4"/>
    <sheet name="EVALUACION DE INDICES" sheetId="49" r:id="rId5"/>
    <sheet name="INDICADORES " sheetId="50" r:id="rId6"/>
    <sheet name="RESULTADO" sheetId="42" r:id="rId7"/>
  </sheets>
  <externalReferences>
    <externalReference r:id="rId8"/>
  </externalReferences>
  <definedNames>
    <definedName name="_Ref424673102" localSheetId="2">'TECNICA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4" i="51" l="1"/>
  <c r="D5" i="50"/>
  <c r="C7" i="50"/>
  <c r="D7" i="50"/>
  <c r="C8" i="50"/>
  <c r="D8" i="50"/>
  <c r="C9" i="50"/>
  <c r="D9" i="50"/>
  <c r="C10" i="50"/>
  <c r="D10" i="50"/>
  <c r="C11" i="50"/>
  <c r="D11" i="50"/>
  <c r="C12" i="50"/>
  <c r="D12" i="50"/>
  <c r="B2" i="49"/>
  <c r="B3" i="49"/>
  <c r="B16" i="49"/>
  <c r="E18" i="49"/>
  <c r="E21" i="49"/>
  <c r="E23" i="49"/>
  <c r="D26" i="49"/>
  <c r="E26" i="49"/>
  <c r="E29" i="49"/>
  <c r="D32" i="49"/>
  <c r="D33" i="49"/>
  <c r="E32" i="49" s="1"/>
</calcChain>
</file>

<file path=xl/sharedStrings.xml><?xml version="1.0" encoding="utf-8"?>
<sst xmlns="http://schemas.openxmlformats.org/spreadsheetml/2006/main" count="284" uniqueCount="163">
  <si>
    <t>EVALUACION JURIDICA</t>
  </si>
  <si>
    <t>La carta de presentación de la OFERTA, deberá ser diligenciada de acuerdo al Formulario No. 1 adjunto a las condiciones de contratación, deberá estar firmada por el representante legal  o apoderado debidamente constituido, quien debe estar facultado para participar en la presente INVITACIÓN.  Para el último caso, deberá anexar el poder correspondiente.</t>
  </si>
  <si>
    <t xml:space="preserve">Las personas naturales deberán presentar fotocopia de la cédula de ciudadanía. En el caso de ser comerciantes deberán presentar copia del Registro Mercantil. </t>
  </si>
  <si>
    <t xml:space="preserve">El OFERENTE deberá presentar con la OFERTA, fotocopia del Registro Único Tributario. </t>
  </si>
  <si>
    <t>CUMPLE</t>
  </si>
  <si>
    <t>N/A</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</si>
  <si>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de Gestión Contractual de la EMPRESA, dentro de la oportunidad que para el efecto le señale la EMPRESA.
</t>
  </si>
  <si>
    <t>RESULTADO</t>
  </si>
  <si>
    <t>El OFERENTE deberá estar constituido como persona jurídica para lo cual deberá presentar el certificado de existencia y representación legal expedido por la Cámara de Comercio de su domicilio principal, con fecha no superior a treinta (30) días calendario de antelación a la fecha de cierre, donde conste que se encuentra legalmente constituida como tal y acreditar que su duración no será inferior al término de ejecución del Contrato y un (1) años más, y que su objeto social contenga las actividades que estén relacionadas con el objeto del presente proceso de selección. 
Cuando el OFERENTE obre por conducto de un representante o apoderado, allegará con su propuesta,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propuesta.
El representante legal de la persona jurídica, deberá anexar a la propuesta fotocopia de su cédula de ciudadanía o del documento legal que acredite su identidad.</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</si>
  <si>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</si>
  <si>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 xml:space="preserve">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
</t>
  </si>
  <si>
    <t>RESULTADO/PROPONENTE</t>
  </si>
  <si>
    <t>EVALUACION TECNICA</t>
  </si>
  <si>
    <t>EVALUACION DE EXPERIENCIA</t>
  </si>
  <si>
    <t>INHABILIDADES E INCOMPATIBILIDADES</t>
  </si>
  <si>
    <t xml:space="preserve">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</si>
  <si>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 xml:space="preserve">CERTIFICACIÓN DE PARAFISCALES LEY 789 DE 2002 Y LEY 828 DE 2003 </t>
  </si>
  <si>
    <t>INSCRIPCIÓN EN EL REGISTRO INTERNO DE PROVEEDORES DE LA EMPRESA</t>
  </si>
  <si>
    <t>REGISTRO UNICO TRIBUTARIO (RUT)</t>
  </si>
  <si>
    <t>ANTECEDENTES DISCIPLINARIOS DE LA PROCURADURÍA GENERAL DE LA NACIÓN</t>
  </si>
  <si>
    <t>GARANTÍA DE SERIEDAD DE LA OFERTA</t>
  </si>
  <si>
    <t>CONSORCIO O UNIÓN TEMPORAL</t>
  </si>
  <si>
    <t xml:space="preserve">PERSONAS NATURALES </t>
  </si>
  <si>
    <t>PERSONAS JURÍDICAS NACIONALES O EXTRANJERAS CON DOMICILIO O SUCURSAL EN COLOMBIA</t>
  </si>
  <si>
    <t xml:space="preserve">CARTA DE PRESENTACIÓN DE LA OFERTA </t>
  </si>
  <si>
    <t>2.1 DOCUMENTOS DE CONTENIDO JURÍDICO.</t>
  </si>
  <si>
    <t>El OFERENTE podrá adjuntar copia del Certificado de Antecedentes Disciplinarios expedido por la Procuraduría General de la Nación. En caso de que el oferente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La Empresa, verificará en cumplimiento de lo establecido por la Ley 1238 de 2008, los antecedentes disciplinarios de los oferentes</t>
  </si>
  <si>
    <t>ANTECEDENTES JUDICIALES</t>
  </si>
  <si>
    <t>El oferente podrá presentar certificación de antecedentes judiciales expedida por autoridad competente. En caso de que el oferente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consultará que los oferentes no se encuentren reportados en los registros delictivos, de acuerdo con lo previsto en el artículo 94 del Decreto 0020 de 2012.</t>
  </si>
  <si>
    <t>EVALUACION ECONOMICA</t>
  </si>
  <si>
    <t xml:space="preserve">CERTIFICADO EXISTENCIA Y REPRESENTACIÓN LEGAL. 	</t>
  </si>
  <si>
    <t>CEDULA DE CIUDADANIA</t>
  </si>
  <si>
    <t>El oferente debe presentar COPIA LEGIBLE DE LA CEDULA DE CIUDADANIA del represéntate Legal de la sociedad o de la persona natural que presenta oferta, la cual debe estar registrada y contar con las facultades para la presentación de la oferta mediante su firma</t>
  </si>
  <si>
    <t>CERTIFICACIÓN EXPEDIDA POR LA CONTRALORÍA GENERAL DE LA REPÚBLICA</t>
  </si>
  <si>
    <t>El OFERENTE, podrá presentar certificación expedida por la Contraloría General de la República, en la cual conste que el oferente y el Representante Legal de la firma o firmas no se encuentran reportados en el Boletín de Responsables Fiscales. En caso de que el oferente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en cumplimiento de lo establecido por la Contraloría General de la República mediante la Circular No. 05 del 25 de febrero de 2008, La Empresa, verificará que los oferentes no se encuentren reportados en el Boletín de Responsables Fiscales que expide la Contraloría General de la República</t>
  </si>
  <si>
    <t>NO CUMPLE</t>
  </si>
  <si>
    <r>
      <t xml:space="preserve">Si EL OFERENTE presenta propuesta en Consorcio o Unión Temporal, de conformidad con lo señalado en el artículo 7o. de la Ley 80 de 1993, deberá diligenciar debidamente los </t>
    </r>
    <r>
      <rPr>
        <b/>
        <sz val="8"/>
        <color theme="1"/>
        <rFont val="Calibri"/>
        <family val="2"/>
        <scheme val="minor"/>
      </rPr>
      <t>Formularios 2 o 3</t>
    </r>
    <r>
      <rPr>
        <sz val="8"/>
        <color theme="1"/>
        <rFont val="Calibri"/>
        <family val="2"/>
        <scheme val="minor"/>
      </rPr>
      <t xml:space="preserve"> de las presentes condiciones de contratación, especificando: </t>
    </r>
  </si>
  <si>
    <t>Vo.Bo. SANDRA MILENA CUBILLOS GONZALEZ</t>
  </si>
  <si>
    <t>Jefe Oficina  Asesora de Juridica y Contratacion</t>
  </si>
  <si>
    <t>Vo. Bo JORGE ENRIQUE MACHUCA LOPEZ</t>
  </si>
  <si>
    <t>EVALUACION FINANCIERA</t>
  </si>
  <si>
    <t>Gerente General - Subgerencia Tecnica</t>
  </si>
  <si>
    <t>INVITACION ABIERTA No. 025 DE 2022</t>
  </si>
  <si>
    <t>FOLIO 11</t>
  </si>
  <si>
    <t>FOLIO 17</t>
  </si>
  <si>
    <t>Vo. Bo RUTH MARINA NOVOA HERRERA</t>
  </si>
  <si>
    <t>Subgerente Financiera</t>
  </si>
  <si>
    <t xml:space="preserve">NO CUMPLE </t>
  </si>
  <si>
    <t>INDUSTRIA ALIMENTICIA LAS MARGARITAS S.A.S</t>
  </si>
  <si>
    <t>INVITACION ABIERTA No. 034 DE 2022</t>
  </si>
  <si>
    <t>RUIZ DELGADO Y COMPAÑÍA LIMITADA</t>
  </si>
  <si>
    <t>FOLIO 1-2</t>
  </si>
  <si>
    <t>FOLIO 3-7</t>
  </si>
  <si>
    <t>FOLIO 8-9</t>
  </si>
  <si>
    <t>FOLIO 13-14</t>
  </si>
  <si>
    <t>FOLIO 15-16</t>
  </si>
  <si>
    <t>FOLIO 18-22</t>
  </si>
  <si>
    <t>FOLIO 25</t>
  </si>
  <si>
    <t>INDUSTRIA ALIMENTICIA LAS MARGARITAS</t>
  </si>
  <si>
    <t>RUIZ DELGADO COMPAÑÍA LIMITADA</t>
  </si>
  <si>
    <t>DEBE SUBSANAR</t>
  </si>
  <si>
    <t>FOLIO 3-4</t>
  </si>
  <si>
    <t>FOLIO  9</t>
  </si>
  <si>
    <t>FOLIO 13-16</t>
  </si>
  <si>
    <t>FOLIO 19</t>
  </si>
  <si>
    <t>FOLIO 20</t>
  </si>
  <si>
    <t xml:space="preserve">CUMPLE </t>
  </si>
  <si>
    <t xml:space="preserve">7. Declaración de renta del año 2021.        </t>
  </si>
  <si>
    <t>6. Certificado de Antecedentes Disciplinarios vigente del contador y del revisor fiscal, expedido por la junta central de contadores con vigencia no superior a tres meses.</t>
  </si>
  <si>
    <t>5. Dictamen del revisor fiscal sobre los estados financieros.</t>
  </si>
  <si>
    <t>4. Notas a los estados financieros.</t>
  </si>
  <si>
    <t>3. Certificación de los estados financieros, por el contador público y el representante legal en los términos de la Ley 222 de 1995.</t>
  </si>
  <si>
    <t>2. Estados de Resultados.</t>
  </si>
  <si>
    <t>1. Balance General.</t>
  </si>
  <si>
    <t xml:space="preserve"> DOCUMENTOS SOLICITADOS </t>
  </si>
  <si>
    <t>900.801.855 - 2</t>
  </si>
  <si>
    <t>NIT</t>
  </si>
  <si>
    <t xml:space="preserve">NOMBRE </t>
  </si>
  <si>
    <t>EVALUACION DOCUMENTOS</t>
  </si>
  <si>
    <t>CONTRATAR EL SUMINISTRO DE ALIMENTACIÓN PARA EL PERSONAL QUE PRESTA SUS SERVICIOS A LA EMPRESA DE LICORES DE CUNDINAMARCA.</t>
  </si>
  <si>
    <t>INVITACIÓN ABIERTA No 034 DE 2022</t>
  </si>
  <si>
    <t>Activo Total</t>
  </si>
  <si>
    <t>Utilidad Operacional</t>
  </si>
  <si>
    <t xml:space="preserve">RENTABILIDAD DEL ACTIVO </t>
  </si>
  <si>
    <t xml:space="preserve">Patrimonio </t>
  </si>
  <si>
    <t xml:space="preserve">RENTABILIDAD DEL PATRIMONIO </t>
  </si>
  <si>
    <t xml:space="preserve">Gastos de Interes </t>
  </si>
  <si>
    <t xml:space="preserve">RAZON DE COBERTURA </t>
  </si>
  <si>
    <t>Pasivo Total</t>
  </si>
  <si>
    <t>NIVEL DE ENDEUDAMIENTO</t>
  </si>
  <si>
    <t xml:space="preserve">Activo corriente - Pasivo Corriente </t>
  </si>
  <si>
    <t xml:space="preserve">CAPITAL DE TRABAJO </t>
  </si>
  <si>
    <t>Pasivo corriente</t>
  </si>
  <si>
    <t>LIQUIDEZ</t>
  </si>
  <si>
    <t>Activo corriente</t>
  </si>
  <si>
    <t>En Col $</t>
  </si>
  <si>
    <t>&gt; = 0.5%</t>
  </si>
  <si>
    <t>Uop/ AT</t>
  </si>
  <si>
    <t>RENTABILIDAD DEL ACTIVO (ROE)</t>
  </si>
  <si>
    <t>&gt; = 5%</t>
  </si>
  <si>
    <t>Uop/p</t>
  </si>
  <si>
    <t>RENTABILIDAD DEL PATRIMONIO (ROE)</t>
  </si>
  <si>
    <t>&gt; = 5</t>
  </si>
  <si>
    <t>Uop/GI</t>
  </si>
  <si>
    <t>&lt;= 60 %</t>
  </si>
  <si>
    <t>(PT/AT) * 100</t>
  </si>
  <si>
    <t>&gt; =  al 50 % del P.O</t>
  </si>
  <si>
    <t>AC-PC</t>
  </si>
  <si>
    <t>&gt; = 1.5</t>
  </si>
  <si>
    <t>AC/PC</t>
  </si>
  <si>
    <t>PRESUPUESTO OFICIAL:  $530.000.000</t>
  </si>
  <si>
    <t>SOLICITADOS</t>
  </si>
  <si>
    <t>INDICADORES FINANCIEROS</t>
  </si>
  <si>
    <t>SOLICITADOS
PRESUPUESTO OFICIAL:  $530.000.000</t>
  </si>
  <si>
    <t>VERIFICADO POR ENTIDAD</t>
  </si>
  <si>
    <t>FOLIO 10-11</t>
  </si>
  <si>
    <t>No aportó</t>
  </si>
  <si>
    <t xml:space="preserve"> NO APORTÓ</t>
  </si>
  <si>
    <t xml:space="preserve">             Subgerente   de  Talento  Humano</t>
  </si>
  <si>
    <t>Vo. Bo. AMPARO MONTEZUMA SOLARTE</t>
  </si>
  <si>
    <t xml:space="preserve">TOTAL </t>
  </si>
  <si>
    <r>
      <t xml:space="preserve">El OFERENTE se compromete, de acuerdo con el </t>
    </r>
    <r>
      <rPr>
        <b/>
        <sz val="9"/>
        <color indexed="8"/>
        <rFont val="Arial"/>
        <family val="2"/>
      </rPr>
      <t>Formulario 1</t>
    </r>
    <r>
      <rPr>
        <sz val="9"/>
        <color indexed="8"/>
        <rFont val="Arial"/>
        <family val="2"/>
      </rPr>
      <t xml:space="preserve"> anexo, a cumplir con las especificaciones técnicas relacionadas en el punto 3.</t>
    </r>
  </si>
  <si>
    <t>3.1.8 COMPROMISO  TECNICO DEL OFERENTE</t>
  </si>
  <si>
    <t xml:space="preserve">El suministro de los almuerzos y/o comidas se prestará en los días laborales, horas extras y festivos, de acuerdo con los turnos de trabajo establecidos por la Empresa y el listado suministrado por la Subgerencia de Talento Humano, por el sistema de autoservicio en el casino de la Empresa. El suministro de los refrigerios deberá ser distribuido igualmente en el casino o de ser necesario en cada una de las dependencias por intermedio del contratista o en el sitio de la Empresa que se indique para tal efecto, previo el listado que suministre la Empresa. El servicio deberá ser extensivo a horarios nocturnos, sábados, domingos y festivos, para el personal que labore durante estos días, con autorización del Jefe Inmediato y de la Subgerencia de Talento Humano.  El horario de suministro de alimentación se determinará de acuerdo con el horario de trabajo del personal de la Empresa de Licores de Cundinamarca.
</t>
  </si>
  <si>
    <t xml:space="preserve">3.1.7 CONDICIONES  DEL  SERVICIO </t>
  </si>
  <si>
    <r>
      <t>a). Para la ejecución del servicio con la idoneidad necesaria para desarrollar las distintas actividades, el Oferente se obliga a proveer el personal mínimo requerido para la ejecución del Contrato, el cual deberá contar con la educación y experiencia indicadas en el siguiente cuadro, situación que será verificada por el supervisor al inicio del contrato y ante cualquier eventual cambio del personal. Es de aclarar que debe reposar en el contrato las hojas de vida del personal contratado para el desempeño de cada una de las funciones que se relacionan e igualmente cualquier cambio en esta planta de personal se debe informar y anexar la correspondiente hoja de vida del nuevo trabajador contratado.  Administrador  (Profesional en Ingeniería de alimentos o de nutrición, o en administración hotelera, o</t>
    </r>
    <r>
      <rPr>
        <b/>
        <sz val="9"/>
        <rFont val="Arial"/>
        <family val="2"/>
      </rPr>
      <t xml:space="preserve"> técnico o tecnólogo</t>
    </r>
    <r>
      <rPr>
        <sz val="9"/>
        <rFont val="Arial"/>
        <family val="2"/>
      </rPr>
      <t xml:space="preserve"> en esta área) Para el nivel profesional dos (2) años de experiencia específica en el manejo de administración de servicios de alimentos. Para el nivel técnico o tecnológico, cuatro (4) años de experiencia específica en el manejo de administración de servicios de alimentos Chef ( Estudios comprobables que lo acrediten como tal)  Tres (3) años de experiencia específica certificada. Cocinero  ( Técnico o tecnólogo Empírico)  Técnico o tecnólogo, tres (3) años de experiencia certificada. Empírico, cuatro (4) años de experiencia certificada. </t>
    </r>
    <r>
      <rPr>
        <b/>
        <sz val="9"/>
        <rFont val="Arial"/>
        <family val="2"/>
      </rPr>
      <t>Almacenista</t>
    </r>
    <r>
      <rPr>
        <sz val="9"/>
        <rFont val="Arial"/>
        <family val="2"/>
      </rPr>
      <t xml:space="preserve">  ( Bachiller (educación media) Dos (2) años de experiencia específica en cargos similares y en manipulación de alimentos. Auxiliar  (3)  ( Bachiller o empírico con experiencia)  Dos (2) años de experiencia específica en manipulación de alimentos. b). El personal necesario para el suministro de los servicios será asignado bajo la propia y exclusiva responsabilidad del Oferente y de la misma forma procederá al pago total y oportuno de los salarios, horas extras, recargos de ley, beneficios legales y extralegales a sus trabajadores, por lo tanto, La Empresa no adquiere ninguna relación de tipo laboral ni de otra índole con el mencionado personal, ni obligación o responsabilidad en relación con dichas contraprestaciones.   c). De igual forma el Oferente deberá afiliar al personal que utilizará durante la ejecución del Contrato, a una Empresa promotora de Salud (EPS) y a una Administradora de Riesgos Laborales (ARL), así como un Fondo de Pensiones, Caja de  Compensación Familiar y SENA, documentos que se deben anexar mensualmente a la factura correspondiente. d). La Empresa no suministrará en ningún momento transporte a los empleados del Oferente, a los sitios o instalaciones de La Empresa donde se prestarán los servicios.  e). Será responsabilidad del Oferente, suministrar la dotación establecida por ley de acuerdo con la normatividad laboral vigente.f). Previamente a la iniciación de labores y como requisito para que la Empresa de la orden correspondiente, el Oferente deberá registrar en la Empresa el personal que asignará para la prestación de los servicios objeto del Contrato, en un listado con datos de nombre, dirección, documento de identidad y actividad que desarrollará.g). Para la  contratación de su personal, el Oferente seleccionado deberá tener en cuenta las estipulaciones del régimen laboral colombiano y las leyes que reglamentan las diferentes profesiones y oficios. b). El personal necesario para el suministro de los servicios será asignado bajo la propia y exclusiva responsabilidad del Oferente y de la misma forma procederá al pago total y oportuno de los salarios, horas extras, recargos de ley, beneficios legales y extralegales a sus trabajadores, por lo tanto, La Empresa no adquiere ninguna relación de tipo laboral ni de otra índole con el mencionado personal, ni obligación o responsabilidad en relación con dichas contraprestaciones.c). De igual forma el Oferente deberá afiliar al personal que utilizará durante la ejecución del Contrato, a una Empresa promotora de Salud (EPS) y a una Administradora de Riesgos Laborales (ARL), así como un Fondo de Pensiones, Caja de Compensación Familiar y SENA, documentos que se deben anexar mensualmente a la factura  correspondiente. d). La Empresa no suministrará en ningún momento transporte a los empleados del Oferente, a los sitios o instalaciones de La Empresa donde se prestarán los servicios. e). Será responsabilidad del Oferente, suministrar la dotación establecida por ley de acuerdo con la normatividad laboral vigente. f). Previamente a la iniciación de labores y como requisito para que la Empresa de la orden correspondiente, el Oferente deberá registrar en la Empresa el personal que asignará para la prestación de los servicios objeto del Contrato, en un listado con datos de nombre, dirección, documento de identidad y actividad que desarrollará. g). Para la contratación de su personal, el Oferente seleccionado deberá tener en cuenta las estipulaciones del régimen laboral colombiano y las leyes que reglamentan las diferentes profesiones y oficios
</t>
    </r>
  </si>
  <si>
    <t>3.1.6. PERSONAL REQUERIDO PARA EL CUMPLIMIENTO DEL SERVICIO</t>
  </si>
  <si>
    <t xml:space="preserve">a). Presentar un Plan de Saneamiento Integral de acuerdo con los artículos 28 y 29, capítulo VI Saneamiento del decreto 3075 de 1997, que comprenda: • Programa de limpieza y desinfección de instalaciones, equipos y utensilios. • Programa sobre el manejo de desechos sólidos y líquidos • Programa y cronograma de control de plagas y roedores.  b). Suministrar al personal que se destine al servicio del contrato, uniformes e  Implementos de higiene y seguridad obligatorios, de acuerdo con las normas de calidad y salud ocupacional requeridos para el cumplimiento de sus labores (incluyendo elementos de bioseguridad como gorras y guantes), y exigir su utilización permanente. c). Realizar mensualmente los estudios microbiológicos correspondientes.  d). Realizar bajo su responsabilidad el mantenimiento, aseo, higiene y presentación de: la zona de cocina, la barra de línea caliente o autoservicio, la línea de servicio de dieta, los comedores, la escalera de acceso al casino, la zona de lavado de loza y de recolección de desperdicios, los baños, y en general  todas las áreas que conforman el casino de la Empresa, por ser aspectos que serán verificados por parte de la persona encargada del área de Bienes y Servicios de la Empresa, con el fin de evitar problemas de contaminación, infección e intoxicación. e). Entregar copia del Reglamento de Higiene y Seguridad Industrial.  f). Realizar el lavado y esterilización continua de las vajillas y cubiertos cada vez que se utilicen y entregar al usuario en una bolsa plástica, el juego de cubiertos con servilleta entera (no media servilleta). g). Realizar mensualmente bajo su responsabilidad y costo, el mantenimiento y limpieza de las trampa grasas con una firma que cuente con las respectivas licencias o permisos ambientales para el lavado y disposición final de grasas y lodos de conformidad con la normatividad ambiental vigente, garantizando un manejo adecuado de estos residuos e igualmente  seguir el procedimiento e instrucciones que para el efecto entregue el área de Bienes y Servicios, del cual se deberá presentar informe mensual al supervisor del Contrato. h). Aplicar las medidas necesarias para prevenir la presencia de insectos, roedores y otros animales en el casino de la Empresa y presentar informe mensual al supervisor del Contrato. </t>
  </si>
  <si>
    <t>3.1.5.  PLAN DE  SANEAMIENTO</t>
  </si>
  <si>
    <t xml:space="preserve">El Oferente deberá contar con un sistema de calidad reglamentario para el área de alimentos basados en los requerimientos de las Buenas Prácticas de Manufactura establecidas en el Decreto 3075 de 1997 (BPM), certificación de manipulación de alimentos para el personal que disponga para el desarrollo del objeto contractual.  El Oferente deberá adquirir los productos procesados en industrias de reconocida idoneidad que tengan licencia sanitaria y de funcionamiento vigente, y organizar y clasificar las respectivas facturas de adquisición para la verificación por parte del supervisor. Implementar un correcto sistema de stock y rotación de los productos, a través de la verificación exhaustiva de sus fechas de expiración o vencimiento y ejercer un control permanente para evitar que se rompa la cadena de frío en aquellos alimentos  perecederos que lo requieran y que puedan generar su deterioro. Ofrecer hortalizas, frutas y verduras de la mejor calidad, que estén frescas y sin alteraciones y que tengan una correcta manipulación y  almacenamiento </t>
  </si>
  <si>
    <t>3.1.4. SISTEMA  DE  GESTION DE  CALIDAD</t>
  </si>
  <si>
    <t xml:space="preserve">c). Se deberá presentar mensualmente un menú que contenga preparaciones con las siguientes características: Lácteos descremados y/o deslactosados, carnes magras, farináceas integrales, cremas sin harinas ni espesantes, verduras y guarniciones preparadas al vapor, a la plancha o en preparaciones con bajos contenido de grasas, salsas, condimentos que garanticen la efectividad del programa.
</t>
  </si>
  <si>
    <t>b). Carta mediante la cual el nutricionista se compromete a elaborar el plan de dieta a través de la valoración previa efectuada a todos aquellos servidores públicos que se inscriban en dicho plan, o en razón a dietas médicas formuladas; a ordenar e instruir al chef sobre las preparaciones que se deben realizar para que efectivamente contribuyan a preservar la salud de los trabajadores, (no alimentos fritos, rebozados, apanados, salsas, condimentados, aliñados, salados, no exceso de dulce, no procesados, etc.), y supervisar pormenorizadamente que dichas preparaciones cumplan con el componente saludable requerido para cada caso en particular, sin desmejorar su calidad, sabor y presentación, para lo cual deberá presentar a la Subgerencia de Talento Humano, informes bimensuales sobre los resultados alcanzados por cada uno de los usuarios de dicho programa. De igual forma deberá implementar, promover y socializar un programa de educación nutricional entre los trabajadores usuarios del servicio contratado.</t>
  </si>
  <si>
    <t>a). Hoja de vida de un nutricionista titulado, con experiencia certificada de dos (2) años en elaboración de planes de dieta empresarial, anexando copia del diploma y acta de grado.</t>
  </si>
  <si>
    <t xml:space="preserve">HOJA DE  VIDA   DE UN NUTRUCIONISTA </t>
  </si>
  <si>
    <t>3.1.3. PLAN DE  DIETAS</t>
  </si>
  <si>
    <t>MINUTA  PATRON</t>
  </si>
  <si>
    <t>INDUSTRIA ALIMENTICIA LAS MARGARITAS SAS</t>
  </si>
  <si>
    <t>RUIZ DELGADO Y COMPAÑÍA LTDA</t>
  </si>
  <si>
    <t>DESCRIPCION</t>
  </si>
  <si>
    <t>LOS OFERENTES deberán ofertar y cumplir como mínimo con lo siguiente:</t>
  </si>
  <si>
    <t>SUMINISTRO   DE  ALIMENTACION  PARA LOS TRABAJADORES  DE  LA  EMPRESA  DE  LICORES  DE  CUNDINAMARCA</t>
  </si>
  <si>
    <t>Vo. Bo.   AMPARO MONTEZUMA SOLARTE</t>
  </si>
  <si>
    <t>FOLIO 119
Saint Gobain Colombia SAS
Valor Contrato $28.935.105</t>
  </si>
  <si>
    <t>FOLIO 118 
Nestle de Purina Las Margaritas SAS
Valor Contrato $210.000.000</t>
  </si>
  <si>
    <t xml:space="preserve">EVALUACIÓN </t>
  </si>
  <si>
    <t>VALOR 
TOTAL</t>
  </si>
  <si>
    <t>CERTIFICACION 3</t>
  </si>
  <si>
    <t>CERTIFICACION 2</t>
  </si>
  <si>
    <t xml:space="preserve">CERTIFICACION 1 </t>
  </si>
  <si>
    <t>OFERENTE</t>
  </si>
  <si>
    <t>Años de experiencia Cumple
Valor de contratos no se refleja
No Cumple</t>
  </si>
  <si>
    <t>___</t>
  </si>
  <si>
    <t xml:space="preserve">FOLIO 84 
Gonzalez Santa Elena y CIA S en C
No especifica valor del contrato </t>
  </si>
  <si>
    <t xml:space="preserve">FOLIO 83 
Fepromel SAS
No especifica valor del contrato </t>
  </si>
  <si>
    <t>EL PRESUPUESTO OFICIAL PARA LA CONTRATACION ES POR  LA  SUMA DE  $ 530'000.000</t>
  </si>
  <si>
    <t>EVALUACIÓN DE EXPERIENCIA DE LA INVITACIÓN  ABIERTA  No. 034 DE 2022</t>
  </si>
  <si>
    <t xml:space="preserve">SUBSANÓ </t>
  </si>
  <si>
    <t xml:space="preserve">APORTADA POR EL OFERENTE </t>
  </si>
  <si>
    <t>1.216.020.161 - 503.012.117</t>
  </si>
  <si>
    <t>SUNSANÓ</t>
  </si>
  <si>
    <t>Años de experiencia Cumple
Valor de contrato
Cumple</t>
  </si>
  <si>
    <t>FOLIO 120
DHL Global Forwarding Colombia SAS
Valor de los contratos $93.567.926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</si>
</sst>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8" formatCode="&quot;$&quot;\ #,##0.00;[Red]\-&quot;$&quot;\ #,##0.00"/>
    <numFmt numFmtId="41" formatCode="_-* #,##0_-;\-* #,##0_-;_-* &quot;-&quot;_-;_-@_-"/>
    <numFmt numFmtId="44" formatCode="_-&quot;$&quot;\ * #,##0.00_-;\-&quot;$&quot;\ * #,##0.00_-;_-&quot;$&quot;\ * &quot;-&quot;??_-;_-@_-"/>
    <numFmt numFmtId="43" formatCode="_-* #,##0.00_-;\-* #,##0.00_-;_-* &quot;-&quot;??_-;_-@_-"/>
    <numFmt numFmtId="164" formatCode="_(* #,##0.00_);_(* \(#,##0.00\);_(* &quot;-&quot;??_);_(@_)"/>
    <numFmt numFmtId="165" formatCode="_-&quot;$&quot;* #,##0_-;\-&quot;$&quot;* #,##0_-;_-&quot;$&quot;* &quot;-&quot;_-;_-@_-"/>
    <numFmt numFmtId="166" formatCode="_(&quot;$&quot;\ * #,##0.00_);_(&quot;$&quot;\ * \(#,##0.00\);_(&quot;$&quot;\ * &quot;-&quot;??_);_(@_)"/>
    <numFmt numFmtId="167" formatCode="_-&quot;$&quot;\ * #,##0_-;\-&quot;$&quot;\ * #,##0_-;_-&quot;$&quot;\ * &quot;-&quot;??_-;_-@_-"/>
    <numFmt numFmtId="168" formatCode="0.0%"/>
    <numFmt numFmtId="169" formatCode="_(* #,##0_);_(* \(#,##0\);_(* &quot;-&quot;??_);_(@_)"/>
    <numFmt numFmtId="170" formatCode="_(&quot;$&quot;\ * #,##0_);_(&quot;$&quot;\ * \(#,##0\);_(&quot;$&quot;\ * &quot;-&quot;??_);_(@_)"/>
    <numFmt numFmtId="171" formatCode="#,##0.00;[Red]#,##0.00"/>
    <numFmt numFmtId="172" formatCode="_-* #,##0.00\ &quot;Pta&quot;_-;\-* #,##0.00\ &quot;Pta&quot;_-;_-* &quot;-&quot;??\ &quot;Pta&quot;_-;_-@_-"/>
    <numFmt numFmtId="173" formatCode="_([$$-409]* #,##0_);_([$$-409]* \(#,##0\);_([$$-409]* &quot;-&quot;??_);_(@_)"/>
    <numFmt numFmtId="174" formatCode="_-* #,##0\ _P_t_a_-;\-* #,##0\ _P_t_a_-;_-* &quot;-&quot;\ _P_t_a_-;_-@_-"/>
    <numFmt numFmtId="175" formatCode="_-* #,##0.00\ _P_t_a_-;\-* #,##0.00\ _P_t_a_-;_-* &quot;-&quot;??\ _P_t_a_-;_-@_-"/>
    <numFmt numFmtId="176" formatCode="_-* #,##0\ _P_t_a_-;\-* #,##0\ _P_t_a_-;_-* &quot;-&quot;??\ _P_t_a_-;_-@_-"/>
  </numFmts>
  <fonts count="36" x14ac:knownFonts="1">
    <font>
      <sz val="11"/>
      <color theme="1"/>
      <name val="Calibri"/>
      <family val="2"/>
      <scheme val="minor"/>
    </font>
    <font>
      <b/>
      <sz val="8"/>
      <name val="Arial"/>
      <family val="2"/>
    </font>
    <font>
      <sz val="8"/>
      <name val="Arial"/>
      <family val="2"/>
    </font>
    <font>
      <b/>
      <sz val="8"/>
      <color theme="1"/>
      <name val="Arial"/>
      <family val="2"/>
    </font>
    <font>
      <sz val="8"/>
      <color theme="1"/>
      <name val="Calibri"/>
      <family val="2"/>
      <scheme val="minor"/>
    </font>
    <font>
      <sz val="8"/>
      <color theme="1"/>
      <name val="Arial"/>
      <family val="2"/>
    </font>
    <font>
      <b/>
      <sz val="8"/>
      <color theme="1"/>
      <name val="Calibri"/>
      <family val="2"/>
      <scheme val="minor"/>
    </font>
    <font>
      <b/>
      <sz val="18"/>
      <color theme="1"/>
      <name val="Calibri"/>
      <family val="2"/>
      <scheme val="minor"/>
    </font>
    <font>
      <sz val="11"/>
      <color theme="1"/>
      <name val="Calibri"/>
      <family val="2"/>
      <scheme val="minor"/>
    </font>
    <font>
      <sz val="10"/>
      <name val="Arial"/>
      <family val="2"/>
    </font>
    <font>
      <b/>
      <sz val="9"/>
      <color theme="1"/>
      <name val="Arial"/>
      <family val="2"/>
    </font>
    <font>
      <sz val="9"/>
      <name val="Arial"/>
      <family val="2"/>
    </font>
    <font>
      <b/>
      <sz val="9"/>
      <name val="Arial"/>
      <family val="2"/>
    </font>
    <font>
      <sz val="9"/>
      <color theme="1"/>
      <name val="Arial"/>
      <family val="2"/>
    </font>
    <font>
      <b/>
      <sz val="10"/>
      <color theme="1"/>
      <name val="Arial"/>
      <family val="2"/>
    </font>
    <font>
      <sz val="12"/>
      <color theme="1"/>
      <name val="Calibri"/>
      <family val="2"/>
      <scheme val="minor"/>
    </font>
    <font>
      <b/>
      <sz val="12"/>
      <color theme="1"/>
      <name val="Calibri"/>
      <family val="2"/>
      <scheme val="minor"/>
    </font>
    <font>
      <b/>
      <sz val="8"/>
      <name val="Calibri"/>
      <family val="2"/>
      <scheme val="minor"/>
    </font>
    <font>
      <sz val="8"/>
      <name val="Calibri"/>
      <family val="2"/>
      <scheme val="minor"/>
    </font>
    <font>
      <b/>
      <sz val="12"/>
      <name val="Calibri"/>
      <family val="2"/>
      <scheme val="minor"/>
    </font>
    <font>
      <b/>
      <sz val="10"/>
      <color rgb="FFFF0000"/>
      <name val="Arial"/>
      <family val="2"/>
    </font>
    <font>
      <b/>
      <sz val="11"/>
      <color theme="1"/>
      <name val="Calibri"/>
      <family val="2"/>
      <scheme val="minor"/>
    </font>
    <font>
      <sz val="11"/>
      <color rgb="FF000000"/>
      <name val="Arial"/>
      <family val="2"/>
    </font>
    <font>
      <sz val="11"/>
      <color theme="1"/>
      <name val="Arial"/>
      <family val="2"/>
    </font>
    <font>
      <b/>
      <sz val="10"/>
      <name val="Arial"/>
      <family val="2"/>
    </font>
    <font>
      <sz val="10"/>
      <color theme="1"/>
      <name val="Arial"/>
      <family val="2"/>
    </font>
    <font>
      <sz val="9"/>
      <color theme="1"/>
      <name val="Calibri"/>
      <family val="2"/>
      <scheme val="minor"/>
    </font>
    <font>
      <b/>
      <sz val="9"/>
      <color theme="1"/>
      <name val="Calibri"/>
      <family val="2"/>
      <scheme val="minor"/>
    </font>
    <font>
      <b/>
      <sz val="10"/>
      <color theme="1"/>
      <name val="Calibri"/>
      <family val="2"/>
      <scheme val="minor"/>
    </font>
    <font>
      <sz val="10"/>
      <color theme="1"/>
      <name val="Calibri"/>
      <family val="2"/>
      <scheme val="minor"/>
    </font>
    <font>
      <sz val="10"/>
      <name val="Arial"/>
      <family val="2"/>
    </font>
    <font>
      <b/>
      <sz val="9"/>
      <color indexed="8"/>
      <name val="Arial"/>
      <family val="2"/>
    </font>
    <font>
      <sz val="9"/>
      <color indexed="8"/>
      <name val="Arial"/>
      <family val="2"/>
    </font>
    <font>
      <sz val="11"/>
      <name val="Arial"/>
      <family val="2"/>
    </font>
    <font>
      <b/>
      <sz val="11"/>
      <name val="Arial"/>
      <family val="2"/>
    </font>
    <font>
      <b/>
      <sz val="11"/>
      <color rgb="FF000000"/>
      <name val="Arial"/>
      <family val="2"/>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399975585192419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medium">
        <color auto="1"/>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right style="medium">
        <color indexed="64"/>
      </right>
      <top style="medium">
        <color indexed="64"/>
      </top>
      <bottom style="medium">
        <color indexed="64"/>
      </bottom>
      <diagonal/>
    </border>
    <border>
      <left style="medium">
        <color auto="1"/>
      </left>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style="thin">
        <color indexed="64"/>
      </left>
      <right/>
      <top/>
      <bottom/>
      <diagonal/>
    </border>
    <border>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auto="1"/>
      </left>
      <right style="thin">
        <color indexed="64"/>
      </right>
      <top style="thin">
        <color indexed="64"/>
      </top>
      <bottom style="thin">
        <color indexed="64"/>
      </bottom>
      <diagonal/>
    </border>
    <border>
      <left/>
      <right style="medium">
        <color auto="1"/>
      </right>
      <top style="thin">
        <color indexed="64"/>
      </top>
      <bottom style="thin">
        <color indexed="64"/>
      </bottom>
      <diagonal/>
    </border>
    <border>
      <left/>
      <right/>
      <top style="medium">
        <color indexed="64"/>
      </top>
      <bottom style="medium">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s>
  <cellStyleXfs count="16">
    <xf numFmtId="0" fontId="0" fillId="0" borderId="0"/>
    <xf numFmtId="164" fontId="8" fillId="0" borderId="0" applyFont="0" applyFill="0" applyBorder="0" applyAlignment="0" applyProtection="0"/>
    <xf numFmtId="0" fontId="9" fillId="0" borderId="0"/>
    <xf numFmtId="0" fontId="9" fillId="0" borderId="0"/>
    <xf numFmtId="0" fontId="8" fillId="0" borderId="0"/>
    <xf numFmtId="165" fontId="8" fillId="0" borderId="0" applyFont="0" applyFill="0" applyBorder="0" applyAlignment="0" applyProtection="0"/>
    <xf numFmtId="41" fontId="8" fillId="0" borderId="0" applyFont="0" applyFill="0" applyBorder="0" applyAlignment="0" applyProtection="0"/>
    <xf numFmtId="166" fontId="8" fillId="0" borderId="0" applyFont="0" applyFill="0" applyBorder="0" applyAlignment="0" applyProtection="0"/>
    <xf numFmtId="44" fontId="8" fillId="0" borderId="0" applyFont="0" applyFill="0" applyBorder="0" applyAlignment="0" applyProtection="0"/>
    <xf numFmtId="0" fontId="15" fillId="0" borderId="0"/>
    <xf numFmtId="9" fontId="8" fillId="0" borderId="0" applyFont="0" applyFill="0" applyBorder="0" applyAlignment="0" applyProtection="0"/>
    <xf numFmtId="0" fontId="30" fillId="0" borderId="0"/>
    <xf numFmtId="172" fontId="9" fillId="0" borderId="0" applyFont="0" applyFill="0" applyBorder="0" applyAlignment="0" applyProtection="0"/>
    <xf numFmtId="174" fontId="30" fillId="0" borderId="0" applyFont="0" applyFill="0" applyBorder="0" applyAlignment="0" applyProtection="0"/>
    <xf numFmtId="175" fontId="30" fillId="0" borderId="0" applyFont="0" applyFill="0" applyBorder="0" applyAlignment="0" applyProtection="0"/>
    <xf numFmtId="43" fontId="8" fillId="0" borderId="0" applyFont="0" applyFill="0" applyBorder="0" applyAlignment="0" applyProtection="0"/>
  </cellStyleXfs>
  <cellXfs count="190">
    <xf numFmtId="0" fontId="0" fillId="0" borderId="0" xfId="0"/>
    <xf numFmtId="0" fontId="4" fillId="0" borderId="0" xfId="0" applyFont="1"/>
    <xf numFmtId="0" fontId="9" fillId="0" borderId="0" xfId="2"/>
    <xf numFmtId="0" fontId="11" fillId="0" borderId="0" xfId="2" applyFont="1"/>
    <xf numFmtId="0" fontId="12" fillId="0" borderId="0" xfId="2" applyFont="1" applyAlignment="1">
      <alignment vertical="top"/>
    </xf>
    <xf numFmtId="0" fontId="12" fillId="0" borderId="0" xfId="2" applyFont="1"/>
    <xf numFmtId="0" fontId="10" fillId="0" borderId="0" xfId="0" applyFont="1"/>
    <xf numFmtId="0" fontId="13" fillId="0" borderId="0" xfId="0" applyFont="1"/>
    <xf numFmtId="0" fontId="4" fillId="0" borderId="0" xfId="0" applyFont="1" applyAlignment="1">
      <alignment horizontal="center" vertical="center"/>
    </xf>
    <xf numFmtId="167" fontId="0" fillId="0" borderId="0" xfId="8" applyNumberFormat="1" applyFont="1"/>
    <xf numFmtId="0" fontId="4" fillId="0" borderId="2" xfId="0" applyFont="1" applyBorder="1" applyAlignment="1">
      <alignment wrapText="1"/>
    </xf>
    <xf numFmtId="0" fontId="6" fillId="0" borderId="2" xfId="0" applyFont="1" applyBorder="1" applyAlignment="1">
      <alignment wrapText="1"/>
    </xf>
    <xf numFmtId="0" fontId="6" fillId="0" borderId="2" xfId="0" applyFont="1" applyBorder="1" applyAlignment="1">
      <alignment vertical="center" wrapText="1"/>
    </xf>
    <xf numFmtId="0" fontId="4" fillId="0" borderId="2" xfId="0" applyFont="1" applyBorder="1" applyAlignment="1">
      <alignment horizontal="center" vertical="center" wrapText="1"/>
    </xf>
    <xf numFmtId="0" fontId="6" fillId="0" borderId="2" xfId="0" applyFont="1" applyBorder="1" applyAlignment="1">
      <alignment horizontal="center" vertical="center" wrapText="1"/>
    </xf>
    <xf numFmtId="0" fontId="15" fillId="0" borderId="0" xfId="0" applyFont="1"/>
    <xf numFmtId="0" fontId="17" fillId="0" borderId="2" xfId="0" applyFont="1" applyBorder="1" applyAlignment="1">
      <alignment horizontal="center" vertical="center"/>
    </xf>
    <xf numFmtId="0" fontId="17" fillId="0" borderId="2" xfId="0" applyFont="1" applyBorder="1" applyAlignment="1">
      <alignment vertical="center"/>
    </xf>
    <xf numFmtId="0" fontId="18" fillId="0" borderId="2" xfId="0" applyFont="1" applyBorder="1" applyAlignment="1">
      <alignment horizontal="justify" vertical="top"/>
    </xf>
    <xf numFmtId="0" fontId="18" fillId="0" borderId="2" xfId="0" applyFont="1" applyBorder="1" applyAlignment="1">
      <alignment horizontal="center" vertical="center"/>
    </xf>
    <xf numFmtId="0" fontId="6" fillId="0" borderId="2" xfId="0" applyFont="1" applyBorder="1" applyAlignment="1">
      <alignment horizontal="justify" vertical="center"/>
    </xf>
    <xf numFmtId="0" fontId="6" fillId="0" borderId="2" xfId="0" applyFont="1" applyBorder="1" applyAlignment="1">
      <alignment horizontal="center" vertical="center"/>
    </xf>
    <xf numFmtId="0" fontId="6" fillId="0" borderId="2" xfId="0" applyFont="1" applyBorder="1"/>
    <xf numFmtId="0" fontId="4" fillId="0" borderId="0" xfId="0" applyFont="1" applyAlignment="1">
      <alignment wrapText="1"/>
    </xf>
    <xf numFmtId="0" fontId="4" fillId="0" borderId="0" xfId="0" applyFont="1" applyAlignment="1">
      <alignment horizontal="center" vertical="center" wrapText="1"/>
    </xf>
    <xf numFmtId="0" fontId="4" fillId="0" borderId="2" xfId="0" applyFont="1" applyBorder="1" applyAlignment="1">
      <alignment horizontal="justify" vertical="center" wrapText="1"/>
    </xf>
    <xf numFmtId="0" fontId="16" fillId="0" borderId="2" xfId="0" applyFont="1" applyBorder="1" applyAlignment="1">
      <alignment horizontal="center" vertical="center"/>
    </xf>
    <xf numFmtId="0" fontId="19" fillId="0" borderId="2" xfId="0" applyFont="1" applyBorder="1" applyAlignment="1">
      <alignment horizontal="center" vertical="center"/>
    </xf>
    <xf numFmtId="0" fontId="12" fillId="0" borderId="3" xfId="0" applyFont="1" applyBorder="1" applyAlignment="1">
      <alignment horizontal="center" vertical="center" wrapText="1"/>
    </xf>
    <xf numFmtId="0" fontId="2" fillId="0" borderId="3" xfId="0" applyFont="1" applyBorder="1" applyAlignment="1">
      <alignment horizontal="center" vertical="center"/>
    </xf>
    <xf numFmtId="0" fontId="5" fillId="0" borderId="3" xfId="0" applyFont="1" applyBorder="1" applyAlignment="1">
      <alignment horizontal="center" vertical="center" wrapText="1"/>
    </xf>
    <xf numFmtId="0" fontId="2" fillId="0" borderId="3" xfId="0" applyFont="1" applyBorder="1" applyAlignment="1">
      <alignment horizontal="center" vertical="center" wrapText="1"/>
    </xf>
    <xf numFmtId="0" fontId="11" fillId="0" borderId="0" xfId="2" applyFont="1" applyAlignment="1">
      <alignment horizontal="left" vertical="top" wrapText="1"/>
    </xf>
    <xf numFmtId="0" fontId="12" fillId="0" borderId="0" xfId="2" applyFont="1" applyAlignment="1">
      <alignment horizontal="left" vertical="top" wrapText="1"/>
    </xf>
    <xf numFmtId="0" fontId="12" fillId="0" borderId="3" xfId="0" applyFont="1" applyBorder="1" applyAlignment="1">
      <alignment horizontal="center" vertical="center"/>
    </xf>
    <xf numFmtId="0" fontId="20" fillId="0" borderId="3" xfId="0" applyFont="1" applyBorder="1" applyAlignment="1">
      <alignment horizontal="center" vertical="center" wrapText="1"/>
    </xf>
    <xf numFmtId="16" fontId="17" fillId="0" borderId="2" xfId="0" applyNumberFormat="1" applyFont="1" applyBorder="1" applyAlignment="1">
      <alignment horizontal="center" vertical="center"/>
    </xf>
    <xf numFmtId="0" fontId="0" fillId="2" borderId="0" xfId="0" applyFill="1"/>
    <xf numFmtId="0" fontId="2" fillId="2" borderId="1" xfId="0" applyFont="1" applyFill="1" applyBorder="1" applyAlignment="1">
      <alignment horizontal="center" vertical="center" wrapText="1"/>
    </xf>
    <xf numFmtId="0" fontId="22" fillId="0" borderId="1" xfId="0" applyFont="1" applyBorder="1" applyAlignment="1">
      <alignment horizontal="justify" vertical="center"/>
    </xf>
    <xf numFmtId="168" fontId="2" fillId="2" borderId="1" xfId="10" applyNumberFormat="1" applyFont="1" applyFill="1" applyBorder="1" applyAlignment="1">
      <alignment horizontal="center" vertical="center"/>
    </xf>
    <xf numFmtId="0" fontId="5" fillId="2" borderId="1" xfId="0" applyFont="1" applyFill="1" applyBorder="1" applyAlignment="1">
      <alignment horizontal="center" vertical="center"/>
    </xf>
    <xf numFmtId="0" fontId="22" fillId="0" borderId="1" xfId="0" applyFont="1" applyBorder="1" applyAlignment="1">
      <alignment vertical="center"/>
    </xf>
    <xf numFmtId="0" fontId="2" fillId="2" borderId="6" xfId="0" applyFont="1" applyFill="1" applyBorder="1" applyAlignment="1">
      <alignment horizontal="center" vertical="center" wrapText="1"/>
    </xf>
    <xf numFmtId="0" fontId="23" fillId="2" borderId="1" xfId="0" applyFont="1" applyFill="1" applyBorder="1" applyAlignment="1">
      <alignment horizontal="left" vertical="center" wrapText="1"/>
    </xf>
    <xf numFmtId="168" fontId="24" fillId="2" borderId="7" xfId="10" applyNumberFormat="1" applyFont="1" applyFill="1" applyBorder="1" applyAlignment="1">
      <alignment horizontal="center" vertical="center"/>
    </xf>
    <xf numFmtId="3" fontId="25" fillId="2" borderId="8" xfId="0" applyNumberFormat="1" applyFont="1" applyFill="1" applyBorder="1" applyAlignment="1">
      <alignment horizontal="center" vertical="center"/>
    </xf>
    <xf numFmtId="0" fontId="25" fillId="2" borderId="8" xfId="0" applyFont="1" applyFill="1" applyBorder="1" applyAlignment="1">
      <alignment horizontal="center"/>
    </xf>
    <xf numFmtId="0" fontId="14" fillId="2" borderId="9" xfId="0" applyFont="1" applyFill="1" applyBorder="1" applyAlignment="1">
      <alignment horizontal="center" vertical="center" wrapText="1"/>
    </xf>
    <xf numFmtId="0" fontId="14" fillId="2" borderId="9" xfId="0" applyFont="1" applyFill="1" applyBorder="1" applyAlignment="1">
      <alignment horizontal="center" vertical="center"/>
    </xf>
    <xf numFmtId="9" fontId="3" fillId="2" borderId="0" xfId="0" applyNumberFormat="1" applyFont="1" applyFill="1" applyAlignment="1">
      <alignment horizontal="center" vertical="center"/>
    </xf>
    <xf numFmtId="0" fontId="3" fillId="2" borderId="0" xfId="0" applyFont="1" applyFill="1"/>
    <xf numFmtId="0" fontId="0" fillId="2" borderId="13" xfId="0" applyFill="1" applyBorder="1"/>
    <xf numFmtId="169" fontId="26" fillId="2" borderId="4" xfId="0" applyNumberFormat="1" applyFont="1" applyFill="1" applyBorder="1"/>
    <xf numFmtId="0" fontId="26" fillId="2" borderId="4" xfId="0" applyFont="1" applyFill="1" applyBorder="1" applyAlignment="1">
      <alignment horizontal="center"/>
    </xf>
    <xf numFmtId="0" fontId="0" fillId="2" borderId="14" xfId="0" applyFill="1" applyBorder="1"/>
    <xf numFmtId="9" fontId="0" fillId="2" borderId="16" xfId="10" applyFont="1" applyFill="1" applyBorder="1"/>
    <xf numFmtId="169" fontId="26" fillId="2" borderId="17" xfId="0" applyNumberFormat="1" applyFont="1" applyFill="1" applyBorder="1"/>
    <xf numFmtId="0" fontId="26" fillId="2" borderId="17" xfId="0" applyFont="1" applyFill="1" applyBorder="1" applyAlignment="1">
      <alignment horizontal="center" vertical="center" wrapText="1"/>
    </xf>
    <xf numFmtId="0" fontId="26" fillId="2" borderId="18" xfId="0" applyFont="1" applyFill="1" applyBorder="1"/>
    <xf numFmtId="0" fontId="0" fillId="2" borderId="16" xfId="0" applyFill="1" applyBorder="1"/>
    <xf numFmtId="0" fontId="26" fillId="2" borderId="0" xfId="0" applyFont="1" applyFill="1"/>
    <xf numFmtId="0" fontId="26" fillId="2" borderId="0" xfId="0" applyFont="1" applyFill="1" applyAlignment="1">
      <alignment horizontal="center"/>
    </xf>
    <xf numFmtId="0" fontId="0" fillId="2" borderId="18" xfId="0" applyFill="1" applyBorder="1"/>
    <xf numFmtId="169" fontId="26" fillId="2" borderId="19" xfId="0" applyNumberFormat="1" applyFont="1" applyFill="1" applyBorder="1"/>
    <xf numFmtId="0" fontId="27" fillId="2" borderId="15" xfId="0" applyFont="1" applyFill="1" applyBorder="1" applyAlignment="1">
      <alignment horizontal="center" vertical="justify" wrapText="1"/>
    </xf>
    <xf numFmtId="0" fontId="26" fillId="2" borderId="15" xfId="0" applyFont="1" applyFill="1" applyBorder="1" applyAlignment="1">
      <alignment horizontal="center" vertical="justify" wrapText="1"/>
    </xf>
    <xf numFmtId="9" fontId="26" fillId="2" borderId="16" xfId="10" applyFont="1" applyFill="1" applyBorder="1"/>
    <xf numFmtId="3" fontId="26" fillId="2" borderId="17" xfId="0" applyNumberFormat="1" applyFont="1" applyFill="1" applyBorder="1"/>
    <xf numFmtId="0" fontId="26" fillId="2" borderId="17" xfId="0" applyFont="1" applyFill="1" applyBorder="1" applyAlignment="1">
      <alignment horizontal="center"/>
    </xf>
    <xf numFmtId="0" fontId="27" fillId="2" borderId="20" xfId="0" applyFont="1" applyFill="1" applyBorder="1" applyAlignment="1">
      <alignment horizontal="center" vertical="justify" wrapText="1"/>
    </xf>
    <xf numFmtId="0" fontId="26" fillId="2" borderId="21" xfId="0" applyFont="1" applyFill="1" applyBorder="1"/>
    <xf numFmtId="0" fontId="26" fillId="2" borderId="22" xfId="0" applyFont="1" applyFill="1" applyBorder="1"/>
    <xf numFmtId="0" fontId="27" fillId="2" borderId="23" xfId="0" applyFont="1" applyFill="1" applyBorder="1" applyAlignment="1">
      <alignment horizontal="center"/>
    </xf>
    <xf numFmtId="0" fontId="28" fillId="2" borderId="24" xfId="0" applyFont="1" applyFill="1" applyBorder="1" applyAlignment="1">
      <alignment horizontal="center" vertical="center" wrapText="1"/>
    </xf>
    <xf numFmtId="0" fontId="15" fillId="2" borderId="1" xfId="0" applyFont="1" applyFill="1" applyBorder="1" applyAlignment="1">
      <alignment horizontal="center" vertical="center"/>
    </xf>
    <xf numFmtId="0" fontId="16" fillId="2" borderId="1" xfId="0" applyFont="1" applyFill="1" applyBorder="1" applyAlignment="1">
      <alignment horizontal="justify" vertical="center" wrapText="1"/>
    </xf>
    <xf numFmtId="0" fontId="16" fillId="2" borderId="1" xfId="0" applyFont="1" applyFill="1" applyBorder="1"/>
    <xf numFmtId="0" fontId="15" fillId="2" borderId="1" xfId="0" applyFont="1" applyFill="1" applyBorder="1" applyAlignment="1">
      <alignment horizontal="center" vertical="center" wrapText="1"/>
    </xf>
    <xf numFmtId="0" fontId="15" fillId="2" borderId="13" xfId="0" applyFont="1" applyFill="1" applyBorder="1" applyAlignment="1">
      <alignment horizontal="center" vertical="center"/>
    </xf>
    <xf numFmtId="0" fontId="16" fillId="2" borderId="1" xfId="0" applyFont="1" applyFill="1" applyBorder="1" applyAlignment="1">
      <alignment vertical="center"/>
    </xf>
    <xf numFmtId="0" fontId="16" fillId="2" borderId="23" xfId="0" applyFont="1" applyFill="1" applyBorder="1" applyAlignment="1">
      <alignment horizontal="center" vertical="center"/>
    </xf>
    <xf numFmtId="0" fontId="21" fillId="2" borderId="0" xfId="0" applyFont="1" applyFill="1"/>
    <xf numFmtId="0" fontId="0" fillId="2" borderId="0" xfId="0" applyFill="1" applyAlignment="1">
      <alignment horizontal="justify" vertical="justify"/>
    </xf>
    <xf numFmtId="0" fontId="21" fillId="2" borderId="1" xfId="0" applyFont="1" applyFill="1" applyBorder="1" applyAlignment="1">
      <alignment horizontal="center"/>
    </xf>
    <xf numFmtId="9" fontId="26" fillId="2" borderId="15" xfId="10" applyFont="1" applyFill="1" applyBorder="1" applyAlignment="1">
      <alignment horizontal="right" vertical="center"/>
    </xf>
    <xf numFmtId="9" fontId="26" fillId="2" borderId="12" xfId="10" applyFont="1" applyFill="1" applyBorder="1" applyAlignment="1">
      <alignment horizontal="right" vertical="center"/>
    </xf>
    <xf numFmtId="4" fontId="26" fillId="2" borderId="1" xfId="0" applyNumberFormat="1" applyFont="1" applyFill="1" applyBorder="1" applyAlignment="1">
      <alignment horizontal="right"/>
    </xf>
    <xf numFmtId="0" fontId="0" fillId="2" borderId="1" xfId="0" applyFill="1" applyBorder="1" applyAlignment="1">
      <alignment horizontal="center"/>
    </xf>
    <xf numFmtId="0" fontId="16" fillId="2" borderId="1" xfId="0" applyFont="1" applyFill="1" applyBorder="1" applyAlignment="1">
      <alignment wrapText="1"/>
    </xf>
    <xf numFmtId="9" fontId="26" fillId="2" borderId="20" xfId="10" applyFont="1" applyFill="1" applyBorder="1" applyAlignment="1">
      <alignment horizontal="right" vertical="center"/>
    </xf>
    <xf numFmtId="0" fontId="15" fillId="2" borderId="23" xfId="0" applyFont="1" applyFill="1" applyBorder="1" applyAlignment="1">
      <alignment horizontal="center" vertical="center"/>
    </xf>
    <xf numFmtId="0" fontId="16" fillId="2" borderId="20" xfId="0" applyFont="1" applyFill="1" applyBorder="1" applyAlignment="1">
      <alignment horizontal="left" vertical="center" wrapText="1"/>
    </xf>
    <xf numFmtId="171" fontId="26" fillId="2" borderId="12" xfId="0" applyNumberFormat="1" applyFont="1" applyFill="1" applyBorder="1" applyAlignment="1">
      <alignment horizontal="right" vertical="center"/>
    </xf>
    <xf numFmtId="0" fontId="29" fillId="2" borderId="0" xfId="0" applyFont="1" applyFill="1"/>
    <xf numFmtId="0" fontId="28" fillId="2" borderId="0" xfId="0" applyFont="1" applyFill="1"/>
    <xf numFmtId="0" fontId="18" fillId="0" borderId="0" xfId="0" applyFont="1" applyAlignment="1">
      <alignment horizontal="center" vertical="center"/>
    </xf>
    <xf numFmtId="0" fontId="9" fillId="0" borderId="0" xfId="3"/>
    <xf numFmtId="0" fontId="11" fillId="0" borderId="0" xfId="3" applyFont="1" applyAlignment="1">
      <alignment horizontal="justify" vertical="top" wrapText="1"/>
    </xf>
    <xf numFmtId="0" fontId="9" fillId="0" borderId="0" xfId="11" applyFont="1"/>
    <xf numFmtId="0" fontId="11" fillId="0" borderId="0" xfId="11" applyFont="1" applyAlignment="1">
      <alignment horizontal="justify" vertical="top" wrapText="1"/>
    </xf>
    <xf numFmtId="0" fontId="9" fillId="0" borderId="0" xfId="3" applyAlignment="1">
      <alignment vertical="center"/>
    </xf>
    <xf numFmtId="0" fontId="9" fillId="0" borderId="0" xfId="3" applyAlignment="1">
      <alignment horizontal="center" vertical="center" wrapText="1"/>
    </xf>
    <xf numFmtId="0" fontId="24" fillId="0" borderId="1" xfId="3" applyFont="1" applyBorder="1" applyAlignment="1">
      <alignment horizontal="center" vertical="center" wrapText="1"/>
    </xf>
    <xf numFmtId="0" fontId="9" fillId="0" borderId="3" xfId="11" applyFont="1" applyBorder="1" applyAlignment="1">
      <alignment horizontal="center" vertical="center" wrapText="1"/>
    </xf>
    <xf numFmtId="0" fontId="24" fillId="3" borderId="3" xfId="11" applyFont="1" applyFill="1" applyBorder="1" applyAlignment="1">
      <alignment horizontal="center" vertical="center" wrapText="1"/>
    </xf>
    <xf numFmtId="0" fontId="14" fillId="2" borderId="7" xfId="0" applyFont="1" applyFill="1" applyBorder="1" applyAlignment="1">
      <alignment horizontal="center" wrapText="1"/>
    </xf>
    <xf numFmtId="43" fontId="26" fillId="2" borderId="12" xfId="15" applyFont="1" applyFill="1" applyBorder="1" applyAlignment="1">
      <alignment horizontal="center"/>
    </xf>
    <xf numFmtId="43" fontId="26" fillId="2" borderId="15" xfId="15" applyFont="1" applyFill="1" applyBorder="1" applyAlignment="1">
      <alignment horizontal="center"/>
    </xf>
    <xf numFmtId="43" fontId="27" fillId="2" borderId="15" xfId="15" applyFont="1" applyFill="1" applyBorder="1" applyAlignment="1">
      <alignment horizontal="center"/>
    </xf>
    <xf numFmtId="169" fontId="26" fillId="2" borderId="16" xfId="15" applyNumberFormat="1" applyFont="1" applyFill="1" applyBorder="1"/>
    <xf numFmtId="169" fontId="26" fillId="2" borderId="0" xfId="15" applyNumberFormat="1" applyFont="1" applyFill="1" applyBorder="1"/>
    <xf numFmtId="2" fontId="26" fillId="2" borderId="16" xfId="15" applyNumberFormat="1" applyFont="1" applyFill="1" applyBorder="1" applyAlignment="1">
      <alignment horizontal="right"/>
    </xf>
    <xf numFmtId="169" fontId="26" fillId="2" borderId="17" xfId="15" applyNumberFormat="1" applyFont="1" applyFill="1" applyBorder="1"/>
    <xf numFmtId="43" fontId="26" fillId="2" borderId="16" xfId="15" applyFont="1" applyFill="1" applyBorder="1"/>
    <xf numFmtId="169" fontId="26" fillId="2" borderId="17" xfId="15" applyNumberFormat="1" applyFont="1" applyFill="1" applyBorder="1" applyAlignment="1">
      <alignment horizontal="right"/>
    </xf>
    <xf numFmtId="39" fontId="26" fillId="2" borderId="16" xfId="15" applyNumberFormat="1" applyFont="1" applyFill="1" applyBorder="1"/>
    <xf numFmtId="170" fontId="26" fillId="2" borderId="20" xfId="8" applyNumberFormat="1" applyFont="1" applyFill="1" applyBorder="1" applyAlignment="1">
      <alignment horizontal="right" vertical="center"/>
    </xf>
    <xf numFmtId="0" fontId="33" fillId="0" borderId="0" xfId="11" applyFont="1" applyAlignment="1">
      <alignment wrapText="1"/>
    </xf>
    <xf numFmtId="8" fontId="33" fillId="0" borderId="0" xfId="11" applyNumberFormat="1" applyFont="1" applyAlignment="1">
      <alignment wrapText="1"/>
    </xf>
    <xf numFmtId="0" fontId="35" fillId="0" borderId="0" xfId="3" applyFont="1" applyAlignment="1">
      <alignment horizontal="center" vertical="center" wrapText="1"/>
    </xf>
    <xf numFmtId="0" fontId="33" fillId="0" borderId="0" xfId="3" applyFont="1" applyAlignment="1">
      <alignment horizontal="center" vertical="center" wrapText="1"/>
    </xf>
    <xf numFmtId="0" fontId="34" fillId="0" borderId="0" xfId="3" applyFont="1" applyAlignment="1">
      <alignment horizontal="center" vertical="center" wrapText="1"/>
    </xf>
    <xf numFmtId="0" fontId="35" fillId="0" borderId="1" xfId="3" applyFont="1" applyBorder="1" applyAlignment="1">
      <alignment horizontal="center" vertical="center" wrapText="1"/>
    </xf>
    <xf numFmtId="173" fontId="22" fillId="0" borderId="1" xfId="12" applyNumberFormat="1" applyFont="1" applyBorder="1" applyAlignment="1">
      <alignment horizontal="center" vertical="center" wrapText="1"/>
    </xf>
    <xf numFmtId="0" fontId="33" fillId="0" borderId="1" xfId="3" applyFont="1" applyBorder="1" applyAlignment="1">
      <alignment horizontal="center" vertical="center" wrapText="1"/>
    </xf>
    <xf numFmtId="0" fontId="34" fillId="4" borderId="1" xfId="3" applyFont="1" applyFill="1" applyBorder="1" applyAlignment="1">
      <alignment horizontal="center" vertical="center" wrapText="1"/>
    </xf>
    <xf numFmtId="174" fontId="33" fillId="0" borderId="0" xfId="13" applyFont="1" applyAlignment="1">
      <alignment wrapText="1"/>
    </xf>
    <xf numFmtId="0" fontId="23" fillId="0" borderId="1" xfId="3" applyFont="1" applyBorder="1" applyAlignment="1">
      <alignment horizontal="center" vertical="center" wrapText="1"/>
    </xf>
    <xf numFmtId="174" fontId="33" fillId="0" borderId="0" xfId="11" applyNumberFormat="1" applyFont="1" applyAlignment="1">
      <alignment wrapText="1"/>
    </xf>
    <xf numFmtId="176" fontId="33" fillId="0" borderId="0" xfId="14" applyNumberFormat="1" applyFont="1" applyAlignment="1">
      <alignment wrapText="1"/>
    </xf>
    <xf numFmtId="0" fontId="34" fillId="0" borderId="0" xfId="11" applyFont="1" applyAlignment="1">
      <alignment horizontal="center" vertical="center" wrapText="1"/>
    </xf>
    <xf numFmtId="0" fontId="4" fillId="0" borderId="4" xfId="0" applyFont="1" applyBorder="1" applyAlignment="1">
      <alignment horizont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34" fillId="0" borderId="0" xfId="3" applyFont="1" applyAlignment="1">
      <alignment horizontal="left" vertical="top" wrapText="1"/>
    </xf>
    <xf numFmtId="0" fontId="33" fillId="0" borderId="0" xfId="11" applyFont="1" applyAlignment="1">
      <alignment horizontal="left" wrapText="1"/>
    </xf>
    <xf numFmtId="0" fontId="34" fillId="0" borderId="0" xfId="11" applyFont="1" applyAlignment="1">
      <alignment horizontal="center" vertical="center" wrapText="1"/>
    </xf>
    <xf numFmtId="0" fontId="34" fillId="0" borderId="0" xfId="11" applyFont="1" applyAlignment="1">
      <alignment horizontal="center" wrapText="1"/>
    </xf>
    <xf numFmtId="0" fontId="34" fillId="4" borderId="1" xfId="3" applyFont="1" applyFill="1" applyBorder="1" applyAlignment="1">
      <alignment horizontal="center" vertical="center" wrapText="1"/>
    </xf>
    <xf numFmtId="0" fontId="34" fillId="0" borderId="2" xfId="3" applyFont="1" applyBorder="1" applyAlignment="1">
      <alignment horizontal="center" vertical="center" wrapText="1"/>
    </xf>
    <xf numFmtId="0" fontId="34" fillId="0" borderId="3" xfId="3" applyFont="1" applyBorder="1" applyAlignment="1">
      <alignment horizontal="center" vertical="center" wrapText="1"/>
    </xf>
    <xf numFmtId="0" fontId="24" fillId="0" borderId="0" xfId="3" applyFont="1" applyAlignment="1">
      <alignment horizontal="left" vertical="top" wrapText="1"/>
    </xf>
    <xf numFmtId="0" fontId="11" fillId="0" borderId="2" xfId="11" applyFont="1" applyBorder="1" applyAlignment="1">
      <alignment horizontal="justify" vertical="center" wrapText="1"/>
    </xf>
    <xf numFmtId="0" fontId="11" fillId="0" borderId="3" xfId="11" applyFont="1" applyBorder="1" applyAlignment="1">
      <alignment horizontal="justify" vertical="center" wrapText="1"/>
    </xf>
    <xf numFmtId="0" fontId="12" fillId="0" borderId="1" xfId="11" applyFont="1" applyBorder="1" applyAlignment="1">
      <alignment horizontal="justify" vertical="center" wrapText="1"/>
    </xf>
    <xf numFmtId="0" fontId="11" fillId="0" borderId="1" xfId="11" applyFont="1" applyBorder="1" applyAlignment="1">
      <alignment horizontal="justify" vertical="center" wrapText="1"/>
    </xf>
    <xf numFmtId="0" fontId="12" fillId="0" borderId="2" xfId="11" applyFont="1" applyBorder="1" applyAlignment="1">
      <alignment horizontal="justify" vertical="center" wrapText="1"/>
    </xf>
    <xf numFmtId="0" fontId="12" fillId="0" borderId="3" xfId="11" applyFont="1" applyBorder="1" applyAlignment="1">
      <alignment horizontal="justify" vertical="center" wrapText="1"/>
    </xf>
    <xf numFmtId="0" fontId="11" fillId="0" borderId="1" xfId="11" applyFont="1" applyBorder="1" applyAlignment="1">
      <alignment horizontal="justify" vertical="top" wrapText="1"/>
    </xf>
    <xf numFmtId="0" fontId="11" fillId="0" borderId="2" xfId="11" applyFont="1" applyBorder="1" applyAlignment="1">
      <alignment horizontal="justify" vertical="top" wrapText="1"/>
    </xf>
    <xf numFmtId="0" fontId="11" fillId="0" borderId="3" xfId="11" applyFont="1" applyBorder="1" applyAlignment="1">
      <alignment horizontal="justify" vertical="top" wrapText="1"/>
    </xf>
    <xf numFmtId="0" fontId="12" fillId="0" borderId="2" xfId="11" applyFont="1" applyBorder="1" applyAlignment="1">
      <alignment horizontal="center" vertical="center" wrapText="1"/>
    </xf>
    <xf numFmtId="0" fontId="12" fillId="0" borderId="3" xfId="11" applyFont="1" applyBorder="1" applyAlignment="1">
      <alignment horizontal="center" vertical="center" wrapText="1"/>
    </xf>
    <xf numFmtId="0" fontId="24" fillId="0" borderId="0" xfId="11" applyFont="1" applyAlignment="1">
      <alignment horizontal="center" wrapText="1"/>
    </xf>
    <xf numFmtId="0" fontId="9" fillId="0" borderId="4" xfId="11" applyFont="1" applyBorder="1" applyAlignment="1">
      <alignment horizontal="center" vertical="center" wrapText="1"/>
    </xf>
    <xf numFmtId="0" fontId="12" fillId="3" borderId="2" xfId="11" applyFont="1" applyFill="1" applyBorder="1" applyAlignment="1">
      <alignment horizontal="center" vertical="top" wrapText="1"/>
    </xf>
    <xf numFmtId="0" fontId="12" fillId="3" borderId="3" xfId="11" applyFont="1" applyFill="1" applyBorder="1" applyAlignment="1">
      <alignment horizontal="center" vertical="top" wrapText="1"/>
    </xf>
    <xf numFmtId="0" fontId="14" fillId="2" borderId="0" xfId="0" applyFont="1" applyFill="1" applyAlignment="1">
      <alignment horizontal="center" vertical="center"/>
    </xf>
    <xf numFmtId="0" fontId="14" fillId="2" borderId="11"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21" fillId="2" borderId="0" xfId="0" applyFont="1" applyFill="1" applyAlignment="1">
      <alignment horizontal="center"/>
    </xf>
    <xf numFmtId="0" fontId="0" fillId="2" borderId="11" xfId="0" applyFill="1" applyBorder="1" applyAlignment="1">
      <alignment horizontal="center" vertical="center" wrapText="1"/>
    </xf>
    <xf numFmtId="0" fontId="0" fillId="2" borderId="26" xfId="0" applyFill="1" applyBorder="1" applyAlignment="1">
      <alignment horizontal="center" vertical="center" wrapText="1"/>
    </xf>
    <xf numFmtId="0" fontId="0" fillId="2" borderId="10" xfId="0"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25" xfId="0" applyFont="1" applyFill="1" applyBorder="1" applyAlignment="1">
      <alignment horizontal="center" vertical="center" wrapText="1"/>
    </xf>
    <xf numFmtId="9" fontId="14" fillId="2" borderId="18" xfId="0" applyNumberFormat="1" applyFont="1" applyFill="1" applyBorder="1" applyAlignment="1">
      <alignment horizontal="center" vertical="justify" wrapText="1"/>
    </xf>
    <xf numFmtId="0" fontId="14" fillId="2" borderId="0" xfId="0" applyFont="1" applyFill="1" applyAlignment="1">
      <alignment horizontal="center" vertical="justify" wrapText="1"/>
    </xf>
    <xf numFmtId="0" fontId="14" fillId="2" borderId="16" xfId="0" applyFont="1" applyFill="1" applyBorder="1" applyAlignment="1">
      <alignment horizontal="center" vertical="justify" wrapText="1"/>
    </xf>
    <xf numFmtId="0" fontId="27" fillId="2" borderId="1" xfId="0" applyFont="1" applyFill="1" applyBorder="1" applyAlignment="1">
      <alignment horizontal="center" vertical="center" wrapText="1"/>
    </xf>
    <xf numFmtId="0" fontId="27" fillId="2" borderId="28" xfId="0" applyFont="1" applyFill="1" applyBorder="1" applyAlignment="1">
      <alignment horizontal="center" vertical="center" wrapText="1"/>
    </xf>
    <xf numFmtId="0" fontId="27" fillId="2" borderId="27" xfId="0" applyFont="1" applyFill="1" applyBorder="1" applyAlignment="1">
      <alignment horizontal="center" vertical="center"/>
    </xf>
    <xf numFmtId="0" fontId="27" fillId="2" borderId="28" xfId="0" applyFont="1" applyFill="1" applyBorder="1" applyAlignment="1">
      <alignment horizontal="center" vertical="center"/>
    </xf>
    <xf numFmtId="0" fontId="11" fillId="0" borderId="0" xfId="2" applyFont="1" applyAlignment="1">
      <alignment horizontal="left" vertical="top" wrapText="1"/>
    </xf>
    <xf numFmtId="0" fontId="12" fillId="0" borderId="0" xfId="2" applyFont="1" applyAlignment="1">
      <alignment horizontal="left" vertical="top"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7" fillId="0" borderId="1" xfId="0" applyFont="1" applyBorder="1" applyAlignment="1">
      <alignment horizont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cellXfs>
  <cellStyles count="16">
    <cellStyle name="Millares" xfId="15" builtinId="3"/>
    <cellStyle name="Millares [0] 2" xfId="6"/>
    <cellStyle name="Millares [0] 3" xfId="13"/>
    <cellStyle name="Millares 2" xfId="1"/>
    <cellStyle name="Millares 3" xfId="14"/>
    <cellStyle name="Moneda" xfId="8" builtinId="4"/>
    <cellStyle name="Moneda [0] 2" xfId="5"/>
    <cellStyle name="Moneda 2" xfId="7"/>
    <cellStyle name="Moneda 2 2" xfId="12"/>
    <cellStyle name="Normal" xfId="0" builtinId="0"/>
    <cellStyle name="Normal 2" xfId="2"/>
    <cellStyle name="Normal 3" xfId="3"/>
    <cellStyle name="Normal 4" xfId="4"/>
    <cellStyle name="Normal 5" xfId="9"/>
    <cellStyle name="Normal 6" xfId="11"/>
    <cellStyle name="Porcentaje" xfId="1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ia\Downloads\EVALUACI&#211;N%20%20No.%20034%20de%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OS"/>
      <sheetName val="EVALUACION INDICES"/>
      <sheetName val="INDICADORES"/>
    </sheetNames>
    <sheetDataSet>
      <sheetData sheetId="0">
        <row r="2">
          <cell r="B2" t="str">
            <v>INVITACIÓN ABIERTA No 034 DE 2022</v>
          </cell>
        </row>
        <row r="3">
          <cell r="B3" t="str">
            <v>CONTRATAR EL SUMINISTRO DE ALIMENTACIÓN PARA EL PERSONAL QUE PRESTA SUS SERVICIOS A LA EMPRESA DE LICORES DE CUNDINAMARCA.</v>
          </cell>
        </row>
        <row r="20">
          <cell r="C20" t="str">
            <v>INDUSTRIA ALIMENTICIA LAS MARGARITAS S.A.S</v>
          </cell>
        </row>
      </sheetData>
      <sheetData sheetId="1">
        <row r="7">
          <cell r="D7" t="str">
            <v>&gt; = 1.5</v>
          </cell>
        </row>
        <row r="8">
          <cell r="D8" t="str">
            <v>&gt; =  al 50 % del P.O</v>
          </cell>
        </row>
        <row r="9">
          <cell r="D9" t="str">
            <v>&lt;= 60 %</v>
          </cell>
        </row>
        <row r="10">
          <cell r="D10" t="str">
            <v>&gt; = 5</v>
          </cell>
        </row>
        <row r="11">
          <cell r="D11" t="str">
            <v>&gt; = 5%</v>
          </cell>
        </row>
        <row r="12">
          <cell r="D12" t="str">
            <v>&gt; = 0.5%</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3"/>
  <sheetViews>
    <sheetView topLeftCell="A28" zoomScale="85" zoomScaleNormal="85" workbookViewId="0">
      <selection activeCell="C32" sqref="C32"/>
    </sheetView>
  </sheetViews>
  <sheetFormatPr baseColWidth="10" defaultRowHeight="11.25" x14ac:dyDescent="0.2"/>
  <cols>
    <col min="1" max="1" width="4.85546875" style="1" customWidth="1"/>
    <col min="2" max="2" width="88.85546875" style="1" customWidth="1"/>
    <col min="3" max="4" width="50.7109375" style="8" customWidth="1"/>
    <col min="5" max="6" width="11.42578125" style="1"/>
    <col min="7" max="7" width="15" style="1" bestFit="1" customWidth="1"/>
    <col min="8" max="16384" width="11.42578125" style="1"/>
  </cols>
  <sheetData>
    <row r="1" spans="2:4" ht="16.5" customHeight="1" x14ac:dyDescent="0.2">
      <c r="B1" s="132"/>
      <c r="C1" s="132"/>
      <c r="D1" s="132"/>
    </row>
    <row r="2" spans="2:4" ht="23.25" x14ac:dyDescent="0.2">
      <c r="B2" s="133" t="s">
        <v>49</v>
      </c>
      <c r="C2" s="134"/>
      <c r="D2" s="134"/>
    </row>
    <row r="3" spans="2:4" ht="38.25" customHeight="1" x14ac:dyDescent="0.2">
      <c r="B3" s="16" t="s">
        <v>0</v>
      </c>
      <c r="C3" s="16"/>
      <c r="D3" s="16"/>
    </row>
    <row r="4" spans="2:4" ht="39" customHeight="1" x14ac:dyDescent="0.2">
      <c r="B4" s="16" t="s">
        <v>25</v>
      </c>
      <c r="C4" s="16"/>
      <c r="D4" s="16"/>
    </row>
    <row r="5" spans="2:4" ht="39" customHeight="1" x14ac:dyDescent="0.2">
      <c r="B5" s="16"/>
      <c r="C5" s="16" t="s">
        <v>48</v>
      </c>
      <c r="D5" s="16" t="s">
        <v>50</v>
      </c>
    </row>
    <row r="6" spans="2:4" ht="15" customHeight="1" x14ac:dyDescent="0.2">
      <c r="B6" s="17" t="s">
        <v>24</v>
      </c>
      <c r="C6" s="16" t="s">
        <v>61</v>
      </c>
      <c r="D6" s="16" t="s">
        <v>51</v>
      </c>
    </row>
    <row r="7" spans="2:4" ht="33.75" x14ac:dyDescent="0.2">
      <c r="B7" s="18" t="s">
        <v>1</v>
      </c>
      <c r="C7" s="19" t="s">
        <v>4</v>
      </c>
      <c r="D7" s="19" t="s">
        <v>4</v>
      </c>
    </row>
    <row r="8" spans="2:4" x14ac:dyDescent="0.2">
      <c r="B8" s="20" t="s">
        <v>30</v>
      </c>
      <c r="C8" s="21" t="s">
        <v>158</v>
      </c>
      <c r="D8" s="21" t="s">
        <v>52</v>
      </c>
    </row>
    <row r="9" spans="2:4" x14ac:dyDescent="0.2">
      <c r="B9" s="11" t="s">
        <v>23</v>
      </c>
      <c r="C9" s="14" t="s">
        <v>5</v>
      </c>
      <c r="D9" s="16" t="s">
        <v>5</v>
      </c>
    </row>
    <row r="10" spans="2:4" ht="204.75" customHeight="1" x14ac:dyDescent="0.2">
      <c r="B10" s="10" t="s">
        <v>8</v>
      </c>
      <c r="C10" s="13" t="s">
        <v>66</v>
      </c>
      <c r="D10" s="19" t="s">
        <v>4</v>
      </c>
    </row>
    <row r="11" spans="2:4" ht="14.25" customHeight="1" x14ac:dyDescent="0.2">
      <c r="B11" s="11" t="s">
        <v>31</v>
      </c>
      <c r="C11" s="14" t="s">
        <v>62</v>
      </c>
      <c r="D11" s="16" t="s">
        <v>43</v>
      </c>
    </row>
    <row r="12" spans="2:4" ht="38.25" customHeight="1" x14ac:dyDescent="0.2">
      <c r="B12" s="10" t="s">
        <v>32</v>
      </c>
      <c r="C12" s="13" t="s">
        <v>4</v>
      </c>
      <c r="D12" s="19" t="s">
        <v>4</v>
      </c>
    </row>
    <row r="13" spans="2:4" x14ac:dyDescent="0.2">
      <c r="B13" s="20" t="s">
        <v>22</v>
      </c>
      <c r="C13" s="21" t="s">
        <v>5</v>
      </c>
      <c r="D13" s="21" t="s">
        <v>5</v>
      </c>
    </row>
    <row r="14" spans="2:4" ht="22.5" x14ac:dyDescent="0.2">
      <c r="B14" s="10" t="s">
        <v>2</v>
      </c>
      <c r="C14" s="13" t="s">
        <v>5</v>
      </c>
      <c r="D14" s="16" t="s">
        <v>5</v>
      </c>
    </row>
    <row r="15" spans="2:4" ht="15" customHeight="1" x14ac:dyDescent="0.2">
      <c r="B15" s="20" t="s">
        <v>21</v>
      </c>
      <c r="C15" s="21" t="s">
        <v>5</v>
      </c>
      <c r="D15" s="16" t="s">
        <v>5</v>
      </c>
    </row>
    <row r="16" spans="2:4" ht="45.75" customHeight="1" x14ac:dyDescent="0.2">
      <c r="B16" s="10" t="s">
        <v>36</v>
      </c>
      <c r="C16" s="13" t="s">
        <v>5</v>
      </c>
      <c r="D16" s="16" t="s">
        <v>5</v>
      </c>
    </row>
    <row r="17" spans="2:4" ht="15" customHeight="1" x14ac:dyDescent="0.2">
      <c r="B17" s="11" t="s">
        <v>20</v>
      </c>
      <c r="C17" s="14" t="s">
        <v>115</v>
      </c>
      <c r="D17" s="36" t="s">
        <v>53</v>
      </c>
    </row>
    <row r="18" spans="2:4" ht="324.75" customHeight="1" x14ac:dyDescent="0.2">
      <c r="B18" s="10" t="s">
        <v>6</v>
      </c>
      <c r="C18" s="13" t="s">
        <v>4</v>
      </c>
      <c r="D18" s="19" t="s">
        <v>4</v>
      </c>
    </row>
    <row r="19" spans="2:4" ht="21.75" customHeight="1" x14ac:dyDescent="0.2">
      <c r="B19" s="20" t="s">
        <v>33</v>
      </c>
      <c r="C19" s="21" t="s">
        <v>114</v>
      </c>
      <c r="D19" s="16" t="s">
        <v>54</v>
      </c>
    </row>
    <row r="20" spans="2:4" ht="128.25" customHeight="1" x14ac:dyDescent="0.2">
      <c r="B20" s="10" t="s">
        <v>34</v>
      </c>
      <c r="C20" s="13" t="s">
        <v>4</v>
      </c>
      <c r="D20" s="19" t="s">
        <v>4</v>
      </c>
    </row>
    <row r="21" spans="2:4" ht="23.25" customHeight="1" x14ac:dyDescent="0.2">
      <c r="B21" s="11" t="s">
        <v>19</v>
      </c>
      <c r="C21" s="14" t="s">
        <v>114</v>
      </c>
      <c r="D21" s="16" t="s">
        <v>55</v>
      </c>
    </row>
    <row r="22" spans="2:4" ht="93.75" customHeight="1" x14ac:dyDescent="0.2">
      <c r="B22" s="10" t="s">
        <v>26</v>
      </c>
      <c r="C22" s="13" t="s">
        <v>4</v>
      </c>
      <c r="D22" s="19" t="s">
        <v>66</v>
      </c>
    </row>
    <row r="23" spans="2:4" ht="12" customHeight="1" x14ac:dyDescent="0.2">
      <c r="B23" s="22" t="s">
        <v>27</v>
      </c>
      <c r="C23" s="21" t="s">
        <v>114</v>
      </c>
      <c r="D23" s="16" t="s">
        <v>44</v>
      </c>
    </row>
    <row r="24" spans="2:4" ht="93.75" customHeight="1" x14ac:dyDescent="0.2">
      <c r="B24" s="23" t="s">
        <v>28</v>
      </c>
      <c r="C24" s="24" t="s">
        <v>4</v>
      </c>
      <c r="D24" s="96" t="s">
        <v>4</v>
      </c>
    </row>
    <row r="25" spans="2:4" x14ac:dyDescent="0.2">
      <c r="B25" s="22" t="s">
        <v>18</v>
      </c>
      <c r="C25" s="21" t="s">
        <v>63</v>
      </c>
      <c r="D25" s="16" t="s">
        <v>56</v>
      </c>
    </row>
    <row r="26" spans="2:4" ht="29.25" customHeight="1" x14ac:dyDescent="0.2">
      <c r="B26" s="10" t="s">
        <v>3</v>
      </c>
      <c r="C26" s="13" t="s">
        <v>4</v>
      </c>
      <c r="D26" s="19" t="s">
        <v>4</v>
      </c>
    </row>
    <row r="27" spans="2:4" ht="14.25" customHeight="1" x14ac:dyDescent="0.2">
      <c r="B27" s="11" t="s">
        <v>14</v>
      </c>
      <c r="C27" s="14" t="s">
        <v>61</v>
      </c>
      <c r="D27" s="16" t="s">
        <v>51</v>
      </c>
    </row>
    <row r="28" spans="2:4" ht="96.75" customHeight="1" x14ac:dyDescent="0.2">
      <c r="B28" s="10" t="s">
        <v>15</v>
      </c>
      <c r="C28" s="13" t="s">
        <v>4</v>
      </c>
      <c r="D28" s="19" t="s">
        <v>4</v>
      </c>
    </row>
    <row r="29" spans="2:4" x14ac:dyDescent="0.2">
      <c r="B29" s="12" t="s">
        <v>17</v>
      </c>
      <c r="C29" s="14" t="s">
        <v>64</v>
      </c>
      <c r="D29" s="36" t="s">
        <v>116</v>
      </c>
    </row>
    <row r="30" spans="2:4" ht="68.25" customHeight="1" x14ac:dyDescent="0.2">
      <c r="B30" s="25" t="s">
        <v>9</v>
      </c>
      <c r="C30" s="13" t="s">
        <v>4</v>
      </c>
      <c r="D30" s="19" t="s">
        <v>117</v>
      </c>
    </row>
    <row r="31" spans="2:4" ht="16.5" customHeight="1" x14ac:dyDescent="0.2">
      <c r="B31" s="11" t="s">
        <v>16</v>
      </c>
      <c r="C31" s="14" t="s">
        <v>65</v>
      </c>
      <c r="D31" s="16" t="s">
        <v>57</v>
      </c>
    </row>
    <row r="32" spans="2:4" ht="189.75" customHeight="1" x14ac:dyDescent="0.2">
      <c r="B32" s="25" t="s">
        <v>10</v>
      </c>
      <c r="C32" s="13" t="s">
        <v>4</v>
      </c>
      <c r="D32" s="19" t="s">
        <v>4</v>
      </c>
    </row>
    <row r="33" spans="2:4" s="15" customFormat="1" ht="51" customHeight="1" x14ac:dyDescent="0.25">
      <c r="B33" s="26" t="s">
        <v>7</v>
      </c>
      <c r="C33" s="26" t="s">
        <v>4</v>
      </c>
      <c r="D33" s="27" t="s">
        <v>47</v>
      </c>
    </row>
  </sheetData>
  <mergeCells count="2">
    <mergeCell ref="B1:D1"/>
    <mergeCell ref="B2:D2"/>
  </mergeCells>
  <pageMargins left="0.7" right="0.7" top="0.75" bottom="0.75" header="0.3" footer="0.3"/>
  <pageSetup paperSize="1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O22"/>
  <sheetViews>
    <sheetView topLeftCell="A10" workbookViewId="0">
      <selection activeCell="I11" sqref="I11"/>
    </sheetView>
  </sheetViews>
  <sheetFormatPr baseColWidth="10" defaultRowHeight="14.25" x14ac:dyDescent="0.2"/>
  <cols>
    <col min="1" max="1" width="11.42578125" style="118" customWidth="1"/>
    <col min="2" max="2" width="17.85546875" style="118" customWidth="1"/>
    <col min="3" max="3" width="22.140625" style="118" customWidth="1"/>
    <col min="4" max="4" width="19.140625" style="118" customWidth="1"/>
    <col min="5" max="5" width="20.28515625" style="118" customWidth="1"/>
    <col min="6" max="6" width="14.7109375" style="118" bestFit="1" customWidth="1"/>
    <col min="7" max="7" width="17.7109375" style="118" customWidth="1"/>
    <col min="8" max="8" width="13.140625" style="118" customWidth="1"/>
    <col min="9" max="9" width="11.42578125" style="118"/>
    <col min="10" max="10" width="20" style="118" bestFit="1" customWidth="1"/>
    <col min="11" max="11" width="19.85546875" style="118" bestFit="1" customWidth="1"/>
    <col min="12" max="13" width="11.42578125" style="118"/>
    <col min="14" max="15" width="18.42578125" style="118" bestFit="1" customWidth="1"/>
    <col min="16" max="16384" width="11.42578125" style="118"/>
  </cols>
  <sheetData>
    <row r="1" spans="1:15" x14ac:dyDescent="0.2">
      <c r="A1" s="137" t="s">
        <v>156</v>
      </c>
      <c r="B1" s="137"/>
      <c r="C1" s="137"/>
      <c r="D1" s="137"/>
      <c r="E1" s="137"/>
      <c r="F1" s="137"/>
      <c r="G1" s="137"/>
      <c r="H1" s="137"/>
    </row>
    <row r="2" spans="1:15" x14ac:dyDescent="0.2">
      <c r="A2" s="137"/>
      <c r="B2" s="137"/>
      <c r="C2" s="137"/>
      <c r="D2" s="137"/>
      <c r="E2" s="137"/>
      <c r="F2" s="137"/>
      <c r="G2" s="137"/>
      <c r="H2" s="137"/>
      <c r="J2" s="130"/>
    </row>
    <row r="3" spans="1:15" ht="15" x14ac:dyDescent="0.2">
      <c r="B3" s="131"/>
      <c r="C3" s="131"/>
      <c r="D3" s="131"/>
      <c r="E3" s="131"/>
      <c r="F3" s="131"/>
      <c r="J3" s="130"/>
    </row>
    <row r="4" spans="1:15" ht="15" x14ac:dyDescent="0.25">
      <c r="A4" s="138" t="s">
        <v>155</v>
      </c>
      <c r="B4" s="138"/>
      <c r="C4" s="138"/>
      <c r="D4" s="138"/>
      <c r="E4" s="138"/>
      <c r="F4" s="138"/>
      <c r="G4" s="138"/>
      <c r="H4" s="138"/>
      <c r="J4" s="130"/>
      <c r="K4" s="130"/>
    </row>
    <row r="5" spans="1:15" x14ac:dyDescent="0.2">
      <c r="J5" s="130"/>
    </row>
    <row r="6" spans="1:15" x14ac:dyDescent="0.2">
      <c r="J6" s="130"/>
      <c r="N6" s="127"/>
    </row>
    <row r="7" spans="1:15" x14ac:dyDescent="0.2">
      <c r="J7" s="130"/>
      <c r="N7" s="127"/>
    </row>
    <row r="8" spans="1:15" x14ac:dyDescent="0.2">
      <c r="J8" s="130"/>
      <c r="N8" s="129"/>
    </row>
    <row r="9" spans="1:15" ht="30" x14ac:dyDescent="0.2">
      <c r="A9" s="139" t="s">
        <v>150</v>
      </c>
      <c r="B9" s="139"/>
      <c r="C9" s="126" t="s">
        <v>149</v>
      </c>
      <c r="D9" s="126" t="s">
        <v>148</v>
      </c>
      <c r="E9" s="126" t="s">
        <v>147</v>
      </c>
      <c r="F9" s="126" t="s">
        <v>146</v>
      </c>
      <c r="G9" s="126" t="s">
        <v>145</v>
      </c>
      <c r="H9" s="126" t="s">
        <v>120</v>
      </c>
    </row>
    <row r="10" spans="1:15" ht="120" x14ac:dyDescent="0.2">
      <c r="A10" s="140" t="s">
        <v>138</v>
      </c>
      <c r="B10" s="141"/>
      <c r="C10" s="125" t="s">
        <v>154</v>
      </c>
      <c r="D10" s="125" t="s">
        <v>153</v>
      </c>
      <c r="E10" s="128" t="s">
        <v>152</v>
      </c>
      <c r="F10" s="124">
        <v>0</v>
      </c>
      <c r="G10" s="123" t="s">
        <v>151</v>
      </c>
      <c r="H10" s="123" t="s">
        <v>35</v>
      </c>
      <c r="O10" s="127"/>
    </row>
    <row r="13" spans="1:15" ht="30" x14ac:dyDescent="0.2">
      <c r="A13" s="139" t="s">
        <v>150</v>
      </c>
      <c r="B13" s="139"/>
      <c r="C13" s="126" t="s">
        <v>149</v>
      </c>
      <c r="D13" s="126" t="s">
        <v>148</v>
      </c>
      <c r="E13" s="126" t="s">
        <v>147</v>
      </c>
      <c r="F13" s="126" t="s">
        <v>146</v>
      </c>
      <c r="G13" s="126" t="s">
        <v>145</v>
      </c>
      <c r="H13" s="126" t="s">
        <v>120</v>
      </c>
    </row>
    <row r="14" spans="1:15" ht="114" x14ac:dyDescent="0.2">
      <c r="A14" s="140" t="s">
        <v>137</v>
      </c>
      <c r="B14" s="141"/>
      <c r="C14" s="125" t="s">
        <v>144</v>
      </c>
      <c r="D14" s="125" t="s">
        <v>143</v>
      </c>
      <c r="E14" s="125" t="s">
        <v>162</v>
      </c>
      <c r="F14" s="124">
        <f>210000000+28935105+93567926</f>
        <v>332503031</v>
      </c>
      <c r="G14" s="123" t="s">
        <v>161</v>
      </c>
      <c r="H14" s="123" t="s">
        <v>4</v>
      </c>
    </row>
    <row r="16" spans="1:15" x14ac:dyDescent="0.2">
      <c r="F16" s="119"/>
    </row>
    <row r="17" spans="1:8" ht="15" x14ac:dyDescent="0.2">
      <c r="A17" s="122"/>
      <c r="B17" s="122"/>
      <c r="C17" s="121"/>
      <c r="D17" s="121"/>
      <c r="F17" s="119"/>
      <c r="G17" s="120"/>
      <c r="H17" s="120"/>
    </row>
    <row r="18" spans="1:8" ht="15" x14ac:dyDescent="0.2">
      <c r="A18" s="122"/>
      <c r="B18" s="122"/>
      <c r="C18" s="121"/>
      <c r="D18" s="121"/>
      <c r="F18" s="119"/>
      <c r="G18" s="120"/>
      <c r="H18" s="120"/>
    </row>
    <row r="19" spans="1:8" x14ac:dyDescent="0.2">
      <c r="F19" s="119"/>
    </row>
    <row r="20" spans="1:8" ht="15" x14ac:dyDescent="0.2">
      <c r="A20" s="135" t="s">
        <v>142</v>
      </c>
      <c r="B20" s="135"/>
      <c r="C20" s="135"/>
      <c r="D20" s="135"/>
      <c r="E20" s="135"/>
      <c r="F20" s="119"/>
    </row>
    <row r="21" spans="1:8" x14ac:dyDescent="0.2">
      <c r="A21" s="136" t="s">
        <v>118</v>
      </c>
      <c r="B21" s="136"/>
      <c r="C21" s="136"/>
      <c r="D21" s="136"/>
      <c r="F21" s="119"/>
    </row>
    <row r="22" spans="1:8" x14ac:dyDescent="0.2">
      <c r="F22" s="119"/>
    </row>
  </sheetData>
  <mergeCells count="8">
    <mergeCell ref="A20:E20"/>
    <mergeCell ref="A21:D21"/>
    <mergeCell ref="A1:H2"/>
    <mergeCell ref="A4:H4"/>
    <mergeCell ref="A9:B9"/>
    <mergeCell ref="A10:B10"/>
    <mergeCell ref="A13:B13"/>
    <mergeCell ref="A14:B14"/>
  </mergeCells>
  <pageMargins left="0.70866141732283472" right="0.70866141732283472" top="0.74803149606299213" bottom="0.74803149606299213" header="0.31496062992125984" footer="0.31496062992125984"/>
  <pageSetup scale="9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26"/>
  <sheetViews>
    <sheetView topLeftCell="A3" zoomScaleNormal="100" zoomScalePageLayoutView="64" workbookViewId="0">
      <selection activeCell="F22" sqref="F22"/>
    </sheetView>
  </sheetViews>
  <sheetFormatPr baseColWidth="10" defaultRowHeight="12.75" x14ac:dyDescent="0.2"/>
  <cols>
    <col min="1" max="1" width="53.5703125" style="98" customWidth="1"/>
    <col min="2" max="2" width="102" style="98" customWidth="1"/>
    <col min="3" max="3" width="20.140625" style="97" customWidth="1"/>
    <col min="4" max="4" width="18" style="97" customWidth="1"/>
    <col min="5" max="5" width="0.28515625" style="97" customWidth="1"/>
    <col min="6" max="7" width="11.42578125" style="97" customWidth="1"/>
    <col min="8" max="16384" width="11.42578125" style="97"/>
  </cols>
  <sheetData>
    <row r="1" spans="1:5" ht="42" customHeight="1" x14ac:dyDescent="0.2">
      <c r="A1" s="154" t="s">
        <v>141</v>
      </c>
      <c r="B1" s="154"/>
      <c r="C1" s="154"/>
      <c r="D1" s="154"/>
      <c r="E1" s="154"/>
    </row>
    <row r="2" spans="1:5" ht="15" customHeight="1" x14ac:dyDescent="0.2">
      <c r="A2" s="155" t="s">
        <v>140</v>
      </c>
      <c r="B2" s="155"/>
      <c r="C2" s="155"/>
      <c r="D2" s="155"/>
      <c r="E2" s="102"/>
    </row>
    <row r="3" spans="1:5" ht="74.45" customHeight="1" x14ac:dyDescent="0.2">
      <c r="A3" s="156" t="s">
        <v>139</v>
      </c>
      <c r="B3" s="157"/>
      <c r="C3" s="105" t="s">
        <v>138</v>
      </c>
      <c r="D3" s="105" t="s">
        <v>137</v>
      </c>
      <c r="E3" s="102"/>
    </row>
    <row r="4" spans="1:5" s="101" customFormat="1" ht="25.5" customHeight="1" x14ac:dyDescent="0.25">
      <c r="A4" s="143" t="s">
        <v>136</v>
      </c>
      <c r="B4" s="144"/>
      <c r="C4" s="104" t="s">
        <v>4</v>
      </c>
      <c r="D4" s="104" t="s">
        <v>4</v>
      </c>
      <c r="E4" s="102"/>
    </row>
    <row r="5" spans="1:5" s="101" customFormat="1" ht="25.5" customHeight="1" x14ac:dyDescent="0.25">
      <c r="A5" s="147" t="s">
        <v>135</v>
      </c>
      <c r="B5" s="148"/>
      <c r="C5" s="104" t="s">
        <v>4</v>
      </c>
      <c r="D5" s="104" t="s">
        <v>4</v>
      </c>
      <c r="E5" s="102"/>
    </row>
    <row r="6" spans="1:5" s="101" customFormat="1" ht="25.5" customHeight="1" x14ac:dyDescent="0.25">
      <c r="A6" s="147" t="s">
        <v>134</v>
      </c>
      <c r="B6" s="148"/>
      <c r="C6" s="104" t="s">
        <v>4</v>
      </c>
      <c r="D6" s="104" t="s">
        <v>4</v>
      </c>
      <c r="E6" s="102"/>
    </row>
    <row r="7" spans="1:5" s="101" customFormat="1" ht="25.5" customHeight="1" x14ac:dyDescent="0.25">
      <c r="A7" s="143" t="s">
        <v>133</v>
      </c>
      <c r="B7" s="144"/>
      <c r="C7" s="104" t="s">
        <v>4</v>
      </c>
      <c r="D7" s="104" t="s">
        <v>4</v>
      </c>
      <c r="E7" s="102"/>
    </row>
    <row r="8" spans="1:5" s="101" customFormat="1" ht="76.5" customHeight="1" x14ac:dyDescent="0.25">
      <c r="A8" s="143" t="s">
        <v>132</v>
      </c>
      <c r="B8" s="144"/>
      <c r="C8" s="104" t="s">
        <v>4</v>
      </c>
      <c r="D8" s="104" t="s">
        <v>4</v>
      </c>
      <c r="E8" s="102"/>
    </row>
    <row r="9" spans="1:5" s="101" customFormat="1" ht="36" customHeight="1" x14ac:dyDescent="0.25">
      <c r="A9" s="150" t="s">
        <v>131</v>
      </c>
      <c r="B9" s="151"/>
      <c r="C9" s="104" t="s">
        <v>4</v>
      </c>
      <c r="D9" s="104" t="s">
        <v>4</v>
      </c>
      <c r="E9" s="102"/>
    </row>
    <row r="10" spans="1:5" s="101" customFormat="1" ht="36.75" customHeight="1" x14ac:dyDescent="0.25">
      <c r="A10" s="145" t="s">
        <v>130</v>
      </c>
      <c r="B10" s="145"/>
      <c r="C10" s="104" t="s">
        <v>4</v>
      </c>
      <c r="D10" s="104" t="s">
        <v>4</v>
      </c>
      <c r="E10" s="102"/>
    </row>
    <row r="11" spans="1:5" s="101" customFormat="1" ht="87" customHeight="1" x14ac:dyDescent="0.25">
      <c r="A11" s="146" t="s">
        <v>129</v>
      </c>
      <c r="B11" s="146"/>
      <c r="C11" s="104" t="s">
        <v>4</v>
      </c>
      <c r="D11" s="104" t="s">
        <v>4</v>
      </c>
      <c r="E11" s="102"/>
    </row>
    <row r="12" spans="1:5" s="101" customFormat="1" ht="34.5" customHeight="1" x14ac:dyDescent="0.25">
      <c r="A12" s="147" t="s">
        <v>128</v>
      </c>
      <c r="B12" s="148"/>
      <c r="C12" s="104" t="s">
        <v>4</v>
      </c>
      <c r="D12" s="104" t="s">
        <v>4</v>
      </c>
      <c r="E12" s="102"/>
    </row>
    <row r="13" spans="1:5" s="101" customFormat="1" ht="150.75" customHeight="1" x14ac:dyDescent="0.25">
      <c r="A13" s="149" t="s">
        <v>127</v>
      </c>
      <c r="B13" s="149"/>
      <c r="C13" s="104" t="s">
        <v>4</v>
      </c>
      <c r="D13" s="104" t="s">
        <v>4</v>
      </c>
      <c r="E13" s="102"/>
    </row>
    <row r="14" spans="1:5" s="101" customFormat="1" ht="30.75" customHeight="1" x14ac:dyDescent="0.25">
      <c r="A14" s="147" t="s">
        <v>126</v>
      </c>
      <c r="B14" s="148"/>
      <c r="C14" s="104" t="s">
        <v>4</v>
      </c>
      <c r="D14" s="104" t="s">
        <v>4</v>
      </c>
      <c r="E14" s="102"/>
    </row>
    <row r="15" spans="1:5" s="101" customFormat="1" ht="313.5" customHeight="1" x14ac:dyDescent="0.25">
      <c r="A15" s="149" t="s">
        <v>125</v>
      </c>
      <c r="B15" s="149"/>
      <c r="C15" s="104" t="s">
        <v>4</v>
      </c>
      <c r="D15" s="104" t="s">
        <v>4</v>
      </c>
      <c r="E15" s="102"/>
    </row>
    <row r="16" spans="1:5" s="101" customFormat="1" ht="19.5" customHeight="1" x14ac:dyDescent="0.25">
      <c r="A16" s="147" t="s">
        <v>124</v>
      </c>
      <c r="B16" s="148"/>
      <c r="C16" s="104" t="s">
        <v>4</v>
      </c>
      <c r="D16" s="104" t="s">
        <v>4</v>
      </c>
      <c r="E16" s="102"/>
    </row>
    <row r="17" spans="1:7" s="101" customFormat="1" ht="75.75" customHeight="1" x14ac:dyDescent="0.25">
      <c r="A17" s="146" t="s">
        <v>123</v>
      </c>
      <c r="B17" s="146"/>
      <c r="C17" s="104" t="s">
        <v>4</v>
      </c>
      <c r="D17" s="104" t="s">
        <v>4</v>
      </c>
      <c r="E17" s="102"/>
    </row>
    <row r="18" spans="1:7" s="101" customFormat="1" x14ac:dyDescent="0.25">
      <c r="A18" s="147" t="s">
        <v>122</v>
      </c>
      <c r="B18" s="148"/>
      <c r="C18" s="104" t="s">
        <v>4</v>
      </c>
      <c r="D18" s="104" t="s">
        <v>4</v>
      </c>
      <c r="E18" s="102"/>
    </row>
    <row r="19" spans="1:7" s="101" customFormat="1" ht="27" customHeight="1" x14ac:dyDescent="0.25">
      <c r="A19" s="143" t="s">
        <v>121</v>
      </c>
      <c r="B19" s="144"/>
      <c r="C19" s="104" t="s">
        <v>4</v>
      </c>
      <c r="D19" s="104" t="s">
        <v>4</v>
      </c>
      <c r="E19" s="102"/>
    </row>
    <row r="20" spans="1:7" s="101" customFormat="1" ht="39" customHeight="1" x14ac:dyDescent="0.25">
      <c r="A20" s="152" t="s">
        <v>120</v>
      </c>
      <c r="B20" s="153"/>
      <c r="C20" s="103" t="s">
        <v>4</v>
      </c>
      <c r="D20" s="103" t="s">
        <v>4</v>
      </c>
      <c r="E20" s="102"/>
    </row>
    <row r="25" spans="1:7" x14ac:dyDescent="0.2">
      <c r="A25" s="142" t="s">
        <v>119</v>
      </c>
      <c r="B25" s="142"/>
      <c r="C25" s="142"/>
      <c r="D25" s="142"/>
      <c r="E25" s="142"/>
      <c r="F25" s="142"/>
      <c r="G25" s="142"/>
    </row>
    <row r="26" spans="1:7" x14ac:dyDescent="0.2">
      <c r="A26" s="100" t="s">
        <v>118</v>
      </c>
      <c r="B26" s="100"/>
      <c r="C26" s="99"/>
      <c r="D26" s="99"/>
      <c r="E26" s="99"/>
      <c r="F26" s="99"/>
      <c r="G26" s="99"/>
    </row>
  </sheetData>
  <mergeCells count="21">
    <mergeCell ref="A1:E1"/>
    <mergeCell ref="A2:D2"/>
    <mergeCell ref="A3:B3"/>
    <mergeCell ref="A5:B5"/>
    <mergeCell ref="A6:B6"/>
    <mergeCell ref="A25:G25"/>
    <mergeCell ref="A4:B4"/>
    <mergeCell ref="A10:B10"/>
    <mergeCell ref="A11:B11"/>
    <mergeCell ref="A12:B12"/>
    <mergeCell ref="A18:B18"/>
    <mergeCell ref="A13:B13"/>
    <mergeCell ref="A14:B14"/>
    <mergeCell ref="A19:B19"/>
    <mergeCell ref="A17:B17"/>
    <mergeCell ref="A8:B8"/>
    <mergeCell ref="A9:B9"/>
    <mergeCell ref="A16:B16"/>
    <mergeCell ref="A7:B7"/>
    <mergeCell ref="A20:B20"/>
    <mergeCell ref="A15:B15"/>
  </mergeCells>
  <printOptions horizontalCentered="1" verticalCentered="1"/>
  <pageMargins left="1.1811023622047245" right="0.70866141732283472" top="0.74803149606299213" bottom="0.74803149606299213" header="0.31496062992125984" footer="0.31496062992125984"/>
  <pageSetup paperSize="5" scale="80" orientation="landscape" r:id="rId1"/>
  <headerFooter>
    <oddHeader>&amp;C&amp;"Arial,Negrita"&amp;14EVALUACIÓN TÉCNICA   DE LA INVITACIÓN ABIERTA No. 008 DE  2021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17"/>
  <sheetViews>
    <sheetView topLeftCell="A16" workbookViewId="0">
      <selection activeCell="B10" sqref="B10"/>
    </sheetView>
  </sheetViews>
  <sheetFormatPr baseColWidth="10" defaultRowHeight="15" x14ac:dyDescent="0.25"/>
  <cols>
    <col min="2" max="2" width="35.28515625" customWidth="1"/>
    <col min="3" max="3" width="31.140625" customWidth="1"/>
  </cols>
  <sheetData>
    <row r="3" spans="2:3" ht="15.75" thickBot="1" x14ac:dyDescent="0.3">
      <c r="B3" s="158" t="s">
        <v>80</v>
      </c>
      <c r="C3" s="158"/>
    </row>
    <row r="4" spans="2:3" ht="49.5" customHeight="1" thickBot="1" x14ac:dyDescent="0.3">
      <c r="B4" s="159" t="s">
        <v>79</v>
      </c>
      <c r="C4" s="160"/>
    </row>
    <row r="7" spans="2:3" ht="15.75" thickBot="1" x14ac:dyDescent="0.3">
      <c r="B7" s="51" t="s">
        <v>78</v>
      </c>
      <c r="C7" s="50"/>
    </row>
    <row r="8" spans="2:3" ht="26.25" thickBot="1" x14ac:dyDescent="0.3">
      <c r="B8" s="49" t="s">
        <v>77</v>
      </c>
      <c r="C8" s="48" t="s">
        <v>48</v>
      </c>
    </row>
    <row r="9" spans="2:3" x14ac:dyDescent="0.25">
      <c r="B9" s="47" t="s">
        <v>76</v>
      </c>
      <c r="C9" s="46" t="s">
        <v>75</v>
      </c>
    </row>
    <row r="10" spans="2:3" ht="27.75" customHeight="1" x14ac:dyDescent="0.25">
      <c r="B10" s="106" t="s">
        <v>74</v>
      </c>
      <c r="C10" s="45" t="s">
        <v>4</v>
      </c>
    </row>
    <row r="11" spans="2:3" x14ac:dyDescent="0.25">
      <c r="B11" s="44" t="s">
        <v>73</v>
      </c>
      <c r="C11" s="43" t="s">
        <v>4</v>
      </c>
    </row>
    <row r="12" spans="2:3" x14ac:dyDescent="0.25">
      <c r="B12" s="42" t="s">
        <v>72</v>
      </c>
      <c r="C12" s="38" t="s">
        <v>4</v>
      </c>
    </row>
    <row r="13" spans="2:3" ht="96" customHeight="1" x14ac:dyDescent="0.25">
      <c r="B13" s="39" t="s">
        <v>71</v>
      </c>
      <c r="C13" s="41" t="s">
        <v>4</v>
      </c>
    </row>
    <row r="14" spans="2:3" ht="51.75" customHeight="1" x14ac:dyDescent="0.25">
      <c r="B14" s="39" t="s">
        <v>70</v>
      </c>
      <c r="C14" s="41" t="s">
        <v>4</v>
      </c>
    </row>
    <row r="15" spans="2:3" ht="42.75" customHeight="1" x14ac:dyDescent="0.25">
      <c r="B15" s="39" t="s">
        <v>69</v>
      </c>
      <c r="C15" s="41" t="s">
        <v>66</v>
      </c>
    </row>
    <row r="16" spans="2:3" ht="110.25" customHeight="1" x14ac:dyDescent="0.25">
      <c r="B16" s="39" t="s">
        <v>68</v>
      </c>
      <c r="C16" s="40" t="s">
        <v>4</v>
      </c>
    </row>
    <row r="17" spans="2:3" ht="45.75" customHeight="1" x14ac:dyDescent="0.25">
      <c r="B17" s="39" t="s">
        <v>67</v>
      </c>
      <c r="C17" s="38" t="s">
        <v>66</v>
      </c>
    </row>
  </sheetData>
  <mergeCells count="2">
    <mergeCell ref="B3:C3"/>
    <mergeCell ref="B4:C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3"/>
  <sheetViews>
    <sheetView topLeftCell="A13" workbookViewId="0">
      <selection activeCell="E26" sqref="E26"/>
    </sheetView>
  </sheetViews>
  <sheetFormatPr baseColWidth="10" defaultRowHeight="15" x14ac:dyDescent="0.25"/>
  <cols>
    <col min="2" max="2" width="30.140625" customWidth="1"/>
    <col min="3" max="3" width="18.85546875" customWidth="1"/>
    <col min="4" max="4" width="23" customWidth="1"/>
  </cols>
  <sheetData>
    <row r="2" spans="2:6" ht="15.75" thickBot="1" x14ac:dyDescent="0.3">
      <c r="B2" s="161" t="str">
        <f>+[1]DOCUMENTOS!B2</f>
        <v>INVITACIÓN ABIERTA No 034 DE 2022</v>
      </c>
      <c r="C2" s="161"/>
      <c r="D2" s="161"/>
    </row>
    <row r="3" spans="2:6" ht="56.25" customHeight="1" thickBot="1" x14ac:dyDescent="0.3">
      <c r="B3" s="162" t="str">
        <f>+[1]DOCUMENTOS!B3</f>
        <v>CONTRATAR EL SUMINISTRO DE ALIMENTACIÓN PARA EL PERSONAL QUE PRESTA SUS SERVICIOS A LA EMPRESA DE LICORES DE CUNDINAMARCA.</v>
      </c>
      <c r="C3" s="163"/>
      <c r="D3" s="164"/>
    </row>
    <row r="4" spans="2:6" x14ac:dyDescent="0.25">
      <c r="B4" s="83"/>
      <c r="C4" s="83"/>
      <c r="D4" s="83"/>
    </row>
    <row r="5" spans="2:6" x14ac:dyDescent="0.25">
      <c r="B5" s="82" t="s">
        <v>112</v>
      </c>
      <c r="C5" s="37"/>
      <c r="D5" s="37"/>
    </row>
    <row r="6" spans="2:6" ht="15.75" x14ac:dyDescent="0.25">
      <c r="B6" s="81" t="s">
        <v>111</v>
      </c>
      <c r="C6" s="165" t="s">
        <v>110</v>
      </c>
      <c r="D6" s="166"/>
    </row>
    <row r="7" spans="2:6" ht="15.75" x14ac:dyDescent="0.25">
      <c r="B7" s="80" t="s">
        <v>93</v>
      </c>
      <c r="C7" s="75" t="s">
        <v>109</v>
      </c>
      <c r="D7" s="79" t="s">
        <v>108</v>
      </c>
    </row>
    <row r="8" spans="2:6" ht="15.75" x14ac:dyDescent="0.25">
      <c r="B8" s="76" t="s">
        <v>91</v>
      </c>
      <c r="C8" s="75" t="s">
        <v>107</v>
      </c>
      <c r="D8" s="78" t="s">
        <v>106</v>
      </c>
    </row>
    <row r="9" spans="2:6" ht="15.75" x14ac:dyDescent="0.25">
      <c r="B9" s="76" t="s">
        <v>89</v>
      </c>
      <c r="C9" s="75" t="s">
        <v>105</v>
      </c>
      <c r="D9" s="75" t="s">
        <v>104</v>
      </c>
    </row>
    <row r="10" spans="2:6" ht="15.75" x14ac:dyDescent="0.25">
      <c r="B10" s="77" t="s">
        <v>87</v>
      </c>
      <c r="C10" s="75" t="s">
        <v>103</v>
      </c>
      <c r="D10" s="75" t="s">
        <v>102</v>
      </c>
    </row>
    <row r="11" spans="2:6" ht="31.5" x14ac:dyDescent="0.25">
      <c r="B11" s="76" t="s">
        <v>101</v>
      </c>
      <c r="C11" s="75" t="s">
        <v>100</v>
      </c>
      <c r="D11" s="75" t="s">
        <v>99</v>
      </c>
    </row>
    <row r="12" spans="2:6" ht="31.5" x14ac:dyDescent="0.25">
      <c r="B12" s="76" t="s">
        <v>98</v>
      </c>
      <c r="C12" s="75" t="s">
        <v>97</v>
      </c>
      <c r="D12" s="75" t="s">
        <v>96</v>
      </c>
    </row>
    <row r="16" spans="2:6" x14ac:dyDescent="0.25">
      <c r="B16" s="167" t="str">
        <f>+'DOCUMENTOS '!C8</f>
        <v>INDUSTRIA ALIMENTICIA LAS MARGARITAS S.A.S</v>
      </c>
      <c r="C16" s="168"/>
      <c r="D16" s="168"/>
      <c r="E16" s="169"/>
      <c r="F16" s="74" t="s">
        <v>66</v>
      </c>
    </row>
    <row r="17" spans="2:6" x14ac:dyDescent="0.25">
      <c r="B17" s="73" t="s">
        <v>95</v>
      </c>
      <c r="C17" s="72"/>
      <c r="D17" s="72"/>
      <c r="E17" s="71"/>
      <c r="F17" s="70"/>
    </row>
    <row r="18" spans="2:6" ht="15.75" thickBot="1" x14ac:dyDescent="0.3">
      <c r="B18" s="59"/>
      <c r="C18" s="69" t="s">
        <v>94</v>
      </c>
      <c r="D18" s="113">
        <v>1216020161</v>
      </c>
      <c r="E18" s="116">
        <f>D18/D19</f>
        <v>2.417476875611726</v>
      </c>
      <c r="F18" s="108" t="s">
        <v>66</v>
      </c>
    </row>
    <row r="19" spans="2:6" x14ac:dyDescent="0.25">
      <c r="B19" s="59" t="s">
        <v>93</v>
      </c>
      <c r="C19" s="62" t="s">
        <v>92</v>
      </c>
      <c r="D19" s="111">
        <v>503012117</v>
      </c>
      <c r="E19" s="114"/>
      <c r="F19" s="108"/>
    </row>
    <row r="20" spans="2:6" x14ac:dyDescent="0.25">
      <c r="B20" s="59"/>
      <c r="C20" s="62"/>
      <c r="D20" s="111"/>
      <c r="E20" s="114"/>
      <c r="F20" s="108"/>
    </row>
    <row r="21" spans="2:6" ht="15.75" thickBot="1" x14ac:dyDescent="0.3">
      <c r="B21" s="59" t="s">
        <v>91</v>
      </c>
      <c r="C21" s="69" t="s">
        <v>90</v>
      </c>
      <c r="D21" s="115" t="s">
        <v>159</v>
      </c>
      <c r="E21" s="110">
        <f>D18-D19</f>
        <v>713008044</v>
      </c>
      <c r="F21" s="108" t="s">
        <v>66</v>
      </c>
    </row>
    <row r="22" spans="2:6" x14ac:dyDescent="0.25">
      <c r="B22" s="59"/>
      <c r="C22" s="62"/>
      <c r="D22" s="111"/>
      <c r="E22" s="114"/>
      <c r="F22" s="108"/>
    </row>
    <row r="23" spans="2:6" ht="15.75" thickBot="1" x14ac:dyDescent="0.3">
      <c r="B23" s="59" t="s">
        <v>89</v>
      </c>
      <c r="C23" s="69" t="s">
        <v>88</v>
      </c>
      <c r="D23" s="68">
        <v>1433011770</v>
      </c>
      <c r="E23" s="67">
        <f>D23/D24</f>
        <v>0.58754099475706134</v>
      </c>
      <c r="F23" s="108" t="s">
        <v>4</v>
      </c>
    </row>
    <row r="24" spans="2:6" x14ac:dyDescent="0.25">
      <c r="B24" s="59"/>
      <c r="C24" s="62" t="s">
        <v>81</v>
      </c>
      <c r="D24" s="111">
        <v>2438998781</v>
      </c>
      <c r="E24" s="114"/>
      <c r="F24" s="66"/>
    </row>
    <row r="25" spans="2:6" x14ac:dyDescent="0.25">
      <c r="B25" s="170"/>
      <c r="C25" s="171"/>
      <c r="D25" s="171"/>
      <c r="E25" s="172"/>
      <c r="F25" s="65"/>
    </row>
    <row r="26" spans="2:6" ht="15.75" thickBot="1" x14ac:dyDescent="0.3">
      <c r="B26" s="59" t="s">
        <v>87</v>
      </c>
      <c r="C26" s="58" t="s">
        <v>82</v>
      </c>
      <c r="D26" s="113">
        <f>+D29</f>
        <v>389466960</v>
      </c>
      <c r="E26" s="112">
        <f>D26/D27</f>
        <v>45.565680691440356</v>
      </c>
      <c r="F26" s="108" t="s">
        <v>4</v>
      </c>
    </row>
    <row r="27" spans="2:6" x14ac:dyDescent="0.25">
      <c r="B27" s="59"/>
      <c r="C27" s="62" t="s">
        <v>86</v>
      </c>
      <c r="D27" s="111">
        <v>8547375</v>
      </c>
      <c r="E27" s="110"/>
      <c r="F27" s="109"/>
    </row>
    <row r="28" spans="2:6" x14ac:dyDescent="0.25">
      <c r="B28" s="63"/>
      <c r="C28" s="37"/>
      <c r="D28" s="37"/>
      <c r="E28" s="60"/>
      <c r="F28" s="108"/>
    </row>
    <row r="29" spans="2:6" ht="15.75" thickBot="1" x14ac:dyDescent="0.3">
      <c r="B29" s="59" t="s">
        <v>85</v>
      </c>
      <c r="C29" s="58" t="s">
        <v>82</v>
      </c>
      <c r="D29" s="57">
        <v>389466960</v>
      </c>
      <c r="E29" s="56">
        <f>D29/D30</f>
        <v>0.38714909411489412</v>
      </c>
      <c r="F29" s="108" t="s">
        <v>4</v>
      </c>
    </row>
    <row r="30" spans="2:6" x14ac:dyDescent="0.25">
      <c r="B30" s="63"/>
      <c r="C30" s="62" t="s">
        <v>84</v>
      </c>
      <c r="D30" s="64">
        <v>1005987011</v>
      </c>
      <c r="E30" s="60"/>
      <c r="F30" s="108"/>
    </row>
    <row r="31" spans="2:6" x14ac:dyDescent="0.25">
      <c r="B31" s="63"/>
      <c r="C31" s="62"/>
      <c r="D31" s="61"/>
      <c r="E31" s="60"/>
      <c r="F31" s="108"/>
    </row>
    <row r="32" spans="2:6" ht="15.75" thickBot="1" x14ac:dyDescent="0.3">
      <c r="B32" s="59" t="s">
        <v>83</v>
      </c>
      <c r="C32" s="58" t="s">
        <v>82</v>
      </c>
      <c r="D32" s="57">
        <f>+D29</f>
        <v>389466960</v>
      </c>
      <c r="E32" s="56">
        <f>D32/D33</f>
        <v>0.15968313023933406</v>
      </c>
      <c r="F32" s="108" t="s">
        <v>66</v>
      </c>
    </row>
    <row r="33" spans="2:6" x14ac:dyDescent="0.25">
      <c r="B33" s="55"/>
      <c r="C33" s="54" t="s">
        <v>81</v>
      </c>
      <c r="D33" s="53">
        <f>+D24</f>
        <v>2438998781</v>
      </c>
      <c r="E33" s="52"/>
      <c r="F33" s="107"/>
    </row>
  </sheetData>
  <mergeCells count="5">
    <mergeCell ref="B2:D2"/>
    <mergeCell ref="B3:D3"/>
    <mergeCell ref="C6:D6"/>
    <mergeCell ref="B16:E16"/>
    <mergeCell ref="B25:E2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15"/>
  <sheetViews>
    <sheetView topLeftCell="A14" workbookViewId="0">
      <selection activeCell="B15" sqref="B15"/>
    </sheetView>
  </sheetViews>
  <sheetFormatPr baseColWidth="10" defaultRowHeight="15" x14ac:dyDescent="0.25"/>
  <cols>
    <col min="2" max="2" width="34.7109375" customWidth="1"/>
    <col min="3" max="3" width="32.85546875" customWidth="1"/>
    <col min="4" max="4" width="19.5703125" customWidth="1"/>
  </cols>
  <sheetData>
    <row r="3" spans="2:4" ht="51" customHeight="1" x14ac:dyDescent="0.25"/>
    <row r="4" spans="2:4" ht="15.75" thickBot="1" x14ac:dyDescent="0.3">
      <c r="B4" s="95" t="s">
        <v>112</v>
      </c>
      <c r="C4" s="94"/>
      <c r="D4" s="37"/>
    </row>
    <row r="5" spans="2:4" ht="16.5" thickTop="1" thickBot="1" x14ac:dyDescent="0.3">
      <c r="B5" s="174" t="s">
        <v>113</v>
      </c>
      <c r="C5" s="175"/>
      <c r="D5" s="173" t="str">
        <f>+[1]DOCUMENTOS!C20</f>
        <v>INDUSTRIA ALIMENTICIA LAS MARGARITAS S.A.S</v>
      </c>
    </row>
    <row r="6" spans="2:4" ht="38.25" customHeight="1" thickTop="1" thickBot="1" x14ac:dyDescent="0.3">
      <c r="B6" s="176"/>
      <c r="C6" s="175"/>
      <c r="D6" s="173"/>
    </row>
    <row r="7" spans="2:4" ht="16.5" thickTop="1" x14ac:dyDescent="0.25">
      <c r="B7" s="80" t="s">
        <v>93</v>
      </c>
      <c r="C7" s="79" t="str">
        <f>+'[1]EVALUACION INDICES'!D7</f>
        <v>&gt; = 1.5</v>
      </c>
      <c r="D7" s="93">
        <f>+'EVALUACION DE INDICES'!E18</f>
        <v>2.417476875611726</v>
      </c>
    </row>
    <row r="8" spans="2:4" ht="15.75" x14ac:dyDescent="0.25">
      <c r="B8" s="76" t="s">
        <v>91</v>
      </c>
      <c r="C8" s="78" t="str">
        <f>+'[1]EVALUACION INDICES'!D8</f>
        <v>&gt; =  al 50 % del P.O</v>
      </c>
      <c r="D8" s="117">
        <f>+'EVALUACION DE INDICES'!E21</f>
        <v>713008044</v>
      </c>
    </row>
    <row r="9" spans="2:4" ht="15" customHeight="1" x14ac:dyDescent="0.25">
      <c r="B9" s="92" t="s">
        <v>89</v>
      </c>
      <c r="C9" s="91" t="str">
        <f>+'[1]EVALUACION INDICES'!D9</f>
        <v>&lt;= 60 %</v>
      </c>
      <c r="D9" s="90">
        <f>+'EVALUACION DE INDICES'!E23</f>
        <v>0.58754099475706134</v>
      </c>
    </row>
    <row r="10" spans="2:4" ht="15.75" x14ac:dyDescent="0.25">
      <c r="B10" s="89" t="s">
        <v>87</v>
      </c>
      <c r="C10" s="88" t="str">
        <f>+'[1]EVALUACION INDICES'!D10</f>
        <v>&gt; = 5</v>
      </c>
      <c r="D10" s="87">
        <f>+'EVALUACION DE INDICES'!E26</f>
        <v>45.565680691440356</v>
      </c>
    </row>
    <row r="11" spans="2:4" ht="31.5" x14ac:dyDescent="0.25">
      <c r="B11" s="76" t="s">
        <v>101</v>
      </c>
      <c r="C11" s="75" t="str">
        <f>+'[1]EVALUACION INDICES'!D11</f>
        <v>&gt; = 5%</v>
      </c>
      <c r="D11" s="86">
        <f>+'EVALUACION DE INDICES'!E29</f>
        <v>0.38714909411489412</v>
      </c>
    </row>
    <row r="12" spans="2:4" ht="43.5" customHeight="1" x14ac:dyDescent="0.25">
      <c r="B12" s="76" t="s">
        <v>98</v>
      </c>
      <c r="C12" s="75" t="str">
        <f>+'[1]EVALUACION INDICES'!D12</f>
        <v>&gt; = 0.5%</v>
      </c>
      <c r="D12" s="85">
        <f>+'EVALUACION DE INDICES'!E32</f>
        <v>0.15968313023933406</v>
      </c>
    </row>
    <row r="13" spans="2:4" ht="39" customHeight="1" x14ac:dyDescent="0.25">
      <c r="B13" s="37"/>
      <c r="C13" s="37"/>
      <c r="D13" s="84" t="s">
        <v>66</v>
      </c>
    </row>
    <row r="14" spans="2:4" ht="54" customHeight="1" x14ac:dyDescent="0.25"/>
    <row r="15" spans="2:4" ht="78" customHeight="1" x14ac:dyDescent="0.25"/>
  </sheetData>
  <mergeCells count="2">
    <mergeCell ref="D5:D6"/>
    <mergeCell ref="B5:C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tabSelected="1" topLeftCell="A3" workbookViewId="0">
      <selection activeCell="C12" sqref="C12"/>
    </sheetView>
  </sheetViews>
  <sheetFormatPr baseColWidth="10" defaultRowHeight="15" x14ac:dyDescent="0.25"/>
  <cols>
    <col min="1" max="1" width="27.42578125" customWidth="1"/>
    <col min="2" max="2" width="12.28515625" customWidth="1"/>
    <col min="3" max="4" width="30.7109375" customWidth="1"/>
    <col min="7" max="7" width="14.5703125" bestFit="1" customWidth="1"/>
  </cols>
  <sheetData>
    <row r="1" spans="1:4" x14ac:dyDescent="0.25">
      <c r="A1" s="1"/>
      <c r="B1" s="1"/>
      <c r="C1" s="1"/>
      <c r="D1" s="1"/>
    </row>
    <row r="2" spans="1:4" ht="23.25" x14ac:dyDescent="0.35">
      <c r="A2" s="181" t="s">
        <v>42</v>
      </c>
      <c r="B2" s="181"/>
      <c r="C2" s="181"/>
      <c r="D2" s="181"/>
    </row>
    <row r="3" spans="1:4" ht="46.5" customHeight="1" x14ac:dyDescent="0.25">
      <c r="A3" s="182" t="s">
        <v>11</v>
      </c>
      <c r="B3" s="183"/>
      <c r="C3" s="28" t="s">
        <v>58</v>
      </c>
      <c r="D3" s="34" t="s">
        <v>59</v>
      </c>
    </row>
    <row r="4" spans="1:4" x14ac:dyDescent="0.25">
      <c r="A4" s="184" t="s">
        <v>0</v>
      </c>
      <c r="B4" s="185"/>
      <c r="C4" s="29" t="s">
        <v>157</v>
      </c>
      <c r="D4" s="29" t="s">
        <v>47</v>
      </c>
    </row>
    <row r="5" spans="1:4" x14ac:dyDescent="0.25">
      <c r="A5" s="184" t="s">
        <v>29</v>
      </c>
      <c r="B5" s="185"/>
      <c r="C5" s="31" t="s">
        <v>4</v>
      </c>
      <c r="D5" s="31" t="s">
        <v>4</v>
      </c>
    </row>
    <row r="6" spans="1:4" x14ac:dyDescent="0.25">
      <c r="A6" s="184" t="s">
        <v>12</v>
      </c>
      <c r="B6" s="185"/>
      <c r="C6" s="29" t="s">
        <v>66</v>
      </c>
      <c r="D6" s="29" t="s">
        <v>66</v>
      </c>
    </row>
    <row r="7" spans="1:4" x14ac:dyDescent="0.25">
      <c r="A7" s="186" t="s">
        <v>13</v>
      </c>
      <c r="B7" s="187"/>
      <c r="C7" s="30" t="s">
        <v>157</v>
      </c>
      <c r="D7" s="30" t="s">
        <v>35</v>
      </c>
    </row>
    <row r="8" spans="1:4" x14ac:dyDescent="0.25">
      <c r="A8" s="188" t="s">
        <v>40</v>
      </c>
      <c r="B8" s="189"/>
      <c r="C8" s="30" t="s">
        <v>160</v>
      </c>
      <c r="D8" s="30" t="s">
        <v>47</v>
      </c>
    </row>
    <row r="9" spans="1:4" ht="32.25" customHeight="1" x14ac:dyDescent="0.25">
      <c r="A9" s="179" t="s">
        <v>7</v>
      </c>
      <c r="B9" s="180"/>
      <c r="C9" s="35" t="s">
        <v>4</v>
      </c>
      <c r="D9" s="35" t="s">
        <v>60</v>
      </c>
    </row>
    <row r="11" spans="1:4" x14ac:dyDescent="0.25">
      <c r="A11" s="4" t="s">
        <v>37</v>
      </c>
      <c r="B11" s="4"/>
      <c r="C11" s="4"/>
      <c r="D11" s="4"/>
    </row>
    <row r="12" spans="1:4" ht="13.5" customHeight="1" x14ac:dyDescent="0.25">
      <c r="A12" s="177" t="s">
        <v>38</v>
      </c>
      <c r="B12" s="178"/>
      <c r="C12" s="33"/>
      <c r="D12" s="33"/>
    </row>
    <row r="13" spans="1:4" x14ac:dyDescent="0.25">
      <c r="A13" s="32"/>
      <c r="B13" s="33"/>
      <c r="C13" s="33"/>
      <c r="D13" s="33"/>
    </row>
    <row r="14" spans="1:4" x14ac:dyDescent="0.25">
      <c r="A14" s="32"/>
      <c r="B14" s="33"/>
      <c r="C14" s="33"/>
      <c r="D14" s="33"/>
    </row>
    <row r="15" spans="1:4" x14ac:dyDescent="0.25">
      <c r="A15" s="5" t="s">
        <v>39</v>
      </c>
      <c r="B15" s="2"/>
      <c r="C15" s="2"/>
      <c r="D15" s="2"/>
    </row>
    <row r="16" spans="1:4" x14ac:dyDescent="0.25">
      <c r="A16" s="3" t="s">
        <v>41</v>
      </c>
      <c r="B16" s="2"/>
      <c r="C16" s="2"/>
      <c r="D16" s="2"/>
    </row>
    <row r="19" spans="1:7" x14ac:dyDescent="0.25">
      <c r="A19" s="6" t="s">
        <v>45</v>
      </c>
      <c r="B19" s="7"/>
      <c r="C19" s="7"/>
      <c r="D19" s="7"/>
    </row>
    <row r="20" spans="1:7" x14ac:dyDescent="0.25">
      <c r="A20" s="7" t="s">
        <v>46</v>
      </c>
      <c r="B20" s="7"/>
      <c r="C20" s="7"/>
      <c r="D20" s="7"/>
    </row>
    <row r="26" spans="1:7" x14ac:dyDescent="0.25">
      <c r="G26" s="9"/>
    </row>
    <row r="27" spans="1:7" x14ac:dyDescent="0.25">
      <c r="G27" s="9"/>
    </row>
    <row r="28" spans="1:7" x14ac:dyDescent="0.25">
      <c r="G28" s="9"/>
    </row>
  </sheetData>
  <mergeCells count="9">
    <mergeCell ref="A12:B12"/>
    <mergeCell ref="A9:B9"/>
    <mergeCell ref="A2:D2"/>
    <mergeCell ref="A3:B3"/>
    <mergeCell ref="A4:B4"/>
    <mergeCell ref="A6:B6"/>
    <mergeCell ref="A7:B7"/>
    <mergeCell ref="A8:B8"/>
    <mergeCell ref="A5:B5"/>
  </mergeCells>
  <pageMargins left="0.7" right="0.7"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EVALUACION JURIDICA</vt:lpstr>
      <vt:lpstr>EXPERIENCIA (2)</vt:lpstr>
      <vt:lpstr>TECNICA </vt:lpstr>
      <vt:lpstr>DOCUMENTOS </vt:lpstr>
      <vt:lpstr>EVALUACION DE INDICES</vt:lpstr>
      <vt:lpstr>INDICADORES </vt:lpstr>
      <vt:lpstr>RESULTADO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Sandra Milena Cubillos Gonzalez</cp:lastModifiedBy>
  <cp:lastPrinted>2022-06-23T23:55:51Z</cp:lastPrinted>
  <dcterms:created xsi:type="dcterms:W3CDTF">2017-05-22T13:32:10Z</dcterms:created>
  <dcterms:modified xsi:type="dcterms:W3CDTF">2022-10-25T22:55:57Z</dcterms:modified>
</cp:coreProperties>
</file>