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34 DE 2022 ALIMENTACION TRABAJADORES\"/>
    </mc:Choice>
  </mc:AlternateContent>
  <bookViews>
    <workbookView xWindow="0" yWindow="0" windowWidth="28800" windowHeight="12330"/>
  </bookViews>
  <sheets>
    <sheet name="EVALUACION JURIDICA" sheetId="1" r:id="rId1"/>
    <sheet name="EXPERIENCIA" sheetId="47" r:id="rId2"/>
    <sheet name="TECNICA " sheetId="46" r:id="rId3"/>
    <sheet name="DOCUMENTOS" sheetId="43" r:id="rId4"/>
    <sheet name="EVALUACION INDICES" sheetId="44" r:id="rId5"/>
    <sheet name="INDICADORES" sheetId="45" r:id="rId6"/>
    <sheet name="RESULTADO" sheetId="42" r:id="rId7"/>
  </sheets>
  <definedNames>
    <definedName name="_Ref424673102" localSheetId="2">'TECNICA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47" l="1"/>
  <c r="C9" i="45"/>
  <c r="B2" i="45"/>
  <c r="B3" i="45"/>
  <c r="D5" i="45"/>
  <c r="E5" i="45"/>
  <c r="C7" i="45"/>
  <c r="D7" i="45"/>
  <c r="E7" i="45"/>
  <c r="C8" i="45"/>
  <c r="D8" i="45"/>
  <c r="E8" i="45"/>
  <c r="D9" i="45"/>
  <c r="E9" i="45"/>
  <c r="C10" i="45"/>
  <c r="D10" i="45"/>
  <c r="E10" i="45"/>
  <c r="C11" i="45"/>
  <c r="D11" i="45"/>
  <c r="E11" i="45"/>
  <c r="C12" i="45"/>
  <c r="D12" i="45"/>
  <c r="E12" i="45"/>
  <c r="B2" i="44"/>
  <c r="B3" i="44"/>
  <c r="E8" i="44"/>
  <c r="B17" i="44"/>
  <c r="E19" i="44"/>
  <c r="E22" i="44"/>
  <c r="E24" i="44"/>
  <c r="E27" i="44"/>
  <c r="D30" i="44"/>
  <c r="E30" i="44"/>
  <c r="D33" i="44"/>
  <c r="D34" i="44"/>
  <c r="E33" i="44" s="1"/>
  <c r="B38" i="44"/>
  <c r="E40" i="44"/>
  <c r="E43" i="44"/>
  <c r="E45" i="44"/>
  <c r="E48" i="44"/>
  <c r="D51" i="44"/>
  <c r="E51" i="44"/>
  <c r="D54" i="44"/>
  <c r="E54" i="44"/>
</calcChain>
</file>

<file path=xl/sharedStrings.xml><?xml version="1.0" encoding="utf-8"?>
<sst xmlns="http://schemas.openxmlformats.org/spreadsheetml/2006/main" count="332" uniqueCount="165">
  <si>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</si>
  <si>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</si>
  <si>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</si>
  <si>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</si>
  <si>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</si>
  <si>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</si>
  <si>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</si>
  <si>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</si>
  <si>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</si>
  <si>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</si>
  <si>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</si>
  <si>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</si>
  <si>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</si>
  <si>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</si>
  <si>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</si>
  <si>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</si>
  <si>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</si>
  <si>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</si>
  <si>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</si>
  <si>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</si>
  <si>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</si>
  <si>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</si>
  <si>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</si>
  <si>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</si>
  <si>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</si>
  <si>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</si>
  <si>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</si>
  <si>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</si>
  <si>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</si>
  <si>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</si>
  <si>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</si>
  <si>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</si>
  <si>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</si>
  <si>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</si>
  <si>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</si>
  <si>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CUMPLE</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</si>
  <si>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</si>
  <si>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</si>
  <si>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</si>
  <si>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Vo. Bo JORGE ENRIQUE MACHUCA LOPEZ</t>
  </si>
  <si>
    <t>EVALUACION FINANCIERA</t>
  </si>
  <si>
    <t>Gerente General - Subgerencia Tecnica</t>
  </si>
  <si>
    <t>INVITACION ABIERTA No. 025 DE 2022</t>
  </si>
  <si>
    <t>FOLIO 5-13</t>
  </si>
  <si>
    <t>FOLIO 11</t>
  </si>
  <si>
    <t>FOLIO 17</t>
  </si>
  <si>
    <t>Vo. Bo RUTH MARINA NOVOA HERRERA</t>
  </si>
  <si>
    <t>Subgerente Financiera</t>
  </si>
  <si>
    <t xml:space="preserve">NO CUMPLE </t>
  </si>
  <si>
    <t>INDUSTRIA ALIMENTICIA LAS MARGARITAS S.A.S</t>
  </si>
  <si>
    <t>INVITACION ABIERTA No. 034 DE 2022</t>
  </si>
  <si>
    <t>RUIZ DELGADO Y COMPAÑÍA LIMITADA</t>
  </si>
  <si>
    <t>FOLIO 1-2</t>
  </si>
  <si>
    <t>FOLIO 3-7</t>
  </si>
  <si>
    <t>FOLIO 8-9</t>
  </si>
  <si>
    <t>FOLIO 13-14</t>
  </si>
  <si>
    <t>FOLIO 15-16</t>
  </si>
  <si>
    <t>FOLIO 18-22</t>
  </si>
  <si>
    <t>FOLIO 25</t>
  </si>
  <si>
    <t>INDUSTRIA ALIMENTICIA LAS MARGARITAS</t>
  </si>
  <si>
    <t>RUIZ DELGADO COMPAÑÍA LIMITADA</t>
  </si>
  <si>
    <t>DEBE SUBSANAR</t>
  </si>
  <si>
    <t>FOLIO 3-4</t>
  </si>
  <si>
    <t>FOLIO  9</t>
  </si>
  <si>
    <t>FOLIO 13-16</t>
  </si>
  <si>
    <t>FOLIO 19</t>
  </si>
  <si>
    <t>FOLIO 20</t>
  </si>
  <si>
    <t xml:space="preserve">CUMPLE </t>
  </si>
  <si>
    <t xml:space="preserve">7. Declaración de renta del año 2021.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</si>
  <si>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</si>
  <si>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</si>
  <si>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</si>
  <si>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</si>
  <si>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</si>
  <si>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</si>
  <si>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</si>
  <si>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900.801.855 - 2</t>
  </si>
  <si>
    <t>NIT</t>
  </si>
  <si>
    <t xml:space="preserve">NOMBRE </t>
  </si>
  <si>
    <t>EVALUACION DOCUMENTOS</t>
  </si>
  <si>
    <t>832.004.257 - 2</t>
  </si>
  <si>
    <t>CONTRATAR EL SUMINISTRO DE ALIMENTACIÓN PARA EL PERSONAL QUE PRESTA SUS SERVICIOS A LA EMPRESA DE LICORES DE CUNDINAMARCA.</t>
  </si>
  <si>
    <t>INVITACIÓN ABIERTA No 034 DE 2022</t>
  </si>
  <si>
    <t>Activo Total</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</si>
  <si>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</si>
  <si>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</si>
  <si>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</si>
  <si>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</si>
  <si>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</si>
  <si>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</si>
  <si>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</si>
  <si>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</si>
  <si>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1.441.919.906 - 1.921.980.615</t>
  </si>
  <si>
    <t xml:space="preserve">Activo corriente - Pasivo Corriente </t>
  </si>
  <si>
    <t xml:space="preserve">CAPITAL DE TRABAJO </t>
  </si>
  <si>
    <t>Pasivo corriente</t>
  </si>
  <si>
    <t>LIQUIDEZ</t>
  </si>
  <si>
    <t>Activo corriente</t>
  </si>
  <si>
    <t>En Col $</t>
  </si>
  <si>
    <t>336.153.971  - 271.054.062</t>
  </si>
  <si>
    <t>&gt; = 0.5%</t>
  </si>
  <si>
    <t>Uop/ AT</t>
  </si>
  <si>
    <t>RENTABILIDAD DEL ACTIVO (ROE)</t>
  </si>
  <si>
    <t>&gt; = 5%</t>
  </si>
  <si>
    <t>Uop/p</t>
  </si>
  <si>
    <t>RENTABILIDAD DEL PATRIMONIO (ROE)</t>
  </si>
  <si>
    <t>&gt; = 5</t>
  </si>
  <si>
    <t>Uop/GI</t>
  </si>
  <si>
    <t>&lt;= 60 %</t>
  </si>
  <si>
    <t>(PT/AT) * 100</t>
  </si>
  <si>
    <t>&gt; =  al 50 % del P.O</t>
  </si>
  <si>
    <t>AC-PC</t>
  </si>
  <si>
    <t>&gt; = 1.5</t>
  </si>
  <si>
    <t>AC/PC</t>
  </si>
  <si>
    <t>PRESUPUESTO OFICIAL:  $530.000.000</t>
  </si>
  <si>
    <t>SOLICITADOS</t>
  </si>
  <si>
    <t>INDICADORES FINANCIEROS</t>
  </si>
  <si>
    <t>SOLICITADOS
PRESUPUESTO OFICIAL:  $530.000.000</t>
  </si>
  <si>
    <t>NO CUMPLE (CAMARA DESACTUALIZADA)</t>
  </si>
  <si>
    <t>VERIFICADO POR ENTIDAD</t>
  </si>
  <si>
    <t>FOLIO 10-11</t>
  </si>
  <si>
    <t>No aportó</t>
  </si>
  <si>
    <t xml:space="preserve"> NO APORTÓ</t>
  </si>
  <si>
    <t xml:space="preserve">             Subgerente   de  Talento  Humano</t>
  </si>
  <si>
    <t>Vo. Bo. AMPARO MONTEZUMA SOLARTE</t>
  </si>
  <si>
    <t xml:space="preserve">TOTAL </t>
  </si>
  <si>
    <r>
      <t xml:space="preserve">El OFERENTE se compromete, de acuerdo con el </t>
    </r>
    <r>
      <rPr>
        <b/>
        <sz val="9"/>
        <color indexed="8"/>
        <rFont val="Arial"/>
        <family val="2"/>
      </rPr>
      <t>Formulario 1</t>
    </r>
    <r>
      <rPr>
        <sz val="9"/>
        <color indexed="8"/>
        <rFont val="Arial"/>
        <family val="2"/>
      </rPr>
      <t xml:space="preserve"> anexo, a cumplir con las especificaciones técnicas relacionadas en el punto 3.</t>
    </r>
  </si>
  <si>
    <t>3.1.8 COMPROMISO  TECNICO DEL OFERENTE</t>
  </si>
  <si>
    <t xml:space="preserve">El suministro de los almuerzos y/o comidas se prestará en los días laborales, horas extras y festivos, de acuerdo con los turnos de trabajo establecidos por la Empresa y el listado suministrado por la Subgerencia de Talento Humano, por el sistema de autoservicio en el casino de la Empresa. El suministro de los refrigerios deberá ser distribuido igualmente en el casino o de ser necesario en cada una de las dependencias por intermedio del contratista o en el sitio de la Empresa que se indique para tal efecto, previo el listado que suministre la Empresa. El servicio deberá ser extensivo a horarios nocturnos, sábados, domingos y festivos, para el personal que labore durante estos días, con autorización del Jefe Inmediato y de la Subgerencia de Talento Humano.  El horario de suministro de alimentación se determinará de acuerdo con el horario de trabajo del personal de la Empresa de Licores de Cundinamarca.
</t>
  </si>
  <si>
    <t xml:space="preserve">3.1.7 CONDICIONES  DEL  SERVICIO </t>
  </si>
  <si>
    <r>
      <t>a). Para la ejecución del servicio con la idoneidad necesaria para desarrollar las distintas actividades, el Oferente se obliga a proveer el personal mínimo requerido para la ejecución del Contrato, el cual deberá contar con la educación y experiencia indicadas en el siguiente cuadro, situación que será verificada por el supervisor al inicio del contrato y ante cualquier eventual cambio del personal. Es de aclarar que debe reposar en el contrato las hojas de vida del personal contratado para el desempeño de cada una de las funciones que se relacionan e igualmente cualquier cambio en esta planta de personal se debe informar y anexar la correspondiente hoja de vida del nuevo trabajador contratado.  Administrador  (Profesional en Ingeniería de alimentos o de nutrición, o en administración hotelera, o</t>
    </r>
    <r>
      <rPr>
        <b/>
        <sz val="9"/>
        <rFont val="Arial"/>
        <family val="2"/>
      </rPr>
      <t xml:space="preserve"> técnico o tecnólogo</t>
    </r>
    <r>
      <rPr>
        <sz val="9"/>
        <rFont val="Arial"/>
        <family val="2"/>
      </rPr>
      <t xml:space="preserve"> en esta área) Para el nivel profesional dos (2) años de experiencia específica en el manejo de administración de servicios de alimentos. Para el nivel técnico o tecnológico, cuatro (4) años de experiencia específica en el manejo de administración de servicios de alimentos Chef ( Estudios comprobables que lo acrediten como tal)  Tres (3) años de experiencia específica certificada. Cocinero  ( Técnico o tecnólogo Empírico)  Técnico o tecnólogo, tres (3) años de experiencia certificada. Empírico, cuatro (4) años de experiencia certificada. </t>
    </r>
    <r>
      <rPr>
        <b/>
        <sz val="9"/>
        <rFont val="Arial"/>
        <family val="2"/>
      </rPr>
      <t>Almacenista</t>
    </r>
    <r>
      <rPr>
        <sz val="9"/>
        <rFont val="Arial"/>
        <family val="2"/>
      </rPr>
      <t xml:space="preserve">  ( Bachiller (educación media) Dos (2) años de experiencia específica en cargos similares y en manipulación de alimentos. Auxiliar  (3)  ( Bachiller o empírico con experiencia)  Dos (2) años de experiencia específica en manipulación de alimentos.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   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desarrollará.g). Para la  contratación de su personal, el Oferente seleccionado deberá tener en cuenta las estipulaciones del régimen laboral colombiano y las leyes que reglamentan las diferentes profesiones y oficios.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 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 g). Para la contratación de su personal, el Oferente seleccionado deberá tener en cuenta las estipulaciones del régimen laboral colombiano y las leyes que reglamentan las diferentes profesiones y oficios
</t>
    </r>
  </si>
  <si>
    <t>3.1.6. PERSONAL REQUERIDO PARA EL CUMPLIMIENTO DEL SERVICIO</t>
  </si>
  <si>
    <t xml:space="preserve">a). Presentar un Plan de Saneamiento Integral de acuerdo con los artículos 28 y 29, capítulo VI Saneamiento del decreto 3075 de 1997, que comprenda: • Programa de limpieza y desinfección de instalaciones, equipos y utensilios. • Programa sobre el manejo de desechos sólidos y líquidos • Programa y cronograma de control de plagas y roedores.  b). Suministrar al personal que se destine al servicio del contrato, uniformes e  Implementos de higiene y seguridad obligatorios, de acuerdo con las normas de calidad y salud ocupacional requeridos para el cumplimiento de sus labores (incluyendo elementos de bioseguridad como gorras y guantes), y exigir su utilización permanente. c). Realizar mensualmente los estudios microbiológicos correspondientes.  d). Realizar bajo su responsabilidad el mantenimiento, aseo, higiene y presentación de: la zona de cocina, la barra de línea caliente o autoservicio, la línea de servicio de dieta, los comedores, la escalera de acceso al casino, la zona de lavado de loza y de recolección de desperdicios, los baños, y en general  todas las áreas que conforman el casino de la Empresa, por ser aspectos que serán verificados por parte de la persona encargada del área de Bienes y Servicios de la Empresa, con el fin de evitar problemas de contaminación, infección e intoxicación. e). Entregar copia del Reglamento de Higiene y Seguridad Industrial.  f). Realizar el lavado y esterilización continua de las vajillas y cubiertos cada vez que se utilicen y entregar al usuario en una bolsa plástica, el juego de cubiertos con servilleta entera (no media servilleta). g). Realizar mensualmente bajo su responsabilidad y costo, el mantenimiento y limpieza de las trampa grasas con una firma que cuente con las respectivas licencias o permisos ambientales para el lavado y disposición final de grasas y lodos de conformidad con la normatividad ambiental vigente, garantizando un manejo adecuado de estos residuos e igualmente  seguir el procedimiento e instrucciones que para el efecto entregue el área de Bienes y Servicios, del cual se deberá presentar informe mensual al supervisor del Contrato. h). Aplicar las medidas necesarias para prevenir la presencia de insectos, roedores y otros animales en el casino de la Empresa y presentar informe mensual al supervisor del Contrato. </t>
  </si>
  <si>
    <t>3.1.5.  PLAN DE  SANEAMIENTO</t>
  </si>
  <si>
    <t xml:space="preserve">El Oferente deberá contar con un sistema de calidad reglamentario para el área de alimentos basados en los requerimientos de las Buenas Prácticas de Manufactura establecidas en el Decreto 3075 de 1997 (BPM), certificación de manipulación de alimentos para el personal que disponga para el desarrollo del objeto contractual.  El Oferente deberá adquirir los productos procesados en industrias de reconocida idoneidad que tengan licencia sanitaria y de funcionamiento vigente, y organizar y clasificar las respectivas facturas de adquisición para la verificación por parte del supervisor. Implementar un correcto sistema de stock y rotación de los productos, a través de la verificación exhaustiva de sus fechas de expiración o vencimiento y ejercer un control permanente para evitar que se rompa la cadena de frío en aquellos alimentos  perecederos que lo requieran y que puedan generar su deterioro. Ofrecer hortalizas, frutas y verduras de la mejor calidad, que estén frescas y sin alteraciones y que tengan una correcta manipulación y  almacenamiento </t>
  </si>
  <si>
    <t>3.1.4. SISTEMA  DE  GESTION DE  CALIDAD</t>
  </si>
  <si>
    <t xml:space="preserve">c). Se deberá presentar mensualmente un menú que contenga preparaciones con las siguientes características: Lácteos descremados y/o deslactosados, carnes magras, farináceas integrales, cremas sin harinas ni espesantes, verduras y guarniciones preparadas al vapor, a la plancha o en preparaciones con bajos contenido de grasas, salsas, condimentos que garanticen la efectividad del programa.
</t>
  </si>
  <si>
    <t>b). Carta mediante la cual el nutricionista se compromete a elaborar el plan de dieta a través de la valoración previa efectuada a todos aquellos servidores públicos que se inscriban en dicho plan, o en razón a dietas médicas formuladas; a ordenar e instruir al chef sobre las preparaciones que se deben realizar para que efectivamente contribuyan a preservar la salud de los trabajadores, (no alimentos fritos, rebozados, apanados, salsas, condimentados, aliñados, salados, no exceso de dulce, no procesados, etc.), y supervisar pormenorizadamente que dichas preparaciones cumplan con el componente saludable requerido para cada caso en particular, sin desmejorar su calidad, sabor y presentación, para lo cual deberá presentar a la Subgerencia de Talento Humano, informes bimensuales sobre los resultados alcanzados por cada uno de los usuarios de dicho programa. De igual forma deberá implementar, promover y socializar un programa de educación nutricional entre los trabajadores usuarios del servicio contratado.</t>
  </si>
  <si>
    <t>a). Hoja de vida de un nutricionista titulado, con experiencia certificada de dos (2) años en elaboración de planes de dieta empresarial, anexando copia del diploma y acta de grado.</t>
  </si>
  <si>
    <t xml:space="preserve">HOJA DE  VIDA   DE UN NUTRUCIONISTA </t>
  </si>
  <si>
    <t>3.1.3. PLAN DE  DIETAS</t>
  </si>
  <si>
    <t>MINUTA  PATRON</t>
  </si>
  <si>
    <t>INDUSTRIA ALIMENTICIA LAS MARGARITAS SAS</t>
  </si>
  <si>
    <t>RUIZ DELGADO Y COMPAÑÍA LTDA</t>
  </si>
  <si>
    <t>DESCRIPCION</t>
  </si>
  <si>
    <t>LOS OFERENTES deberán ofertar y cumplir como mínimo con lo siguiente:</t>
  </si>
  <si>
    <t>SUMINISTRO   DE  ALIMENTACION  PARA LOS TRABAJADORES  DE  LA  EMPRESA  DE  LICORES  DE  CUNDINAMARCA</t>
  </si>
  <si>
    <t>Vo. Bo.   AMPARO MONTEZUMA SOLARTE</t>
  </si>
  <si>
    <t xml:space="preserve">DEBE SUBSANAR </t>
  </si>
  <si>
    <t>Años de experiencia Cumple
Valor en certificación 3 no se refleja 
No Cumple</t>
  </si>
  <si>
    <t xml:space="preserve">FOLIO 120
DHL Global Forwarding Colombia SAS
No especifica valor del contrato </t>
  </si>
  <si>
    <t>FOLIO 119
Saint Gobain Colombia SAS
Valor Contrato $28.935.105</t>
  </si>
  <si>
    <t>FOLIO 118 
Nestle de Purina Las Margaritas SAS
Valor Contrato $210.000.000</t>
  </si>
  <si>
    <t xml:space="preserve">EVALUACIÓN </t>
  </si>
  <si>
    <t>VALOR 
TOTAL</t>
  </si>
  <si>
    <t>CERTIFICACION 3</t>
  </si>
  <si>
    <t>CERTIFICACION 2</t>
  </si>
  <si>
    <t xml:space="preserve">CERTIFICACION 1 </t>
  </si>
  <si>
    <t>OFERENTE</t>
  </si>
  <si>
    <t>Años de experiencia Cumple
Valor de contratos no se refleja
No Cumple</t>
  </si>
  <si>
    <t>___</t>
  </si>
  <si>
    <t xml:space="preserve">FOLIO 84 
Gonzalez Santa Elena y CIA S en C
No especifica valor del contrato </t>
  </si>
  <si>
    <t xml:space="preserve">FOLIO 83 
Fepromel SAS
No especifica valor del contrato </t>
  </si>
  <si>
    <t>EL PRESUPUESTO OFICIAL PARA LA CONTRATACION ES POR  LA  SUMA DE  $ 530'000.000</t>
  </si>
  <si>
    <t>EVALUACIÓN DE EXPERIENCIA DE LA INVITACIÓN  ABIERTA  No. 034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</si>
</sst>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 numFmtId="172" formatCode="_-* #,##0.00\ &quot;Pta&quot;_-;\-* #,##0.00\ &quot;Pta&quot;_-;_-* &quot;-&quot;??\ &quot;Pta&quot;_-;_-@_-"/>
    <numFmt numFmtId="173" formatCode="_([$$-409]* #,##0_);_([$$-409]* \(#,##0\);_([$$-409]* &quot;-&quot;??_);_(@_)"/>
    <numFmt numFmtId="174" formatCode="_-* #,##0\ _P_t_a_-;\-* #,##0\ _P_t_a_-;_-* &quot;-&quot;\ _P_t_a_-;_-@_-"/>
    <numFmt numFmtId="175" formatCode="_-* #,##0.00\ _P_t_a_-;\-* #,##0.00\ _P_t_a_-;_-* &quot;-&quot;??\ _P_t_a_-;_-@_-"/>
    <numFmt numFmtId="176" formatCode="_-* #,##0\ _P_t_a_-;\-* #,##0\ _P_t_a_-;_-* &quot;-&quot;??\ _P_t_a_-;_-@_-"/>
  </numFmts>
  <fonts count="38"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12"/>
      <color theme="1"/>
      <name val="Calibri"/>
      <family val="2"/>
      <scheme val="minor"/>
    </font>
    <font>
      <b/>
      <sz val="8"/>
      <name val="Calibri"/>
      <family val="2"/>
      <scheme val="minor"/>
    </font>
    <font>
      <sz val="8"/>
      <name val="Calibri"/>
      <family val="2"/>
      <scheme val="minor"/>
    </font>
    <font>
      <b/>
      <sz val="12"/>
      <name val="Calibri"/>
      <family val="2"/>
      <scheme val="minor"/>
    </font>
    <font>
      <b/>
      <sz val="10"/>
      <color rgb="FFFF0000"/>
      <name val="Arial"/>
      <family val="2"/>
    </font>
    <font>
      <b/>
      <sz val="11"/>
      <color theme="1"/>
      <name val="Calibri"/>
      <family val="2"/>
      <scheme val="minor"/>
    </font>
    <font>
      <sz val="11"/>
      <color rgb="FF000000"/>
      <name val="Arial"/>
      <family val="2"/>
    </font>
    <font>
      <sz val="11"/>
      <color theme="1"/>
      <name val="Arial"/>
      <family val="2"/>
    </font>
    <font>
      <b/>
      <sz val="10"/>
      <name val="Arial"/>
      <family val="2"/>
    </font>
    <font>
      <sz val="10"/>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2"/>
      <color theme="1"/>
      <name val="Arial"/>
      <family val="2"/>
    </font>
    <font>
      <sz val="10"/>
      <name val="Arial"/>
    </font>
    <font>
      <b/>
      <sz val="9"/>
      <color indexed="8"/>
      <name val="Arial"/>
      <family val="2"/>
    </font>
    <font>
      <sz val="9"/>
      <color indexed="8"/>
      <name val="Arial"/>
      <family val="2"/>
    </font>
    <font>
      <sz val="11"/>
      <name val="Arial"/>
      <family val="2"/>
    </font>
    <font>
      <b/>
      <sz val="11"/>
      <name val="Arial"/>
      <family val="2"/>
    </font>
    <font>
      <b/>
      <sz val="8"/>
      <color rgb="FF000000"/>
      <name val="Arial"/>
      <family val="2"/>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6">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xf numFmtId="0" fontId="31" fillId="0" borderId="0"/>
    <xf numFmtId="172" fontId="9" fillId="0" borderId="0" applyFont="0" applyFill="0" applyBorder="0" applyAlignment="0" applyProtection="0"/>
    <xf numFmtId="174" fontId="31" fillId="0" borderId="0" applyFont="0" applyFill="0" applyBorder="0" applyAlignment="0" applyProtection="0"/>
    <xf numFmtId="175" fontId="31" fillId="0" borderId="0" applyFont="0" applyFill="0" applyBorder="0" applyAlignment="0" applyProtection="0"/>
  </cellStyleXfs>
  <cellXfs count="210">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5" fillId="0" borderId="0" xfId="0" applyFont="1"/>
    <xf numFmtId="0" fontId="17" fillId="0" borderId="2" xfId="0" applyFont="1" applyBorder="1" applyAlignment="1">
      <alignment horizontal="center" vertical="center"/>
    </xf>
    <xf numFmtId="0" fontId="17" fillId="0" borderId="2" xfId="0" applyFont="1" applyBorder="1" applyAlignment="1">
      <alignment vertical="center"/>
    </xf>
    <xf numFmtId="0" fontId="18" fillId="0" borderId="2" xfId="0" applyFont="1" applyBorder="1" applyAlignment="1">
      <alignment horizontal="justify" vertical="top"/>
    </xf>
    <xf numFmtId="0" fontId="18" fillId="0" borderId="2"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6" fillId="0" borderId="2" xfId="0" applyFont="1" applyBorder="1"/>
    <xf numFmtId="0" fontId="4" fillId="0" borderId="0" xfId="0" applyFont="1" applyAlignment="1">
      <alignment wrapText="1"/>
    </xf>
    <xf numFmtId="0" fontId="4" fillId="0" borderId="0" xfId="0" applyFont="1" applyAlignment="1">
      <alignment horizontal="center" vertical="center" wrapText="1"/>
    </xf>
    <xf numFmtId="0" fontId="4" fillId="0" borderId="2" xfId="0" applyFont="1" applyBorder="1" applyAlignment="1">
      <alignment horizontal="justify" vertical="center" wrapText="1"/>
    </xf>
    <xf numFmtId="0" fontId="16" fillId="0" borderId="2" xfId="0" applyFont="1" applyBorder="1" applyAlignment="1">
      <alignment horizontal="center" vertical="center"/>
    </xf>
    <xf numFmtId="0" fontId="19" fillId="0" borderId="2" xfId="0" applyFont="1" applyBorder="1" applyAlignment="1">
      <alignment horizontal="center" vertical="center"/>
    </xf>
    <xf numFmtId="0" fontId="12"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12" fillId="0" borderId="3" xfId="0" applyFont="1" applyBorder="1" applyAlignment="1">
      <alignment horizontal="center" vertical="center"/>
    </xf>
    <xf numFmtId="0" fontId="20" fillId="0" borderId="3" xfId="0" applyFont="1" applyBorder="1" applyAlignment="1">
      <alignment horizontal="center" vertical="center" wrapText="1"/>
    </xf>
    <xf numFmtId="16" fontId="17" fillId="0" borderId="2" xfId="0" applyNumberFormat="1" applyFont="1" applyBorder="1" applyAlignment="1">
      <alignment horizontal="center" vertical="center"/>
    </xf>
    <xf numFmtId="0" fontId="0" fillId="2" borderId="0" xfId="0" applyFill="1"/>
    <xf numFmtId="0" fontId="2" fillId="2" borderId="1" xfId="0" applyFont="1" applyFill="1" applyBorder="1" applyAlignment="1">
      <alignment horizontal="center" vertical="center" wrapText="1"/>
    </xf>
    <xf numFmtId="0" fontId="22" fillId="0" borderId="1" xfId="0" applyFont="1" applyBorder="1" applyAlignment="1">
      <alignment horizontal="justify" vertical="center"/>
    </xf>
    <xf numFmtId="168" fontId="2" fillId="2" borderId="1" xfId="11" applyNumberFormat="1" applyFont="1" applyFill="1" applyBorder="1" applyAlignment="1">
      <alignment horizontal="center" vertical="center"/>
    </xf>
    <xf numFmtId="0" fontId="5" fillId="2" borderId="1" xfId="0" applyFont="1" applyFill="1" applyBorder="1" applyAlignment="1">
      <alignment horizontal="center" vertical="center"/>
    </xf>
    <xf numFmtId="0" fontId="22" fillId="0" borderId="1" xfId="0" applyFont="1" applyBorder="1" applyAlignment="1">
      <alignment vertical="center"/>
    </xf>
    <xf numFmtId="0" fontId="2" fillId="2" borderId="6" xfId="0" applyFont="1" applyFill="1" applyBorder="1" applyAlignment="1">
      <alignment horizontal="center" vertical="center" wrapText="1"/>
    </xf>
    <xf numFmtId="0" fontId="23" fillId="2" borderId="1" xfId="0" applyFont="1" applyFill="1" applyBorder="1" applyAlignment="1">
      <alignment horizontal="left" vertical="center" wrapText="1"/>
    </xf>
    <xf numFmtId="168" fontId="24" fillId="2" borderId="7" xfId="11" applyNumberFormat="1" applyFont="1" applyFill="1" applyBorder="1" applyAlignment="1">
      <alignment horizontal="center" vertical="center"/>
    </xf>
    <xf numFmtId="0" fontId="14" fillId="2" borderId="7" xfId="0" applyFont="1" applyFill="1" applyBorder="1" applyAlignment="1">
      <alignment horizontal="justify" vertical="justify" wrapText="1"/>
    </xf>
    <xf numFmtId="3" fontId="25" fillId="2" borderId="8" xfId="0" applyNumberFormat="1" applyFont="1" applyFill="1" applyBorder="1" applyAlignment="1">
      <alignment horizontal="center" vertical="center"/>
    </xf>
    <xf numFmtId="0" fontId="25" fillId="2" borderId="8" xfId="0" applyFont="1" applyFill="1" applyBorder="1" applyAlignment="1">
      <alignment horizontal="center"/>
    </xf>
    <xf numFmtId="0" fontId="14"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9" fontId="3" fillId="2" borderId="0" xfId="0" applyNumberFormat="1" applyFont="1" applyFill="1" applyAlignment="1">
      <alignment horizontal="center" vertical="center"/>
    </xf>
    <xf numFmtId="0" fontId="3" fillId="2" borderId="0" xfId="0" applyFont="1" applyFill="1"/>
    <xf numFmtId="0" fontId="25" fillId="2" borderId="8" xfId="0" applyFont="1" applyFill="1" applyBorder="1" applyAlignment="1">
      <alignment horizontal="center" vertical="center"/>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0" fontId="0" fillId="2" borderId="0" xfId="0" applyFill="1" applyAlignment="1">
      <alignment vertical="top"/>
    </xf>
    <xf numFmtId="164" fontId="26" fillId="2" borderId="12" xfId="1" applyFont="1" applyFill="1" applyBorder="1" applyAlignment="1">
      <alignment horizontal="center"/>
    </xf>
    <xf numFmtId="0" fontId="0" fillId="2" borderId="13" xfId="0" applyFill="1" applyBorder="1"/>
    <xf numFmtId="169" fontId="26" fillId="2" borderId="4" xfId="0" applyNumberFormat="1" applyFont="1" applyFill="1" applyBorder="1"/>
    <xf numFmtId="0" fontId="26" fillId="2" borderId="4" xfId="0" applyFont="1" applyFill="1" applyBorder="1" applyAlignment="1">
      <alignment horizontal="center"/>
    </xf>
    <xf numFmtId="0" fontId="0" fillId="2" borderId="14" xfId="0" applyFill="1" applyBorder="1"/>
    <xf numFmtId="164" fontId="26" fillId="2" borderId="15" xfId="1" applyFont="1" applyFill="1" applyBorder="1" applyAlignment="1">
      <alignment horizontal="center"/>
    </xf>
    <xf numFmtId="9" fontId="0" fillId="2" borderId="16" xfId="11" applyFont="1" applyFill="1" applyBorder="1"/>
    <xf numFmtId="169" fontId="26" fillId="2" borderId="17" xfId="0" applyNumberFormat="1" applyFont="1" applyFill="1" applyBorder="1"/>
    <xf numFmtId="0" fontId="26" fillId="2" borderId="17" xfId="0" applyFont="1" applyFill="1" applyBorder="1" applyAlignment="1">
      <alignment horizontal="center" vertical="center" wrapText="1"/>
    </xf>
    <xf numFmtId="0" fontId="26" fillId="2" borderId="18" xfId="0" applyFont="1" applyFill="1" applyBorder="1"/>
    <xf numFmtId="0" fontId="0" fillId="2" borderId="16" xfId="0" applyFill="1" applyBorder="1"/>
    <xf numFmtId="0" fontId="26" fillId="2" borderId="0" xfId="0" applyFont="1" applyFill="1"/>
    <xf numFmtId="0" fontId="26" fillId="2" borderId="0" xfId="0" applyFont="1" applyFill="1" applyAlignment="1">
      <alignment horizontal="center"/>
    </xf>
    <xf numFmtId="0" fontId="0" fillId="2" borderId="18" xfId="0" applyFill="1" applyBorder="1"/>
    <xf numFmtId="169" fontId="26" fillId="2" borderId="19" xfId="0" applyNumberFormat="1" applyFont="1" applyFill="1" applyBorder="1"/>
    <xf numFmtId="164" fontId="27" fillId="2" borderId="15" xfId="1" applyFont="1" applyFill="1" applyBorder="1" applyAlignment="1">
      <alignment horizontal="center"/>
    </xf>
    <xf numFmtId="169" fontId="26" fillId="2" borderId="16" xfId="1" applyNumberFormat="1" applyFont="1" applyFill="1" applyBorder="1"/>
    <xf numFmtId="169" fontId="26" fillId="2" borderId="0" xfId="1" applyNumberFormat="1" applyFont="1" applyFill="1" applyBorder="1"/>
    <xf numFmtId="0" fontId="26" fillId="2" borderId="15" xfId="0" applyFont="1" applyFill="1" applyBorder="1" applyAlignment="1">
      <alignment horizontal="center" vertical="center" wrapText="1"/>
    </xf>
    <xf numFmtId="2" fontId="26" fillId="2" borderId="16" xfId="1" applyNumberFormat="1" applyFont="1" applyFill="1" applyBorder="1" applyAlignment="1">
      <alignment horizontal="right"/>
    </xf>
    <xf numFmtId="169" fontId="26" fillId="2" borderId="17" xfId="1" applyNumberFormat="1" applyFont="1" applyFill="1" applyBorder="1"/>
    <xf numFmtId="0" fontId="27" fillId="2" borderId="15" xfId="0" applyFont="1" applyFill="1" applyBorder="1" applyAlignment="1">
      <alignment horizontal="center" vertical="justify" wrapText="1"/>
    </xf>
    <xf numFmtId="0" fontId="26" fillId="2" borderId="15" xfId="0" applyFont="1" applyFill="1" applyBorder="1" applyAlignment="1">
      <alignment horizontal="center" vertical="justify" wrapText="1"/>
    </xf>
    <xf numFmtId="164" fontId="26" fillId="2" borderId="16" xfId="1" applyFont="1" applyFill="1" applyBorder="1"/>
    <xf numFmtId="9" fontId="26" fillId="2" borderId="16" xfId="11" applyFont="1" applyFill="1" applyBorder="1"/>
    <xf numFmtId="3" fontId="26" fillId="2" borderId="17" xfId="0" applyNumberFormat="1" applyFont="1" applyFill="1" applyBorder="1"/>
    <xf numFmtId="0" fontId="26" fillId="2" borderId="17" xfId="0" applyFont="1" applyFill="1" applyBorder="1" applyAlignment="1">
      <alignment horizontal="center"/>
    </xf>
    <xf numFmtId="169" fontId="26" fillId="2" borderId="17" xfId="1" applyNumberFormat="1" applyFont="1" applyFill="1" applyBorder="1" applyAlignment="1">
      <alignment horizontal="right"/>
    </xf>
    <xf numFmtId="39" fontId="26" fillId="2" borderId="16" xfId="1" applyNumberFormat="1" applyFont="1" applyFill="1" applyBorder="1"/>
    <xf numFmtId="0" fontId="27" fillId="2" borderId="20" xfId="0" applyFont="1" applyFill="1" applyBorder="1" applyAlignment="1">
      <alignment horizontal="center" vertical="justify" wrapText="1"/>
    </xf>
    <xf numFmtId="0" fontId="26" fillId="2" borderId="21" xfId="0" applyFont="1" applyFill="1" applyBorder="1"/>
    <xf numFmtId="0" fontId="26" fillId="2" borderId="22" xfId="0" applyFont="1" applyFill="1" applyBorder="1"/>
    <xf numFmtId="0" fontId="27" fillId="2" borderId="23" xfId="0" applyFont="1" applyFill="1" applyBorder="1" applyAlignment="1">
      <alignment horizontal="center"/>
    </xf>
    <xf numFmtId="0" fontId="28" fillId="2" borderId="24" xfId="0" applyFont="1" applyFill="1" applyBorder="1" applyAlignment="1">
      <alignment horizontal="center" vertical="center" wrapText="1"/>
    </xf>
    <xf numFmtId="9" fontId="0" fillId="2" borderId="0" xfId="0" applyNumberFormat="1" applyFill="1"/>
    <xf numFmtId="9" fontId="0" fillId="2" borderId="0" xfId="10" applyNumberFormat="1" applyFont="1" applyFill="1" applyAlignment="1">
      <alignment vertical="center"/>
    </xf>
    <xf numFmtId="0" fontId="15" fillId="2" borderId="0" xfId="0" applyFont="1" applyFill="1" applyAlignment="1">
      <alignment horizontal="center" vertical="center"/>
    </xf>
    <xf numFmtId="0" fontId="16" fillId="2" borderId="0" xfId="0" applyFont="1" applyFill="1" applyAlignment="1">
      <alignment horizontal="justify" vertical="center" wrapText="1"/>
    </xf>
    <xf numFmtId="41" fontId="0" fillId="2" borderId="0" xfId="10" applyFont="1" applyFill="1" applyAlignment="1">
      <alignment vertical="center"/>
    </xf>
    <xf numFmtId="0" fontId="15" fillId="2" borderId="1" xfId="0" applyFont="1" applyFill="1" applyBorder="1" applyAlignment="1">
      <alignment horizontal="center" vertical="center"/>
    </xf>
    <xf numFmtId="0" fontId="16" fillId="2" borderId="1" xfId="0" applyFont="1" applyFill="1" applyBorder="1" applyAlignment="1">
      <alignment horizontal="justify" vertical="center" wrapText="1"/>
    </xf>
    <xf numFmtId="0" fontId="16" fillId="2" borderId="1" xfId="0" applyFont="1" applyFill="1" applyBorder="1"/>
    <xf numFmtId="169" fontId="0" fillId="2" borderId="0" xfId="1" applyNumberFormat="1" applyFont="1" applyFill="1"/>
    <xf numFmtId="0" fontId="15" fillId="2" borderId="1" xfId="0" applyFont="1" applyFill="1" applyBorder="1" applyAlignment="1">
      <alignment horizontal="center" vertical="center" wrapText="1"/>
    </xf>
    <xf numFmtId="0" fontId="15" fillId="2" borderId="13" xfId="0" applyFont="1" applyFill="1" applyBorder="1" applyAlignment="1">
      <alignment horizontal="center" vertical="center"/>
    </xf>
    <xf numFmtId="0" fontId="16" fillId="2" borderId="1" xfId="0" applyFont="1" applyFill="1" applyBorder="1" applyAlignment="1">
      <alignment vertical="center"/>
    </xf>
    <xf numFmtId="3" fontId="0" fillId="2" borderId="0" xfId="0" applyNumberFormat="1" applyFill="1"/>
    <xf numFmtId="0" fontId="16" fillId="2" borderId="23" xfId="0" applyFont="1" applyFill="1" applyBorder="1" applyAlignment="1">
      <alignment horizontal="center" vertical="center"/>
    </xf>
    <xf numFmtId="0" fontId="21" fillId="2" borderId="0" xfId="0" applyFont="1" applyFill="1"/>
    <xf numFmtId="0" fontId="0" fillId="2" borderId="0" xfId="0" applyFill="1" applyAlignment="1">
      <alignment horizontal="justify" vertical="justify"/>
    </xf>
    <xf numFmtId="0" fontId="0" fillId="2" borderId="0" xfId="0" applyFill="1" applyAlignment="1">
      <alignment vertical="center"/>
    </xf>
    <xf numFmtId="0" fontId="0" fillId="2" borderId="0" xfId="0" applyFill="1" applyAlignment="1">
      <alignment horizontal="center"/>
    </xf>
    <xf numFmtId="0" fontId="21" fillId="2" borderId="1" xfId="0" applyFont="1" applyFill="1" applyBorder="1" applyAlignment="1">
      <alignment horizontal="center"/>
    </xf>
    <xf numFmtId="9" fontId="26" fillId="2" borderId="15" xfId="11" applyFont="1" applyFill="1" applyBorder="1" applyAlignment="1">
      <alignment horizontal="right" vertical="center"/>
    </xf>
    <xf numFmtId="9" fontId="26" fillId="2" borderId="12" xfId="11" applyFont="1" applyFill="1" applyBorder="1" applyAlignment="1">
      <alignment horizontal="right" vertical="center"/>
    </xf>
    <xf numFmtId="4" fontId="26" fillId="2" borderId="1" xfId="0" applyNumberFormat="1" applyFont="1" applyFill="1" applyBorder="1" applyAlignment="1">
      <alignment horizontal="right"/>
    </xf>
    <xf numFmtId="0" fontId="0" fillId="2" borderId="1" xfId="0" applyFill="1" applyBorder="1" applyAlignment="1">
      <alignment horizontal="center"/>
    </xf>
    <xf numFmtId="0" fontId="16" fillId="2" borderId="1" xfId="0" applyFont="1" applyFill="1" applyBorder="1" applyAlignment="1">
      <alignment wrapText="1"/>
    </xf>
    <xf numFmtId="9" fontId="26" fillId="2" borderId="20" xfId="11" applyFont="1" applyFill="1" applyBorder="1" applyAlignment="1">
      <alignment horizontal="right" vertical="center"/>
    </xf>
    <xf numFmtId="0" fontId="15" fillId="2" borderId="23" xfId="0" applyFont="1" applyFill="1" applyBorder="1" applyAlignment="1">
      <alignment horizontal="center" vertical="center"/>
    </xf>
    <xf numFmtId="0" fontId="16" fillId="2" borderId="20" xfId="0" applyFont="1" applyFill="1" applyBorder="1" applyAlignment="1">
      <alignment horizontal="left" vertical="center" wrapText="1"/>
    </xf>
    <xf numFmtId="170" fontId="26" fillId="2" borderId="20" xfId="7" applyNumberFormat="1" applyFont="1" applyFill="1" applyBorder="1" applyAlignment="1">
      <alignment horizontal="right" vertical="center"/>
    </xf>
    <xf numFmtId="171" fontId="26" fillId="2" borderId="12" xfId="0" applyNumberFormat="1" applyFont="1" applyFill="1" applyBorder="1" applyAlignment="1">
      <alignment horizontal="right" vertical="center"/>
    </xf>
    <xf numFmtId="0" fontId="29" fillId="2" borderId="0" xfId="0" applyFont="1" applyFill="1"/>
    <xf numFmtId="0" fontId="28" fillId="2" borderId="0" xfId="0" applyFont="1" applyFill="1"/>
    <xf numFmtId="0" fontId="30" fillId="2" borderId="0" xfId="0" applyFont="1" applyFill="1" applyAlignment="1">
      <alignment horizontal="left"/>
    </xf>
    <xf numFmtId="0" fontId="18" fillId="0" borderId="0" xfId="0" applyFont="1" applyAlignment="1">
      <alignment horizontal="center" vertical="center"/>
    </xf>
    <xf numFmtId="0" fontId="9" fillId="0" borderId="0" xfId="3"/>
    <xf numFmtId="0" fontId="11" fillId="0" borderId="0" xfId="3" applyFont="1" applyAlignment="1">
      <alignment horizontal="justify" vertical="top" wrapText="1"/>
    </xf>
    <xf numFmtId="0" fontId="9" fillId="0" borderId="0" xfId="12" applyFont="1"/>
    <xf numFmtId="0" fontId="11" fillId="0" borderId="0" xfId="12" applyFont="1" applyAlignment="1">
      <alignment horizontal="justify" vertical="top" wrapText="1"/>
    </xf>
    <xf numFmtId="0" fontId="9" fillId="0" borderId="0" xfId="3" applyAlignment="1">
      <alignment vertical="center"/>
    </xf>
    <xf numFmtId="0" fontId="9" fillId="0" borderId="0" xfId="3" applyAlignment="1">
      <alignment horizontal="center" vertical="center" wrapText="1"/>
    </xf>
    <xf numFmtId="0" fontId="24" fillId="0" borderId="1" xfId="3" applyFont="1" applyBorder="1" applyAlignment="1">
      <alignment horizontal="center" vertical="center" wrapText="1"/>
    </xf>
    <xf numFmtId="0" fontId="9" fillId="0" borderId="3" xfId="12" applyFont="1" applyBorder="1" applyAlignment="1">
      <alignment horizontal="center" vertical="center" wrapText="1"/>
    </xf>
    <xf numFmtId="0" fontId="24" fillId="3" borderId="3" xfId="12" applyFont="1" applyFill="1" applyBorder="1" applyAlignment="1">
      <alignment horizontal="center" vertical="center" wrapText="1"/>
    </xf>
    <xf numFmtId="0" fontId="31" fillId="0" borderId="0" xfId="12"/>
    <xf numFmtId="0" fontId="34" fillId="0" borderId="0" xfId="12" applyFont="1"/>
    <xf numFmtId="0" fontId="36" fillId="0" borderId="0" xfId="3" applyFont="1" applyAlignment="1">
      <alignment horizontal="center" vertical="center" wrapText="1"/>
    </xf>
    <xf numFmtId="173" fontId="37" fillId="0" borderId="0" xfId="13" applyNumberFormat="1" applyFont="1" applyBorder="1" applyAlignment="1">
      <alignment horizontal="center" vertical="center" wrapText="1"/>
    </xf>
    <xf numFmtId="0" fontId="2" fillId="0" borderId="0" xfId="3" applyFont="1" applyAlignment="1">
      <alignment horizontal="center" vertical="center" wrapText="1"/>
    </xf>
    <xf numFmtId="0" fontId="1" fillId="0" borderId="0" xfId="3" applyFont="1" applyAlignment="1">
      <alignment horizontal="center" vertical="center"/>
    </xf>
    <xf numFmtId="0" fontId="36" fillId="0" borderId="1" xfId="3" applyFont="1" applyBorder="1" applyAlignment="1">
      <alignment horizontal="center" vertical="center" wrapText="1"/>
    </xf>
    <xf numFmtId="173" fontId="37" fillId="0" borderId="1" xfId="13" applyNumberFormat="1" applyFont="1" applyBorder="1" applyAlignment="1">
      <alignment horizontal="center" vertical="center" wrapText="1"/>
    </xf>
    <xf numFmtId="0" fontId="2" fillId="0" borderId="1" xfId="3" applyFont="1" applyBorder="1" applyAlignment="1">
      <alignment horizontal="center" vertical="center" wrapText="1"/>
    </xf>
    <xf numFmtId="0" fontId="1" fillId="4" borderId="1" xfId="3" applyFont="1" applyFill="1" applyBorder="1" applyAlignment="1">
      <alignment horizontal="center" vertical="center"/>
    </xf>
    <xf numFmtId="0" fontId="1" fillId="4" borderId="1" xfId="3" applyFont="1" applyFill="1" applyBorder="1" applyAlignment="1">
      <alignment horizontal="center" vertical="center" wrapText="1"/>
    </xf>
    <xf numFmtId="174" fontId="0" fillId="0" borderId="0" xfId="14" applyFont="1"/>
    <xf numFmtId="0" fontId="5" fillId="0" borderId="1" xfId="3" applyFont="1" applyBorder="1" applyAlignment="1">
      <alignment horizontal="center" vertical="center" wrapText="1"/>
    </xf>
    <xf numFmtId="174" fontId="31" fillId="0" borderId="0" xfId="12" applyNumberFormat="1"/>
    <xf numFmtId="176" fontId="0" fillId="0" borderId="0" xfId="15" applyNumberFormat="1" applyFont="1"/>
    <xf numFmtId="0" fontId="24" fillId="0" borderId="0" xfId="12" applyFont="1"/>
    <xf numFmtId="0" fontId="24" fillId="0" borderId="0" xfId="12" applyFont="1" applyAlignment="1">
      <alignment horizontal="center" vertical="center"/>
    </xf>
    <xf numFmtId="0" fontId="4" fillId="0" borderId="4" xfId="0" applyFont="1" applyBorder="1" applyAlignment="1">
      <alignment horizont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24" fillId="0" borderId="0" xfId="12" applyFont="1" applyAlignment="1">
      <alignment horizontal="center" vertical="center"/>
    </xf>
    <xf numFmtId="0" fontId="1" fillId="4" borderId="1" xfId="3" applyFont="1" applyFill="1" applyBorder="1" applyAlignment="1">
      <alignment horizontal="center" vertical="center"/>
    </xf>
    <xf numFmtId="0" fontId="1" fillId="0" borderId="2" xfId="3" applyFont="1" applyBorder="1" applyAlignment="1">
      <alignment horizontal="center" vertical="center" wrapText="1"/>
    </xf>
    <xf numFmtId="0" fontId="1" fillId="0" borderId="3" xfId="3" applyFont="1" applyBorder="1" applyAlignment="1">
      <alignment horizontal="center" vertical="center" wrapText="1"/>
    </xf>
    <xf numFmtId="0" fontId="1" fillId="0" borderId="2" xfId="3" applyFont="1" applyBorder="1" applyAlignment="1">
      <alignment horizontal="center" vertical="center"/>
    </xf>
    <xf numFmtId="0" fontId="1" fillId="0" borderId="3" xfId="3" applyFont="1" applyBorder="1" applyAlignment="1">
      <alignment horizontal="center" vertical="center"/>
    </xf>
    <xf numFmtId="0" fontId="35" fillId="0" borderId="0" xfId="3" applyFont="1" applyAlignment="1">
      <alignment horizontal="left" vertical="top" wrapText="1"/>
    </xf>
    <xf numFmtId="0" fontId="24" fillId="0" borderId="0" xfId="3" applyFont="1" applyAlignment="1">
      <alignment horizontal="left" vertical="top" wrapText="1"/>
    </xf>
    <xf numFmtId="0" fontId="11" fillId="0" borderId="2" xfId="12" applyFont="1" applyBorder="1" applyAlignment="1">
      <alignment horizontal="justify" vertical="center" wrapText="1"/>
    </xf>
    <xf numFmtId="0" fontId="11" fillId="0" borderId="3" xfId="12" applyFont="1" applyBorder="1" applyAlignment="1">
      <alignment horizontal="justify" vertical="center" wrapText="1"/>
    </xf>
    <xf numFmtId="0" fontId="12" fillId="0" borderId="1" xfId="12" applyFont="1" applyBorder="1" applyAlignment="1">
      <alignment horizontal="justify" vertical="center" wrapText="1"/>
    </xf>
    <xf numFmtId="0" fontId="11" fillId="0" borderId="1" xfId="12" applyFont="1" applyBorder="1" applyAlignment="1">
      <alignment horizontal="justify" vertical="center" wrapText="1"/>
    </xf>
    <xf numFmtId="0" fontId="12" fillId="0" borderId="2" xfId="12" applyFont="1" applyBorder="1" applyAlignment="1">
      <alignment horizontal="justify" vertical="center" wrapText="1"/>
    </xf>
    <xf numFmtId="0" fontId="12" fillId="0" borderId="3" xfId="12" applyFont="1" applyBorder="1" applyAlignment="1">
      <alignment horizontal="justify" vertical="center" wrapText="1"/>
    </xf>
    <xf numFmtId="0" fontId="11" fillId="0" borderId="1" xfId="12" applyFont="1" applyBorder="1" applyAlignment="1">
      <alignment horizontal="justify" vertical="top" wrapText="1"/>
    </xf>
    <xf numFmtId="0" fontId="11" fillId="0" borderId="2" xfId="12" applyFont="1" applyBorder="1" applyAlignment="1">
      <alignment horizontal="justify" vertical="top" wrapText="1"/>
    </xf>
    <xf numFmtId="0" fontId="11" fillId="0" borderId="3" xfId="12" applyFont="1" applyBorder="1" applyAlignment="1">
      <alignment horizontal="justify" vertical="top" wrapText="1"/>
    </xf>
    <xf numFmtId="0" fontId="12" fillId="0" borderId="2" xfId="12" applyFont="1" applyBorder="1" applyAlignment="1">
      <alignment horizontal="center" vertical="center" wrapText="1"/>
    </xf>
    <xf numFmtId="0" fontId="12" fillId="0" borderId="3" xfId="12" applyFont="1" applyBorder="1" applyAlignment="1">
      <alignment horizontal="center" vertical="center" wrapText="1"/>
    </xf>
    <xf numFmtId="0" fontId="24" fillId="0" borderId="0" xfId="12" applyFont="1" applyAlignment="1">
      <alignment horizontal="center" wrapText="1"/>
    </xf>
    <xf numFmtId="0" fontId="9" fillId="0" borderId="4" xfId="12" applyFont="1" applyBorder="1" applyAlignment="1">
      <alignment horizontal="center" vertical="center" wrapText="1"/>
    </xf>
    <xf numFmtId="0" fontId="12" fillId="3" borderId="2" xfId="12" applyFont="1" applyFill="1" applyBorder="1" applyAlignment="1">
      <alignment horizontal="center" vertical="top" wrapText="1"/>
    </xf>
    <xf numFmtId="0" fontId="12" fillId="3" borderId="3" xfId="12" applyFont="1" applyFill="1" applyBorder="1" applyAlignment="1">
      <alignment horizontal="center" vertical="top" wrapText="1"/>
    </xf>
    <xf numFmtId="0" fontId="14" fillId="2" borderId="0" xfId="0" applyFont="1" applyFill="1" applyAlignment="1">
      <alignment horizontal="center" vertical="center"/>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25" xfId="0" applyFont="1" applyFill="1" applyBorder="1" applyAlignment="1">
      <alignment horizontal="center" vertical="center" wrapText="1"/>
    </xf>
    <xf numFmtId="9" fontId="14" fillId="2" borderId="18" xfId="0" applyNumberFormat="1" applyFont="1" applyFill="1" applyBorder="1" applyAlignment="1">
      <alignment horizontal="center" vertical="justify" wrapText="1"/>
    </xf>
    <xf numFmtId="0" fontId="14" fillId="2" borderId="0" xfId="0" applyFont="1" applyFill="1" applyAlignment="1">
      <alignment horizontal="center" vertical="justify" wrapText="1"/>
    </xf>
    <xf numFmtId="0" fontId="14" fillId="2" borderId="16" xfId="0" applyFont="1" applyFill="1" applyBorder="1" applyAlignment="1">
      <alignment horizontal="center" vertical="justify" wrapText="1"/>
    </xf>
    <xf numFmtId="0" fontId="21" fillId="2" borderId="0" xfId="0" applyFont="1"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10" xfId="0" applyFill="1" applyBorder="1" applyAlignment="1">
      <alignment horizontal="center" vertical="center" wrapText="1"/>
    </xf>
    <xf numFmtId="0" fontId="14" fillId="2" borderId="0" xfId="0" applyFont="1" applyFill="1" applyAlignment="1">
      <alignment horizontal="left" vertical="justify"/>
    </xf>
    <xf numFmtId="0" fontId="27" fillId="2" borderId="28" xfId="0" applyFont="1" applyFill="1" applyBorder="1" applyAlignment="1">
      <alignment horizontal="center" vertical="center" wrapText="1"/>
    </xf>
    <xf numFmtId="0" fontId="27" fillId="2" borderId="27"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1" xfId="0" applyFont="1" applyFill="1" applyBorder="1" applyAlignment="1">
      <alignment horizontal="center" vertical="center" wrapText="1"/>
    </xf>
    <xf numFmtId="0" fontId="14" fillId="2" borderId="0" xfId="0" applyFont="1" applyFill="1" applyAlignment="1">
      <alignment horizontal="left" vertical="center" wrapText="1"/>
    </xf>
    <xf numFmtId="0" fontId="11" fillId="0" borderId="0" xfId="2" applyFont="1" applyAlignment="1">
      <alignment horizontal="left" vertical="top" wrapText="1"/>
    </xf>
    <xf numFmtId="0" fontId="12" fillId="0" borderId="0" xfId="2" applyFont="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6">
    <cellStyle name="Millares [0]" xfId="10" builtinId="6"/>
    <cellStyle name="Millares [0] 2" xfId="6"/>
    <cellStyle name="Millares [0] 3" xfId="14"/>
    <cellStyle name="Millares 2" xfId="1"/>
    <cellStyle name="Millares 3" xfId="15"/>
    <cellStyle name="Moneda" xfId="8" builtinId="4"/>
    <cellStyle name="Moneda [0] 2" xfId="5"/>
    <cellStyle name="Moneda 2" xfId="7"/>
    <cellStyle name="Moneda 2 2" xfId="13"/>
    <cellStyle name="Normal" xfId="0" builtinId="0"/>
    <cellStyle name="Normal 2" xfId="2"/>
    <cellStyle name="Normal 3" xfId="3"/>
    <cellStyle name="Normal 4" xfId="4"/>
    <cellStyle name="Normal 5" xfId="9"/>
    <cellStyle name="Normal 6" xfId="12"/>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tabSelected="1" topLeftCell="A22" zoomScale="85" zoomScaleNormal="85" workbookViewId="0">
      <selection activeCell="D7" sqref="D7"/>
    </sheetView>
  </sheetViews>
  <sheetFormatPr baseColWidth="10" defaultRowHeight="11.25" x14ac:dyDescent="0.2"/>
  <cols>
    <col min="1" max="1" width="4.85546875" style="1" customWidth="1"/>
    <col min="2" max="2" width="88.85546875" style="1" customWidth="1"/>
    <col min="3" max="4" width="50.7109375" style="8" customWidth="1"/>
    <col min="5" max="6" width="11.42578125" style="1"/>
    <col min="7" max="7" width="15" style="1" bestFit="1" customWidth="1"/>
    <col min="8" max="16384" width="11.42578125" style="1"/>
  </cols>
  <sheetData>
    <row r="1" spans="2:4" ht="16.5" customHeight="1" x14ac:dyDescent="0.2">
      <c r="B1" s="150"/>
      <c r="C1" s="150"/>
      <c r="D1" s="150"/>
    </row>
    <row r="2" spans="2:4" ht="23.25" x14ac:dyDescent="0.2">
      <c r="B2" s="151" t="s">
        <v>50</v>
      </c>
      <c r="C2" s="152"/>
      <c r="D2" s="152"/>
    </row>
    <row r="3" spans="2:4" ht="38.25" customHeight="1" x14ac:dyDescent="0.2">
      <c r="B3" s="16" t="s">
        <v>0</v>
      </c>
      <c r="C3" s="16"/>
      <c r="D3" s="16"/>
    </row>
    <row r="4" spans="2:4" ht="39" customHeight="1" x14ac:dyDescent="0.2">
      <c r="B4" s="16" t="s">
        <v>25</v>
      </c>
      <c r="C4" s="16"/>
      <c r="D4" s="16"/>
    </row>
    <row r="5" spans="2:4" ht="39" customHeight="1" x14ac:dyDescent="0.2">
      <c r="B5" s="16"/>
      <c r="C5" s="16" t="s">
        <v>49</v>
      </c>
      <c r="D5" s="16" t="s">
        <v>51</v>
      </c>
    </row>
    <row r="6" spans="2:4" ht="15" customHeight="1" x14ac:dyDescent="0.2">
      <c r="B6" s="17" t="s">
        <v>24</v>
      </c>
      <c r="C6" s="16" t="s">
        <v>62</v>
      </c>
      <c r="D6" s="16" t="s">
        <v>52</v>
      </c>
    </row>
    <row r="7" spans="2:4" ht="33.75" x14ac:dyDescent="0.2">
      <c r="B7" s="18" t="s">
        <v>1</v>
      </c>
      <c r="C7" s="19" t="s">
        <v>4</v>
      </c>
      <c r="D7" s="19" t="s">
        <v>4</v>
      </c>
    </row>
    <row r="8" spans="2:4" x14ac:dyDescent="0.2">
      <c r="B8" s="20" t="s">
        <v>30</v>
      </c>
      <c r="C8" s="21" t="s">
        <v>43</v>
      </c>
      <c r="D8" s="21" t="s">
        <v>53</v>
      </c>
    </row>
    <row r="9" spans="2:4" x14ac:dyDescent="0.2">
      <c r="B9" s="11" t="s">
        <v>23</v>
      </c>
      <c r="C9" s="14" t="s">
        <v>5</v>
      </c>
      <c r="D9" s="16" t="s">
        <v>5</v>
      </c>
    </row>
    <row r="10" spans="2:4" ht="204.75" customHeight="1" x14ac:dyDescent="0.2">
      <c r="B10" s="10" t="s">
        <v>8</v>
      </c>
      <c r="C10" s="13" t="s">
        <v>118</v>
      </c>
      <c r="D10" s="19" t="s">
        <v>4</v>
      </c>
    </row>
    <row r="11" spans="2:4" ht="14.25" customHeight="1" x14ac:dyDescent="0.2">
      <c r="B11" s="11" t="s">
        <v>31</v>
      </c>
      <c r="C11" s="14" t="s">
        <v>63</v>
      </c>
      <c r="D11" s="16" t="s">
        <v>44</v>
      </c>
    </row>
    <row r="12" spans="2:4" ht="38.25" customHeight="1" x14ac:dyDescent="0.2">
      <c r="B12" s="10" t="s">
        <v>32</v>
      </c>
      <c r="C12" s="13" t="s">
        <v>4</v>
      </c>
      <c r="D12" s="19" t="s">
        <v>4</v>
      </c>
    </row>
    <row r="13" spans="2:4" x14ac:dyDescent="0.2">
      <c r="B13" s="20" t="s">
        <v>22</v>
      </c>
      <c r="C13" s="21" t="s">
        <v>5</v>
      </c>
      <c r="D13" s="21" t="s">
        <v>5</v>
      </c>
    </row>
    <row r="14" spans="2:4" ht="22.5" x14ac:dyDescent="0.2">
      <c r="B14" s="10" t="s">
        <v>2</v>
      </c>
      <c r="C14" s="13" t="s">
        <v>5</v>
      </c>
      <c r="D14" s="16" t="s">
        <v>5</v>
      </c>
    </row>
    <row r="15" spans="2:4" ht="15" customHeight="1" x14ac:dyDescent="0.2">
      <c r="B15" s="20" t="s">
        <v>21</v>
      </c>
      <c r="C15" s="21" t="s">
        <v>5</v>
      </c>
      <c r="D15" s="16" t="s">
        <v>5</v>
      </c>
    </row>
    <row r="16" spans="2:4" ht="45.75" customHeight="1" x14ac:dyDescent="0.2">
      <c r="B16" s="10" t="s">
        <v>36</v>
      </c>
      <c r="C16" s="13" t="s">
        <v>5</v>
      </c>
      <c r="D16" s="16" t="s">
        <v>5</v>
      </c>
    </row>
    <row r="17" spans="2:4" ht="15" customHeight="1" x14ac:dyDescent="0.2">
      <c r="B17" s="11" t="s">
        <v>20</v>
      </c>
      <c r="C17" s="14" t="s">
        <v>120</v>
      </c>
      <c r="D17" s="36" t="s">
        <v>54</v>
      </c>
    </row>
    <row r="18" spans="2:4" ht="324.75" customHeight="1" x14ac:dyDescent="0.2">
      <c r="B18" s="10" t="s">
        <v>6</v>
      </c>
      <c r="C18" s="13" t="s">
        <v>4</v>
      </c>
      <c r="D18" s="19" t="s">
        <v>4</v>
      </c>
    </row>
    <row r="19" spans="2:4" ht="21.75" customHeight="1" x14ac:dyDescent="0.2">
      <c r="B19" s="20" t="s">
        <v>33</v>
      </c>
      <c r="C19" s="21" t="s">
        <v>119</v>
      </c>
      <c r="D19" s="16" t="s">
        <v>55</v>
      </c>
    </row>
    <row r="20" spans="2:4" ht="128.25" customHeight="1" x14ac:dyDescent="0.2">
      <c r="B20" s="10" t="s">
        <v>34</v>
      </c>
      <c r="C20" s="13" t="s">
        <v>4</v>
      </c>
      <c r="D20" s="19" t="s">
        <v>4</v>
      </c>
    </row>
    <row r="21" spans="2:4" ht="23.25" customHeight="1" x14ac:dyDescent="0.2">
      <c r="B21" s="11" t="s">
        <v>19</v>
      </c>
      <c r="C21" s="14" t="s">
        <v>119</v>
      </c>
      <c r="D21" s="16" t="s">
        <v>56</v>
      </c>
    </row>
    <row r="22" spans="2:4" ht="93.75" customHeight="1" x14ac:dyDescent="0.2">
      <c r="B22" s="10" t="s">
        <v>26</v>
      </c>
      <c r="C22" s="13" t="s">
        <v>4</v>
      </c>
      <c r="D22" s="19" t="s">
        <v>67</v>
      </c>
    </row>
    <row r="23" spans="2:4" ht="12" customHeight="1" x14ac:dyDescent="0.2">
      <c r="B23" s="22" t="s">
        <v>27</v>
      </c>
      <c r="C23" s="21" t="s">
        <v>119</v>
      </c>
      <c r="D23" s="16" t="s">
        <v>45</v>
      </c>
    </row>
    <row r="24" spans="2:4" ht="93.75" customHeight="1" x14ac:dyDescent="0.2">
      <c r="B24" s="23" t="s">
        <v>28</v>
      </c>
      <c r="C24" s="24" t="s">
        <v>4</v>
      </c>
      <c r="D24" s="123" t="s">
        <v>4</v>
      </c>
    </row>
    <row r="25" spans="2:4" x14ac:dyDescent="0.2">
      <c r="B25" s="22" t="s">
        <v>18</v>
      </c>
      <c r="C25" s="21" t="s">
        <v>64</v>
      </c>
      <c r="D25" s="16" t="s">
        <v>57</v>
      </c>
    </row>
    <row r="26" spans="2:4" ht="29.25" customHeight="1" x14ac:dyDescent="0.2">
      <c r="B26" s="10" t="s">
        <v>3</v>
      </c>
      <c r="C26" s="13" t="s">
        <v>4</v>
      </c>
      <c r="D26" s="19" t="s">
        <v>4</v>
      </c>
    </row>
    <row r="27" spans="2:4" ht="14.25" customHeight="1" x14ac:dyDescent="0.2">
      <c r="B27" s="11" t="s">
        <v>14</v>
      </c>
      <c r="C27" s="14" t="s">
        <v>62</v>
      </c>
      <c r="D27" s="16" t="s">
        <v>52</v>
      </c>
    </row>
    <row r="28" spans="2:4" ht="96.75" customHeight="1" x14ac:dyDescent="0.2">
      <c r="B28" s="10" t="s">
        <v>15</v>
      </c>
      <c r="C28" s="13" t="s">
        <v>4</v>
      </c>
      <c r="D28" s="19" t="s">
        <v>4</v>
      </c>
    </row>
    <row r="29" spans="2:4" x14ac:dyDescent="0.2">
      <c r="B29" s="12" t="s">
        <v>17</v>
      </c>
      <c r="C29" s="14" t="s">
        <v>65</v>
      </c>
      <c r="D29" s="36" t="s">
        <v>121</v>
      </c>
    </row>
    <row r="30" spans="2:4" ht="68.25" customHeight="1" x14ac:dyDescent="0.2">
      <c r="B30" s="25" t="s">
        <v>9</v>
      </c>
      <c r="C30" s="13" t="s">
        <v>4</v>
      </c>
      <c r="D30" s="19" t="s">
        <v>122</v>
      </c>
    </row>
    <row r="31" spans="2:4" ht="16.5" customHeight="1" x14ac:dyDescent="0.2">
      <c r="B31" s="11" t="s">
        <v>16</v>
      </c>
      <c r="C31" s="14" t="s">
        <v>66</v>
      </c>
      <c r="D31" s="16" t="s">
        <v>58</v>
      </c>
    </row>
    <row r="32" spans="2:4" ht="189.75" customHeight="1" x14ac:dyDescent="0.2">
      <c r="B32" s="25" t="s">
        <v>10</v>
      </c>
      <c r="C32" s="13" t="s">
        <v>4</v>
      </c>
      <c r="D32" s="19" t="s">
        <v>4</v>
      </c>
    </row>
    <row r="33" spans="2:4" s="15" customFormat="1" ht="51" customHeight="1" x14ac:dyDescent="0.25">
      <c r="B33" s="26" t="s">
        <v>7</v>
      </c>
      <c r="C33" s="26" t="s">
        <v>35</v>
      </c>
      <c r="D33" s="27" t="s">
        <v>48</v>
      </c>
    </row>
  </sheetData>
  <mergeCells count="2">
    <mergeCell ref="B1:D1"/>
    <mergeCell ref="B2:D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P21"/>
  <sheetViews>
    <sheetView topLeftCell="A6" workbookViewId="0">
      <selection activeCell="K17" sqref="K17"/>
    </sheetView>
  </sheetViews>
  <sheetFormatPr baseColWidth="10" defaultRowHeight="12.75" x14ac:dyDescent="0.2"/>
  <cols>
    <col min="1" max="1" width="5.42578125" style="133" customWidth="1"/>
    <col min="2" max="2" width="11.42578125" style="133" customWidth="1"/>
    <col min="3" max="3" width="17.85546875" style="133" customWidth="1"/>
    <col min="4" max="4" width="18.5703125" style="133" customWidth="1"/>
    <col min="5" max="5" width="16.28515625" style="133" customWidth="1"/>
    <col min="6" max="6" width="20.28515625" style="133" customWidth="1"/>
    <col min="7" max="7" width="13.7109375" style="133" customWidth="1"/>
    <col min="8" max="8" width="13.5703125" style="133" customWidth="1"/>
    <col min="9" max="9" width="13.140625" style="133" customWidth="1"/>
    <col min="10" max="10" width="11.42578125" style="133"/>
    <col min="11" max="11" width="20" style="133" bestFit="1" customWidth="1"/>
    <col min="12" max="12" width="19.85546875" style="133" bestFit="1" customWidth="1"/>
    <col min="13" max="14" width="11.42578125" style="133"/>
    <col min="15" max="16" width="18.42578125" style="133" bestFit="1" customWidth="1"/>
    <col min="17" max="16384" width="11.42578125" style="133"/>
  </cols>
  <sheetData>
    <row r="1" spans="2:16" x14ac:dyDescent="0.2">
      <c r="C1" s="153" t="s">
        <v>164</v>
      </c>
      <c r="D1" s="153"/>
      <c r="E1" s="153"/>
      <c r="F1" s="153"/>
      <c r="G1" s="153"/>
    </row>
    <row r="2" spans="2:16" ht="15" x14ac:dyDescent="0.25">
      <c r="C2" s="153"/>
      <c r="D2" s="153"/>
      <c r="E2" s="153"/>
      <c r="F2" s="153"/>
      <c r="G2" s="153"/>
      <c r="K2" s="147"/>
    </row>
    <row r="3" spans="2:16" ht="15" x14ac:dyDescent="0.25">
      <c r="C3" s="149"/>
      <c r="D3" s="149"/>
      <c r="E3" s="149"/>
      <c r="F3" s="149"/>
      <c r="G3" s="149"/>
      <c r="K3" s="147"/>
    </row>
    <row r="4" spans="2:16" ht="15" x14ac:dyDescent="0.25">
      <c r="C4" s="148" t="s">
        <v>163</v>
      </c>
      <c r="K4" s="147"/>
      <c r="L4" s="147"/>
    </row>
    <row r="5" spans="2:16" ht="13.15" customHeight="1" x14ac:dyDescent="0.25">
      <c r="K5" s="147"/>
    </row>
    <row r="6" spans="2:16" ht="13.15" customHeight="1" x14ac:dyDescent="0.25">
      <c r="K6" s="147"/>
      <c r="O6" s="144"/>
    </row>
    <row r="7" spans="2:16" ht="15" x14ac:dyDescent="0.25">
      <c r="K7" s="147"/>
      <c r="O7" s="144"/>
    </row>
    <row r="8" spans="2:16" ht="15" x14ac:dyDescent="0.25">
      <c r="K8" s="147"/>
      <c r="O8" s="146"/>
    </row>
    <row r="9" spans="2:16" ht="22.5" x14ac:dyDescent="0.2">
      <c r="B9" s="154" t="s">
        <v>158</v>
      </c>
      <c r="C9" s="154"/>
      <c r="D9" s="142" t="s">
        <v>157</v>
      </c>
      <c r="E9" s="142" t="s">
        <v>156</v>
      </c>
      <c r="F9" s="142" t="s">
        <v>155</v>
      </c>
      <c r="G9" s="143" t="s">
        <v>154</v>
      </c>
      <c r="H9" s="142" t="s">
        <v>153</v>
      </c>
      <c r="I9" s="142" t="s">
        <v>125</v>
      </c>
    </row>
    <row r="10" spans="2:16" ht="90" x14ac:dyDescent="0.25">
      <c r="B10" s="157" t="s">
        <v>143</v>
      </c>
      <c r="C10" s="158"/>
      <c r="D10" s="141" t="s">
        <v>162</v>
      </c>
      <c r="E10" s="141" t="s">
        <v>161</v>
      </c>
      <c r="F10" s="145" t="s">
        <v>160</v>
      </c>
      <c r="G10" s="140">
        <v>0</v>
      </c>
      <c r="H10" s="139" t="s">
        <v>159</v>
      </c>
      <c r="I10" s="139" t="s">
        <v>148</v>
      </c>
      <c r="P10" s="144"/>
    </row>
    <row r="13" spans="2:16" ht="22.5" x14ac:dyDescent="0.2">
      <c r="B13" s="154" t="s">
        <v>158</v>
      </c>
      <c r="C13" s="154"/>
      <c r="D13" s="142" t="s">
        <v>157</v>
      </c>
      <c r="E13" s="142" t="s">
        <v>156</v>
      </c>
      <c r="F13" s="142" t="s">
        <v>155</v>
      </c>
      <c r="G13" s="143" t="s">
        <v>154</v>
      </c>
      <c r="H13" s="142" t="s">
        <v>153</v>
      </c>
      <c r="I13" s="142" t="s">
        <v>125</v>
      </c>
    </row>
    <row r="14" spans="2:16" ht="93" customHeight="1" x14ac:dyDescent="0.2">
      <c r="B14" s="155" t="s">
        <v>142</v>
      </c>
      <c r="C14" s="156"/>
      <c r="D14" s="141" t="s">
        <v>152</v>
      </c>
      <c r="E14" s="141" t="s">
        <v>151</v>
      </c>
      <c r="F14" s="141" t="s">
        <v>150</v>
      </c>
      <c r="G14" s="140">
        <f>210000000+28935105</f>
        <v>238935105</v>
      </c>
      <c r="H14" s="139" t="s">
        <v>149</v>
      </c>
      <c r="I14" s="139" t="s">
        <v>148</v>
      </c>
    </row>
    <row r="17" spans="2:9" x14ac:dyDescent="0.2">
      <c r="B17" s="138"/>
      <c r="C17" s="138"/>
      <c r="D17" s="137"/>
      <c r="E17" s="137"/>
      <c r="F17" s="137"/>
      <c r="G17" s="136"/>
      <c r="H17" s="135"/>
      <c r="I17" s="135"/>
    </row>
    <row r="18" spans="2:9" x14ac:dyDescent="0.2">
      <c r="B18" s="138"/>
      <c r="C18" s="138"/>
      <c r="D18" s="137"/>
      <c r="E18" s="137"/>
      <c r="F18" s="137"/>
      <c r="G18" s="136"/>
      <c r="H18" s="135"/>
      <c r="I18" s="135"/>
    </row>
    <row r="20" spans="2:9" ht="15" x14ac:dyDescent="0.2">
      <c r="B20" s="159" t="s">
        <v>147</v>
      </c>
      <c r="C20" s="159"/>
      <c r="D20" s="159"/>
      <c r="E20" s="159"/>
      <c r="F20" s="159"/>
    </row>
    <row r="21" spans="2:9" ht="14.25" x14ac:dyDescent="0.2">
      <c r="B21" s="134" t="s">
        <v>123</v>
      </c>
      <c r="C21" s="134"/>
      <c r="D21" s="134"/>
      <c r="E21" s="134"/>
      <c r="F21" s="134"/>
    </row>
  </sheetData>
  <mergeCells count="6">
    <mergeCell ref="B20:F20"/>
    <mergeCell ref="C1:G2"/>
    <mergeCell ref="B9:C9"/>
    <mergeCell ref="B13:C13"/>
    <mergeCell ref="B14:C14"/>
    <mergeCell ref="B10:C10"/>
  </mergeCells>
  <pageMargins left="0.70866141732283472" right="0.70866141732283472" top="0.74803149606299213" bottom="0.74803149606299213" header="0.31496062992125984" footer="0.31496062992125984"/>
  <pageSetup scale="75" orientation="landscape" r:id="rId1"/>
  <headerFooter>
    <oddHeader>&amp;C&amp;"Arial,Negrita"EVALUACION DE EXPERIENCIA INVITACION ABIERTA 008 DE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6"/>
  <sheetViews>
    <sheetView topLeftCell="A16" zoomScaleNormal="100" zoomScalePageLayoutView="64" workbookViewId="0">
      <selection activeCell="A8" sqref="A8:B8"/>
    </sheetView>
  </sheetViews>
  <sheetFormatPr baseColWidth="10" defaultRowHeight="12.75" x14ac:dyDescent="0.2"/>
  <cols>
    <col min="1" max="1" width="53.5703125" style="125" customWidth="1"/>
    <col min="2" max="2" width="102" style="125" customWidth="1"/>
    <col min="3" max="3" width="20.140625" style="124" customWidth="1"/>
    <col min="4" max="4" width="18" style="124" customWidth="1"/>
    <col min="5" max="5" width="0.28515625" style="124" customWidth="1"/>
    <col min="6" max="7" width="11.42578125" style="124" customWidth="1"/>
    <col min="8" max="16384" width="11.42578125" style="124"/>
  </cols>
  <sheetData>
    <row r="1" spans="1:5" ht="42" customHeight="1" x14ac:dyDescent="0.2">
      <c r="A1" s="172" t="s">
        <v>146</v>
      </c>
      <c r="B1" s="172"/>
      <c r="C1" s="172"/>
      <c r="D1" s="172"/>
      <c r="E1" s="172"/>
    </row>
    <row r="2" spans="1:5" ht="15" customHeight="1" x14ac:dyDescent="0.2">
      <c r="A2" s="173" t="s">
        <v>145</v>
      </c>
      <c r="B2" s="173"/>
      <c r="C2" s="173"/>
      <c r="D2" s="173"/>
      <c r="E2" s="129"/>
    </row>
    <row r="3" spans="1:5" ht="74.45" customHeight="1" x14ac:dyDescent="0.2">
      <c r="A3" s="174" t="s">
        <v>144</v>
      </c>
      <c r="B3" s="175"/>
      <c r="C3" s="132" t="s">
        <v>143</v>
      </c>
      <c r="D3" s="132" t="s">
        <v>142</v>
      </c>
      <c r="E3" s="129"/>
    </row>
    <row r="4" spans="1:5" s="128" customFormat="1" ht="25.5" customHeight="1" x14ac:dyDescent="0.25">
      <c r="A4" s="161" t="s">
        <v>141</v>
      </c>
      <c r="B4" s="162"/>
      <c r="C4" s="131" t="s">
        <v>4</v>
      </c>
      <c r="D4" s="131" t="s">
        <v>4</v>
      </c>
      <c r="E4" s="129"/>
    </row>
    <row r="5" spans="1:5" s="128" customFormat="1" ht="25.5" customHeight="1" x14ac:dyDescent="0.25">
      <c r="A5" s="165" t="s">
        <v>140</v>
      </c>
      <c r="B5" s="166"/>
      <c r="C5" s="131" t="s">
        <v>4</v>
      </c>
      <c r="D5" s="131" t="s">
        <v>4</v>
      </c>
      <c r="E5" s="129"/>
    </row>
    <row r="6" spans="1:5" s="128" customFormat="1" ht="25.5" customHeight="1" x14ac:dyDescent="0.25">
      <c r="A6" s="165" t="s">
        <v>139</v>
      </c>
      <c r="B6" s="166"/>
      <c r="C6" s="131" t="s">
        <v>4</v>
      </c>
      <c r="D6" s="131" t="s">
        <v>4</v>
      </c>
      <c r="E6" s="129"/>
    </row>
    <row r="7" spans="1:5" s="128" customFormat="1" ht="25.5" customHeight="1" x14ac:dyDescent="0.25">
      <c r="A7" s="161" t="s">
        <v>138</v>
      </c>
      <c r="B7" s="162"/>
      <c r="C7" s="131" t="s">
        <v>4</v>
      </c>
      <c r="D7" s="131" t="s">
        <v>4</v>
      </c>
      <c r="E7" s="129"/>
    </row>
    <row r="8" spans="1:5" s="128" customFormat="1" ht="76.5" customHeight="1" x14ac:dyDescent="0.25">
      <c r="A8" s="161" t="s">
        <v>137</v>
      </c>
      <c r="B8" s="162"/>
      <c r="C8" s="131" t="s">
        <v>4</v>
      </c>
      <c r="D8" s="131" t="s">
        <v>4</v>
      </c>
      <c r="E8" s="129"/>
    </row>
    <row r="9" spans="1:5" s="128" customFormat="1" ht="36" customHeight="1" x14ac:dyDescent="0.25">
      <c r="A9" s="168" t="s">
        <v>136</v>
      </c>
      <c r="B9" s="169"/>
      <c r="C9" s="131" t="s">
        <v>4</v>
      </c>
      <c r="D9" s="131" t="s">
        <v>4</v>
      </c>
      <c r="E9" s="129"/>
    </row>
    <row r="10" spans="1:5" s="128" customFormat="1" ht="36.75" customHeight="1" x14ac:dyDescent="0.25">
      <c r="A10" s="163" t="s">
        <v>135</v>
      </c>
      <c r="B10" s="163"/>
      <c r="C10" s="131" t="s">
        <v>4</v>
      </c>
      <c r="D10" s="131" t="s">
        <v>4</v>
      </c>
      <c r="E10" s="129"/>
    </row>
    <row r="11" spans="1:5" s="128" customFormat="1" ht="87" customHeight="1" x14ac:dyDescent="0.25">
      <c r="A11" s="164" t="s">
        <v>134</v>
      </c>
      <c r="B11" s="164"/>
      <c r="C11" s="131" t="s">
        <v>4</v>
      </c>
      <c r="D11" s="131" t="s">
        <v>4</v>
      </c>
      <c r="E11" s="129"/>
    </row>
    <row r="12" spans="1:5" s="128" customFormat="1" ht="34.5" customHeight="1" x14ac:dyDescent="0.25">
      <c r="A12" s="165" t="s">
        <v>133</v>
      </c>
      <c r="B12" s="166"/>
      <c r="C12" s="131" t="s">
        <v>4</v>
      </c>
      <c r="D12" s="131" t="s">
        <v>4</v>
      </c>
      <c r="E12" s="129"/>
    </row>
    <row r="13" spans="1:5" s="128" customFormat="1" ht="150.75" customHeight="1" x14ac:dyDescent="0.25">
      <c r="A13" s="167" t="s">
        <v>132</v>
      </c>
      <c r="B13" s="167"/>
      <c r="C13" s="131" t="s">
        <v>4</v>
      </c>
      <c r="D13" s="131" t="s">
        <v>4</v>
      </c>
      <c r="E13" s="129"/>
    </row>
    <row r="14" spans="1:5" s="128" customFormat="1" ht="30.75" customHeight="1" x14ac:dyDescent="0.25">
      <c r="A14" s="165" t="s">
        <v>131</v>
      </c>
      <c r="B14" s="166"/>
      <c r="C14" s="131" t="s">
        <v>4</v>
      </c>
      <c r="D14" s="131" t="s">
        <v>4</v>
      </c>
      <c r="E14" s="129"/>
    </row>
    <row r="15" spans="1:5" s="128" customFormat="1" ht="313.5" customHeight="1" x14ac:dyDescent="0.25">
      <c r="A15" s="167" t="s">
        <v>130</v>
      </c>
      <c r="B15" s="167"/>
      <c r="C15" s="131" t="s">
        <v>4</v>
      </c>
      <c r="D15" s="131" t="s">
        <v>4</v>
      </c>
      <c r="E15" s="129"/>
    </row>
    <row r="16" spans="1:5" s="128" customFormat="1" ht="19.5" customHeight="1" x14ac:dyDescent="0.25">
      <c r="A16" s="165" t="s">
        <v>129</v>
      </c>
      <c r="B16" s="166"/>
      <c r="C16" s="131" t="s">
        <v>4</v>
      </c>
      <c r="D16" s="131" t="s">
        <v>4</v>
      </c>
      <c r="E16" s="129"/>
    </row>
    <row r="17" spans="1:7" s="128" customFormat="1" ht="75.75" customHeight="1" x14ac:dyDescent="0.25">
      <c r="A17" s="164" t="s">
        <v>128</v>
      </c>
      <c r="B17" s="164"/>
      <c r="C17" s="131" t="s">
        <v>4</v>
      </c>
      <c r="D17" s="131" t="s">
        <v>4</v>
      </c>
      <c r="E17" s="129"/>
    </row>
    <row r="18" spans="1:7" s="128" customFormat="1" x14ac:dyDescent="0.25">
      <c r="A18" s="165" t="s">
        <v>127</v>
      </c>
      <c r="B18" s="166"/>
      <c r="C18" s="131" t="s">
        <v>4</v>
      </c>
      <c r="D18" s="131" t="s">
        <v>4</v>
      </c>
      <c r="E18" s="129"/>
    </row>
    <row r="19" spans="1:7" s="128" customFormat="1" ht="27" customHeight="1" x14ac:dyDescent="0.25">
      <c r="A19" s="161" t="s">
        <v>126</v>
      </c>
      <c r="B19" s="162"/>
      <c r="C19" s="131" t="s">
        <v>4</v>
      </c>
      <c r="D19" s="131" t="s">
        <v>4</v>
      </c>
      <c r="E19" s="129"/>
    </row>
    <row r="20" spans="1:7" s="128" customFormat="1" ht="39" customHeight="1" x14ac:dyDescent="0.25">
      <c r="A20" s="170" t="s">
        <v>125</v>
      </c>
      <c r="B20" s="171"/>
      <c r="C20" s="130" t="s">
        <v>4</v>
      </c>
      <c r="D20" s="130" t="s">
        <v>4</v>
      </c>
      <c r="E20" s="129"/>
    </row>
    <row r="25" spans="1:7" x14ac:dyDescent="0.2">
      <c r="A25" s="160" t="s">
        <v>124</v>
      </c>
      <c r="B25" s="160"/>
      <c r="C25" s="160"/>
      <c r="D25" s="160"/>
      <c r="E25" s="160"/>
      <c r="F25" s="160"/>
      <c r="G25" s="160"/>
    </row>
    <row r="26" spans="1:7" x14ac:dyDescent="0.2">
      <c r="A26" s="127" t="s">
        <v>123</v>
      </c>
      <c r="B26" s="127"/>
      <c r="C26" s="126"/>
      <c r="D26" s="126"/>
      <c r="E26" s="126"/>
      <c r="F26" s="126"/>
      <c r="G26" s="126"/>
    </row>
  </sheetData>
  <mergeCells count="21">
    <mergeCell ref="A1:E1"/>
    <mergeCell ref="A2:D2"/>
    <mergeCell ref="A3:B3"/>
    <mergeCell ref="A5:B5"/>
    <mergeCell ref="A6:B6"/>
    <mergeCell ref="A25:G25"/>
    <mergeCell ref="A4:B4"/>
    <mergeCell ref="A10:B10"/>
    <mergeCell ref="A11:B11"/>
    <mergeCell ref="A12:B12"/>
    <mergeCell ref="A18:B18"/>
    <mergeCell ref="A13:B13"/>
    <mergeCell ref="A14:B14"/>
    <mergeCell ref="A19:B19"/>
    <mergeCell ref="A17:B17"/>
    <mergeCell ref="A8:B8"/>
    <mergeCell ref="A9:B9"/>
    <mergeCell ref="A16:B16"/>
    <mergeCell ref="A7:B7"/>
    <mergeCell ref="A20:B20"/>
    <mergeCell ref="A15:B15"/>
  </mergeCells>
  <printOptions horizontalCentered="1" verticalCentered="1"/>
  <pageMargins left="1.1811023622047245" right="0.70866141732283472" top="0.74803149606299213" bottom="0.74803149606299213" header="0.31496062992125984" footer="0.31496062992125984"/>
  <pageSetup paperSize="5" scale="80" orientation="landscape" r:id="rId1"/>
  <headerFooter>
    <oddHeader>&amp;C&amp;"Arial,Negrita"&amp;14EVALUACIÓN TÉCNICA   DE LA INVITACIÓN ABIERTA No. 008 DE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29"/>
  <sheetViews>
    <sheetView topLeftCell="A9" zoomScaleNormal="100" workbookViewId="0">
      <selection activeCell="F26" sqref="F26"/>
    </sheetView>
  </sheetViews>
  <sheetFormatPr baseColWidth="10" defaultRowHeight="15" x14ac:dyDescent="0.25"/>
  <cols>
    <col min="1" max="1" width="11.42578125" style="37"/>
    <col min="2" max="2" width="33.140625" style="37" customWidth="1"/>
    <col min="3" max="3" width="30.28515625" style="37" customWidth="1"/>
    <col min="4" max="4" width="11.42578125" style="37"/>
    <col min="5" max="5" width="16.85546875" style="37" bestFit="1" customWidth="1"/>
    <col min="6" max="16384" width="11.42578125" style="37"/>
  </cols>
  <sheetData>
    <row r="2" spans="2:4" ht="15.75" thickBot="1" x14ac:dyDescent="0.3">
      <c r="B2" s="176" t="s">
        <v>82</v>
      </c>
      <c r="C2" s="176"/>
    </row>
    <row r="3" spans="2:4" ht="69.75" customHeight="1" thickBot="1" x14ac:dyDescent="0.3">
      <c r="B3" s="177" t="s">
        <v>81</v>
      </c>
      <c r="C3" s="178"/>
      <c r="D3" s="56"/>
    </row>
    <row r="4" spans="2:4" x14ac:dyDescent="0.25">
      <c r="B4" s="55"/>
      <c r="C4" s="54"/>
    </row>
    <row r="6" spans="2:4" ht="15.75" thickBot="1" x14ac:dyDescent="0.3">
      <c r="B6" s="52" t="s">
        <v>79</v>
      </c>
      <c r="C6" s="51"/>
    </row>
    <row r="7" spans="2:4" ht="26.25" thickBot="1" x14ac:dyDescent="0.3">
      <c r="B7" s="50" t="s">
        <v>78</v>
      </c>
      <c r="C7" s="49" t="s">
        <v>51</v>
      </c>
    </row>
    <row r="8" spans="2:4" x14ac:dyDescent="0.25">
      <c r="B8" s="48" t="s">
        <v>77</v>
      </c>
      <c r="C8" s="53" t="s">
        <v>80</v>
      </c>
    </row>
    <row r="9" spans="2:4" x14ac:dyDescent="0.25">
      <c r="B9" s="46" t="s">
        <v>75</v>
      </c>
      <c r="C9" s="45" t="s">
        <v>4</v>
      </c>
    </row>
    <row r="10" spans="2:4" x14ac:dyDescent="0.25">
      <c r="B10" s="44" t="s">
        <v>74</v>
      </c>
      <c r="C10" s="43" t="s">
        <v>4</v>
      </c>
    </row>
    <row r="11" spans="2:4" x14ac:dyDescent="0.25">
      <c r="B11" s="42" t="s">
        <v>73</v>
      </c>
      <c r="C11" s="38" t="s">
        <v>4</v>
      </c>
    </row>
    <row r="12" spans="2:4" ht="71.25" x14ac:dyDescent="0.25">
      <c r="B12" s="39" t="s">
        <v>72</v>
      </c>
      <c r="C12" s="41" t="s">
        <v>4</v>
      </c>
    </row>
    <row r="13" spans="2:4" ht="28.5" x14ac:dyDescent="0.25">
      <c r="B13" s="39" t="s">
        <v>71</v>
      </c>
      <c r="C13" s="41" t="s">
        <v>4</v>
      </c>
    </row>
    <row r="14" spans="2:4" ht="28.5" x14ac:dyDescent="0.25">
      <c r="B14" s="39" t="s">
        <v>70</v>
      </c>
      <c r="C14" s="41" t="s">
        <v>67</v>
      </c>
    </row>
    <row r="15" spans="2:4" ht="85.5" x14ac:dyDescent="0.25">
      <c r="B15" s="39" t="s">
        <v>69</v>
      </c>
      <c r="C15" s="40" t="s">
        <v>4</v>
      </c>
    </row>
    <row r="16" spans="2:4" ht="28.5" x14ac:dyDescent="0.25">
      <c r="B16" s="39" t="s">
        <v>68</v>
      </c>
      <c r="C16" s="38" t="s">
        <v>4</v>
      </c>
    </row>
    <row r="19" spans="2:3" ht="15.75" thickBot="1" x14ac:dyDescent="0.3">
      <c r="B19" s="52" t="s">
        <v>79</v>
      </c>
      <c r="C19" s="51"/>
    </row>
    <row r="20" spans="2:3" ht="26.25" thickBot="1" x14ac:dyDescent="0.3">
      <c r="B20" s="50" t="s">
        <v>78</v>
      </c>
      <c r="C20" s="49" t="s">
        <v>49</v>
      </c>
    </row>
    <row r="21" spans="2:3" x14ac:dyDescent="0.25">
      <c r="B21" s="48" t="s">
        <v>77</v>
      </c>
      <c r="C21" s="47" t="s">
        <v>76</v>
      </c>
    </row>
    <row r="22" spans="2:3" x14ac:dyDescent="0.25">
      <c r="B22" s="46" t="s">
        <v>75</v>
      </c>
      <c r="C22" s="45" t="s">
        <v>4</v>
      </c>
    </row>
    <row r="23" spans="2:3" x14ac:dyDescent="0.25">
      <c r="B23" s="44" t="s">
        <v>74</v>
      </c>
      <c r="C23" s="43" t="s">
        <v>4</v>
      </c>
    </row>
    <row r="24" spans="2:3" x14ac:dyDescent="0.25">
      <c r="B24" s="42" t="s">
        <v>73</v>
      </c>
      <c r="C24" s="38" t="s">
        <v>4</v>
      </c>
    </row>
    <row r="25" spans="2:3" ht="71.25" x14ac:dyDescent="0.25">
      <c r="B25" s="39" t="s">
        <v>72</v>
      </c>
      <c r="C25" s="41" t="s">
        <v>4</v>
      </c>
    </row>
    <row r="26" spans="2:3" ht="28.5" x14ac:dyDescent="0.25">
      <c r="B26" s="39" t="s">
        <v>71</v>
      </c>
      <c r="C26" s="41" t="s">
        <v>4</v>
      </c>
    </row>
    <row r="27" spans="2:3" ht="28.5" x14ac:dyDescent="0.25">
      <c r="B27" s="39" t="s">
        <v>70</v>
      </c>
      <c r="C27" s="41" t="s">
        <v>67</v>
      </c>
    </row>
    <row r="28" spans="2:3" ht="85.5" x14ac:dyDescent="0.25">
      <c r="B28" s="39" t="s">
        <v>69</v>
      </c>
      <c r="C28" s="40" t="s">
        <v>4</v>
      </c>
    </row>
    <row r="29" spans="2:3" ht="28.5" x14ac:dyDescent="0.25">
      <c r="B29" s="39" t="s">
        <v>68</v>
      </c>
      <c r="C29" s="38" t="s">
        <v>67</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5"/>
  <sheetViews>
    <sheetView topLeftCell="A5" zoomScale="90" zoomScaleNormal="90" workbookViewId="0">
      <selection activeCell="E43" sqref="E43"/>
    </sheetView>
  </sheetViews>
  <sheetFormatPr baseColWidth="10" defaultRowHeight="15" x14ac:dyDescent="0.25"/>
  <cols>
    <col min="1" max="1" width="11.42578125" style="37"/>
    <col min="2" max="2" width="27.5703125" style="37" customWidth="1"/>
    <col min="3" max="3" width="29.5703125" style="37" customWidth="1"/>
    <col min="4" max="4" width="27" style="37" customWidth="1"/>
    <col min="5" max="5" width="19.28515625" style="37" customWidth="1"/>
    <col min="6" max="6" width="14.85546875" style="37" bestFit="1" customWidth="1"/>
    <col min="7" max="7" width="16" style="37" bestFit="1" customWidth="1"/>
    <col min="8" max="8" width="11.42578125" style="37"/>
    <col min="9" max="9" width="25.5703125" style="37" bestFit="1" customWidth="1"/>
    <col min="10" max="10" width="19.7109375" style="37" customWidth="1"/>
    <col min="11" max="11" width="18.28515625" style="37" customWidth="1"/>
    <col min="12" max="12" width="24.42578125" style="37" customWidth="1"/>
    <col min="13" max="16384" width="11.42578125" style="37"/>
  </cols>
  <sheetData>
    <row r="1" spans="2:6" x14ac:dyDescent="0.25">
      <c r="D1" s="108"/>
    </row>
    <row r="2" spans="2:6" ht="15.75" thickBot="1" x14ac:dyDescent="0.3">
      <c r="B2" s="185" t="str">
        <f>+DOCUMENTOS!B2</f>
        <v>INVITACIÓN ABIERTA No 034 DE 2022</v>
      </c>
      <c r="C2" s="185"/>
      <c r="D2" s="185"/>
    </row>
    <row r="3" spans="2:6" ht="64.5" customHeight="1" thickBot="1" x14ac:dyDescent="0.3">
      <c r="B3" s="188" t="str">
        <f>+DOCUMENTOS!B3</f>
        <v>CONTRATAR EL SUMINISTRO DE ALIMENTACIÓN PARA EL PERSONAL QUE PRESTA SUS SERVICIOS A LA EMPRESA DE LICORES DE CUNDINAMARCA.</v>
      </c>
      <c r="C3" s="189"/>
      <c r="D3" s="190"/>
      <c r="E3" s="107"/>
      <c r="F3" s="107"/>
    </row>
    <row r="4" spans="2:6" x14ac:dyDescent="0.25">
      <c r="B4" s="106"/>
      <c r="C4" s="106"/>
      <c r="D4" s="106"/>
      <c r="E4" s="106"/>
      <c r="F4" s="106"/>
    </row>
    <row r="5" spans="2:6" x14ac:dyDescent="0.25">
      <c r="B5" s="105" t="s">
        <v>116</v>
      </c>
    </row>
    <row r="6" spans="2:6" ht="62.25" customHeight="1" x14ac:dyDescent="0.25">
      <c r="B6" s="104" t="s">
        <v>115</v>
      </c>
      <c r="C6" s="186" t="s">
        <v>114</v>
      </c>
      <c r="D6" s="187"/>
      <c r="F6" s="103"/>
    </row>
    <row r="7" spans="2:6" ht="18.75" customHeight="1" x14ac:dyDescent="0.25">
      <c r="B7" s="102" t="s">
        <v>96</v>
      </c>
      <c r="C7" s="96" t="s">
        <v>113</v>
      </c>
      <c r="D7" s="101" t="s">
        <v>112</v>
      </c>
      <c r="F7" s="95"/>
    </row>
    <row r="8" spans="2:6" ht="44.25" customHeight="1" x14ac:dyDescent="0.25">
      <c r="B8" s="97" t="s">
        <v>94</v>
      </c>
      <c r="C8" s="96" t="s">
        <v>111</v>
      </c>
      <c r="D8" s="100" t="s">
        <v>110</v>
      </c>
      <c r="E8" s="99">
        <f>530000000/2</f>
        <v>265000000</v>
      </c>
      <c r="F8" s="95"/>
    </row>
    <row r="9" spans="2:6" ht="21" customHeight="1" x14ac:dyDescent="0.25">
      <c r="B9" s="97" t="s">
        <v>91</v>
      </c>
      <c r="C9" s="96" t="s">
        <v>109</v>
      </c>
      <c r="D9" s="96" t="s">
        <v>108</v>
      </c>
      <c r="F9" s="95"/>
    </row>
    <row r="10" spans="2:6" ht="25.5" customHeight="1" x14ac:dyDescent="0.25">
      <c r="B10" s="98" t="s">
        <v>89</v>
      </c>
      <c r="C10" s="96" t="s">
        <v>107</v>
      </c>
      <c r="D10" s="96" t="s">
        <v>106</v>
      </c>
      <c r="F10" s="95"/>
    </row>
    <row r="11" spans="2:6" ht="33.75" customHeight="1" x14ac:dyDescent="0.25">
      <c r="B11" s="97" t="s">
        <v>105</v>
      </c>
      <c r="C11" s="96" t="s">
        <v>104</v>
      </c>
      <c r="D11" s="96" t="s">
        <v>103</v>
      </c>
      <c r="F11" s="95"/>
    </row>
    <row r="12" spans="2:6" ht="33.75" customHeight="1" x14ac:dyDescent="0.25">
      <c r="B12" s="97" t="s">
        <v>102</v>
      </c>
      <c r="C12" s="96" t="s">
        <v>101</v>
      </c>
      <c r="D12" s="96" t="s">
        <v>100</v>
      </c>
      <c r="F12" s="95"/>
    </row>
    <row r="13" spans="2:6" ht="18.75" customHeight="1" x14ac:dyDescent="0.25">
      <c r="B13" s="94"/>
      <c r="C13" s="93"/>
      <c r="D13" s="93"/>
      <c r="F13" s="95"/>
    </row>
    <row r="14" spans="2:6" ht="18.75" customHeight="1" x14ac:dyDescent="0.25">
      <c r="B14" s="94"/>
      <c r="C14" s="93"/>
      <c r="D14" s="93"/>
      <c r="F14" s="92"/>
    </row>
    <row r="15" spans="2:6" x14ac:dyDescent="0.25">
      <c r="C15" s="69"/>
    </row>
    <row r="16" spans="2:6" x14ac:dyDescent="0.25">
      <c r="F16" s="91"/>
    </row>
    <row r="17" spans="2:6" x14ac:dyDescent="0.25">
      <c r="B17" s="179" t="str">
        <f>+DOCUMENTOS!C7</f>
        <v>RUIZ DELGADO Y COMPAÑÍA LIMITADA</v>
      </c>
      <c r="C17" s="180"/>
      <c r="D17" s="180"/>
      <c r="E17" s="181"/>
      <c r="F17" s="90" t="s">
        <v>35</v>
      </c>
    </row>
    <row r="18" spans="2:6" x14ac:dyDescent="0.25">
      <c r="B18" s="89" t="s">
        <v>98</v>
      </c>
      <c r="C18" s="88"/>
      <c r="D18" s="88"/>
      <c r="E18" s="87"/>
      <c r="F18" s="86"/>
    </row>
    <row r="19" spans="2:6" ht="15.75" thickBot="1" x14ac:dyDescent="0.3">
      <c r="B19" s="66"/>
      <c r="C19" s="83" t="s">
        <v>97</v>
      </c>
      <c r="D19" s="77">
        <v>336153971</v>
      </c>
      <c r="E19" s="85">
        <f>D19/D20</f>
        <v>1.2401731540920424</v>
      </c>
      <c r="F19" s="62" t="s">
        <v>35</v>
      </c>
    </row>
    <row r="20" spans="2:6" x14ac:dyDescent="0.25">
      <c r="B20" s="66" t="s">
        <v>96</v>
      </c>
      <c r="C20" s="69" t="s">
        <v>95</v>
      </c>
      <c r="D20" s="74">
        <v>271054062</v>
      </c>
      <c r="E20" s="80"/>
      <c r="F20" s="62"/>
    </row>
    <row r="21" spans="2:6" x14ac:dyDescent="0.25">
      <c r="B21" s="66"/>
      <c r="C21" s="69"/>
      <c r="D21" s="74"/>
      <c r="E21" s="80"/>
      <c r="F21" s="62"/>
    </row>
    <row r="22" spans="2:6" ht="15.75" thickBot="1" x14ac:dyDescent="0.3">
      <c r="B22" s="66" t="s">
        <v>94</v>
      </c>
      <c r="C22" s="83" t="s">
        <v>93</v>
      </c>
      <c r="D22" s="84" t="s">
        <v>99</v>
      </c>
      <c r="E22" s="73">
        <f>D19-D20</f>
        <v>65099909</v>
      </c>
      <c r="F22" s="62" t="s">
        <v>35</v>
      </c>
    </row>
    <row r="23" spans="2:6" x14ac:dyDescent="0.25">
      <c r="B23" s="66"/>
      <c r="C23" s="69"/>
      <c r="D23" s="74"/>
      <c r="E23" s="80"/>
      <c r="F23" s="62"/>
    </row>
    <row r="24" spans="2:6" ht="15.75" thickBot="1" x14ac:dyDescent="0.3">
      <c r="B24" s="66" t="s">
        <v>91</v>
      </c>
      <c r="C24" s="83" t="s">
        <v>90</v>
      </c>
      <c r="D24" s="82">
        <v>271054062</v>
      </c>
      <c r="E24" s="81">
        <f>D24/D25</f>
        <v>0.55599759214497391</v>
      </c>
      <c r="F24" s="62" t="s">
        <v>4</v>
      </c>
    </row>
    <row r="25" spans="2:6" x14ac:dyDescent="0.25">
      <c r="B25" s="66"/>
      <c r="C25" s="69" t="s">
        <v>83</v>
      </c>
      <c r="D25" s="74">
        <v>487509417</v>
      </c>
      <c r="E25" s="80"/>
      <c r="F25" s="79"/>
    </row>
    <row r="26" spans="2:6" x14ac:dyDescent="0.25">
      <c r="B26" s="182"/>
      <c r="C26" s="183"/>
      <c r="D26" s="183"/>
      <c r="E26" s="184"/>
      <c r="F26" s="78"/>
    </row>
    <row r="27" spans="2:6" ht="15.75" thickBot="1" x14ac:dyDescent="0.3">
      <c r="B27" s="66" t="s">
        <v>89</v>
      </c>
      <c r="C27" s="65" t="s">
        <v>84</v>
      </c>
      <c r="D27" s="77">
        <v>157236238</v>
      </c>
      <c r="E27" s="76">
        <f>D27/D28</f>
        <v>4.0069661820680151</v>
      </c>
      <c r="F27" s="75" t="s">
        <v>35</v>
      </c>
    </row>
    <row r="28" spans="2:6" x14ac:dyDescent="0.25">
      <c r="B28" s="66"/>
      <c r="C28" s="69" t="s">
        <v>88</v>
      </c>
      <c r="D28" s="74">
        <v>39240720</v>
      </c>
      <c r="E28" s="73"/>
      <c r="F28" s="72"/>
    </row>
    <row r="29" spans="2:6" x14ac:dyDescent="0.25">
      <c r="B29" s="70"/>
      <c r="E29" s="67"/>
      <c r="F29" s="62"/>
    </row>
    <row r="30" spans="2:6" ht="15.75" thickBot="1" x14ac:dyDescent="0.3">
      <c r="B30" s="66" t="s">
        <v>87</v>
      </c>
      <c r="C30" s="65" t="s">
        <v>84</v>
      </c>
      <c r="D30" s="64">
        <f>+D27</f>
        <v>157236238</v>
      </c>
      <c r="E30" s="63">
        <f>D30/D31</f>
        <v>0.726414174414858</v>
      </c>
      <c r="F30" s="62" t="s">
        <v>4</v>
      </c>
    </row>
    <row r="31" spans="2:6" x14ac:dyDescent="0.25">
      <c r="B31" s="70"/>
      <c r="C31" s="69" t="s">
        <v>86</v>
      </c>
      <c r="D31" s="71">
        <v>216455355</v>
      </c>
      <c r="E31" s="67"/>
      <c r="F31" s="62"/>
    </row>
    <row r="32" spans="2:6" x14ac:dyDescent="0.25">
      <c r="B32" s="70"/>
      <c r="C32" s="69"/>
      <c r="D32" s="68"/>
      <c r="E32" s="67"/>
      <c r="F32" s="62"/>
    </row>
    <row r="33" spans="2:6" ht="15.75" thickBot="1" x14ac:dyDescent="0.3">
      <c r="B33" s="66" t="s">
        <v>85</v>
      </c>
      <c r="C33" s="65" t="s">
        <v>84</v>
      </c>
      <c r="D33" s="64">
        <f>+D30</f>
        <v>157236238</v>
      </c>
      <c r="E33" s="63">
        <f>D33/D34</f>
        <v>0.32252964254021782</v>
      </c>
      <c r="F33" s="62" t="s">
        <v>67</v>
      </c>
    </row>
    <row r="34" spans="2:6" x14ac:dyDescent="0.25">
      <c r="B34" s="61"/>
      <c r="C34" s="60" t="s">
        <v>83</v>
      </c>
      <c r="D34" s="59">
        <f>+D25</f>
        <v>487509417</v>
      </c>
      <c r="E34" s="58"/>
      <c r="F34" s="57"/>
    </row>
    <row r="38" spans="2:6" x14ac:dyDescent="0.25">
      <c r="B38" s="179" t="str">
        <f>+DOCUMENTOS!C20</f>
        <v>INDUSTRIA ALIMENTICIA LAS MARGARITAS S.A.S</v>
      </c>
      <c r="C38" s="180"/>
      <c r="D38" s="180"/>
      <c r="E38" s="181"/>
      <c r="F38" s="90" t="s">
        <v>35</v>
      </c>
    </row>
    <row r="39" spans="2:6" x14ac:dyDescent="0.25">
      <c r="B39" s="89" t="s">
        <v>98</v>
      </c>
      <c r="C39" s="88"/>
      <c r="D39" s="88"/>
      <c r="E39" s="87"/>
      <c r="F39" s="86"/>
    </row>
    <row r="40" spans="2:6" ht="15.75" thickBot="1" x14ac:dyDescent="0.3">
      <c r="B40" s="66"/>
      <c r="C40" s="83" t="s">
        <v>97</v>
      </c>
      <c r="D40" s="77">
        <v>1441919906</v>
      </c>
      <c r="E40" s="85">
        <f>D40/D41</f>
        <v>0.75022604013100314</v>
      </c>
      <c r="F40" s="62" t="s">
        <v>48</v>
      </c>
    </row>
    <row r="41" spans="2:6" x14ac:dyDescent="0.25">
      <c r="B41" s="66" t="s">
        <v>96</v>
      </c>
      <c r="C41" s="69" t="s">
        <v>95</v>
      </c>
      <c r="D41" s="74">
        <v>1921980615</v>
      </c>
      <c r="E41" s="80"/>
      <c r="F41" s="62"/>
    </row>
    <row r="42" spans="2:6" x14ac:dyDescent="0.25">
      <c r="B42" s="66"/>
      <c r="C42" s="69"/>
      <c r="D42" s="74"/>
      <c r="E42" s="80"/>
      <c r="F42" s="62"/>
    </row>
    <row r="43" spans="2:6" ht="15.75" thickBot="1" x14ac:dyDescent="0.3">
      <c r="B43" s="66" t="s">
        <v>94</v>
      </c>
      <c r="C43" s="83" t="s">
        <v>93</v>
      </c>
      <c r="D43" s="84" t="s">
        <v>92</v>
      </c>
      <c r="E43" s="73">
        <f>D40-D41</f>
        <v>-480060709</v>
      </c>
      <c r="F43" s="62" t="s">
        <v>48</v>
      </c>
    </row>
    <row r="44" spans="2:6" x14ac:dyDescent="0.25">
      <c r="B44" s="66"/>
      <c r="C44" s="69"/>
      <c r="D44" s="74"/>
      <c r="E44" s="80"/>
      <c r="F44" s="62"/>
    </row>
    <row r="45" spans="2:6" ht="15.75" thickBot="1" x14ac:dyDescent="0.3">
      <c r="B45" s="66" t="s">
        <v>91</v>
      </c>
      <c r="C45" s="83" t="s">
        <v>90</v>
      </c>
      <c r="D45" s="82">
        <v>2004145912</v>
      </c>
      <c r="E45" s="81">
        <f>D45/D46</f>
        <v>0.75587862087473601</v>
      </c>
      <c r="F45" s="62" t="s">
        <v>48</v>
      </c>
    </row>
    <row r="46" spans="2:6" x14ac:dyDescent="0.25">
      <c r="B46" s="66"/>
      <c r="C46" s="69" t="s">
        <v>83</v>
      </c>
      <c r="D46" s="74">
        <v>2651412352</v>
      </c>
      <c r="E46" s="80"/>
      <c r="F46" s="79"/>
    </row>
    <row r="47" spans="2:6" x14ac:dyDescent="0.25">
      <c r="B47" s="182"/>
      <c r="C47" s="183"/>
      <c r="D47" s="183"/>
      <c r="E47" s="184"/>
      <c r="F47" s="78"/>
    </row>
    <row r="48" spans="2:6" ht="15.75" thickBot="1" x14ac:dyDescent="0.3">
      <c r="B48" s="66" t="s">
        <v>89</v>
      </c>
      <c r="C48" s="65" t="s">
        <v>84</v>
      </c>
      <c r="D48" s="77">
        <v>286991985</v>
      </c>
      <c r="E48" s="76">
        <f>D48/D49</f>
        <v>13.247992873027044</v>
      </c>
      <c r="F48" s="75" t="s">
        <v>4</v>
      </c>
    </row>
    <row r="49" spans="2:6" x14ac:dyDescent="0.25">
      <c r="B49" s="66"/>
      <c r="C49" s="69" t="s">
        <v>88</v>
      </c>
      <c r="D49" s="74">
        <v>21663054</v>
      </c>
      <c r="E49" s="73"/>
      <c r="F49" s="72"/>
    </row>
    <row r="50" spans="2:6" x14ac:dyDescent="0.25">
      <c r="B50" s="70"/>
      <c r="E50" s="67"/>
      <c r="F50" s="62"/>
    </row>
    <row r="51" spans="2:6" ht="15.75" thickBot="1" x14ac:dyDescent="0.3">
      <c r="B51" s="66" t="s">
        <v>87</v>
      </c>
      <c r="C51" s="65" t="s">
        <v>84</v>
      </c>
      <c r="D51" s="64">
        <f>+D48</f>
        <v>286991985</v>
      </c>
      <c r="E51" s="63">
        <f>D51/D52</f>
        <v>0.44339080054884356</v>
      </c>
      <c r="F51" s="62" t="s">
        <v>4</v>
      </c>
    </row>
    <row r="52" spans="2:6" x14ac:dyDescent="0.25">
      <c r="B52" s="70"/>
      <c r="C52" s="69" t="s">
        <v>86</v>
      </c>
      <c r="D52" s="71">
        <v>647266440</v>
      </c>
      <c r="E52" s="67"/>
      <c r="F52" s="62"/>
    </row>
    <row r="53" spans="2:6" x14ac:dyDescent="0.25">
      <c r="B53" s="70"/>
      <c r="C53" s="69"/>
      <c r="D53" s="68"/>
      <c r="E53" s="67"/>
      <c r="F53" s="62"/>
    </row>
    <row r="54" spans="2:6" ht="15.75" thickBot="1" x14ac:dyDescent="0.3">
      <c r="B54" s="66" t="s">
        <v>85</v>
      </c>
      <c r="C54" s="65" t="s">
        <v>84</v>
      </c>
      <c r="D54" s="64">
        <f>+D51</f>
        <v>286991985</v>
      </c>
      <c r="E54" s="63">
        <f>D54/D55</f>
        <v>0.10824117372143856</v>
      </c>
      <c r="F54" s="62" t="s">
        <v>67</v>
      </c>
    </row>
    <row r="55" spans="2:6" x14ac:dyDescent="0.25">
      <c r="B55" s="61"/>
      <c r="C55" s="60" t="s">
        <v>83</v>
      </c>
      <c r="D55" s="59">
        <v>2651412352</v>
      </c>
      <c r="E55" s="58"/>
      <c r="F55" s="57"/>
    </row>
  </sheetData>
  <mergeCells count="7">
    <mergeCell ref="B38:E38"/>
    <mergeCell ref="B47:E47"/>
    <mergeCell ref="B2:D2"/>
    <mergeCell ref="C6:D6"/>
    <mergeCell ref="B17:E17"/>
    <mergeCell ref="B26:E26"/>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F8" sqref="F8"/>
    </sheetView>
  </sheetViews>
  <sheetFormatPr baseColWidth="10" defaultRowHeight="15" x14ac:dyDescent="0.25"/>
  <cols>
    <col min="1" max="1" width="11.42578125" style="37"/>
    <col min="2" max="2" width="26.42578125" style="37" customWidth="1"/>
    <col min="3" max="3" width="24" style="37" customWidth="1"/>
    <col min="4" max="4" width="20" style="37" customWidth="1"/>
    <col min="5" max="5" width="21.140625" style="37" customWidth="1"/>
    <col min="6" max="16384" width="11.42578125" style="37"/>
  </cols>
  <sheetData>
    <row r="1" spans="2:5" ht="15.75" x14ac:dyDescent="0.25">
      <c r="B1" s="122"/>
    </row>
    <row r="2" spans="2:5" ht="24" customHeight="1" x14ac:dyDescent="0.25">
      <c r="B2" s="191" t="str">
        <f>+'EVALUACION INDICES'!B2</f>
        <v>INVITACIÓN ABIERTA No 034 DE 2022</v>
      </c>
      <c r="C2" s="191"/>
    </row>
    <row r="3" spans="2:5" ht="86.25" customHeight="1" x14ac:dyDescent="0.25">
      <c r="B3" s="196" t="str">
        <f>+'EVALUACION INDICES'!B3</f>
        <v>CONTRATAR EL SUMINISTRO DE ALIMENTACIÓN PARA EL PERSONAL QUE PRESTA SUS SERVICIOS A LA EMPRESA DE LICORES DE CUNDINAMARCA.</v>
      </c>
      <c r="C3" s="196"/>
      <c r="D3" s="196"/>
    </row>
    <row r="4" spans="2:5" ht="15.75" thickBot="1" x14ac:dyDescent="0.3">
      <c r="B4" s="121" t="s">
        <v>116</v>
      </c>
      <c r="C4" s="120"/>
    </row>
    <row r="5" spans="2:5" ht="36.75" customHeight="1" thickTop="1" thickBot="1" x14ac:dyDescent="0.3">
      <c r="B5" s="192" t="s">
        <v>117</v>
      </c>
      <c r="C5" s="193"/>
      <c r="D5" s="195" t="str">
        <f>+DOCUMENTOS!C7</f>
        <v>RUIZ DELGADO Y COMPAÑÍA LIMITADA</v>
      </c>
      <c r="E5" s="195" t="str">
        <f>+DOCUMENTOS!C20</f>
        <v>INDUSTRIA ALIMENTICIA LAS MARGARITAS S.A.S</v>
      </c>
    </row>
    <row r="6" spans="2:5" ht="60.75" customHeight="1" thickTop="1" thickBot="1" x14ac:dyDescent="0.3">
      <c r="B6" s="194"/>
      <c r="C6" s="193"/>
      <c r="D6" s="195"/>
      <c r="E6" s="195"/>
    </row>
    <row r="7" spans="2:5" ht="39.75" customHeight="1" thickTop="1" x14ac:dyDescent="0.25">
      <c r="B7" s="102" t="s">
        <v>96</v>
      </c>
      <c r="C7" s="101" t="str">
        <f>+'EVALUACION INDICES'!D7</f>
        <v>&gt; = 1.5</v>
      </c>
      <c r="D7" s="119">
        <f>+'EVALUACION INDICES'!E19</f>
        <v>1.2401731540920424</v>
      </c>
      <c r="E7" s="119">
        <f>+'EVALUACION INDICES'!E40</f>
        <v>0.75022604013100314</v>
      </c>
    </row>
    <row r="8" spans="2:5" ht="39" customHeight="1" x14ac:dyDescent="0.25">
      <c r="B8" s="97" t="s">
        <v>94</v>
      </c>
      <c r="C8" s="100" t="str">
        <f>+'EVALUACION INDICES'!D8</f>
        <v>&gt; =  al 50 % del P.O</v>
      </c>
      <c r="D8" s="118">
        <f>+'EVALUACION INDICES'!E22</f>
        <v>65099909</v>
      </c>
      <c r="E8" s="118">
        <f>+'EVALUACION INDICES'!E43</f>
        <v>-480060709</v>
      </c>
    </row>
    <row r="9" spans="2:5" ht="39" customHeight="1" x14ac:dyDescent="0.25">
      <c r="B9" s="117" t="s">
        <v>91</v>
      </c>
      <c r="C9" s="116" t="str">
        <f>+'EVALUACION INDICES'!D9</f>
        <v>&lt;= 60 %</v>
      </c>
      <c r="D9" s="115">
        <f>+'EVALUACION INDICES'!E24</f>
        <v>0.55599759214497391</v>
      </c>
      <c r="E9" s="115">
        <f>+'EVALUACION INDICES'!E45</f>
        <v>0.75587862087473601</v>
      </c>
    </row>
    <row r="10" spans="2:5" ht="15.75" x14ac:dyDescent="0.25">
      <c r="B10" s="114" t="s">
        <v>89</v>
      </c>
      <c r="C10" s="113" t="str">
        <f>+'EVALUACION INDICES'!D10</f>
        <v>&gt; = 5</v>
      </c>
      <c r="D10" s="112">
        <f>+'EVALUACION INDICES'!E27</f>
        <v>4.0069661820680151</v>
      </c>
      <c r="E10" s="112">
        <f>+'EVALUACION INDICES'!E48</f>
        <v>13.247992873027044</v>
      </c>
    </row>
    <row r="11" spans="2:5" ht="31.5" x14ac:dyDescent="0.25">
      <c r="B11" s="97" t="s">
        <v>105</v>
      </c>
      <c r="C11" s="96" t="str">
        <f>+'EVALUACION INDICES'!D11</f>
        <v>&gt; = 5%</v>
      </c>
      <c r="D11" s="111">
        <f>+'EVALUACION INDICES'!E30</f>
        <v>0.726414174414858</v>
      </c>
      <c r="E11" s="111">
        <f>+'EVALUACION INDICES'!E51</f>
        <v>0.44339080054884356</v>
      </c>
    </row>
    <row r="12" spans="2:5" ht="31.5" x14ac:dyDescent="0.25">
      <c r="B12" s="97" t="s">
        <v>102</v>
      </c>
      <c r="C12" s="96" t="str">
        <f>+'EVALUACION INDICES'!D12</f>
        <v>&gt; = 0.5%</v>
      </c>
      <c r="D12" s="110">
        <f>+'EVALUACION INDICES'!E33</f>
        <v>0.32252964254021782</v>
      </c>
      <c r="E12" s="110">
        <f>+'EVALUACION INDICES'!E54</f>
        <v>0.10824117372143856</v>
      </c>
    </row>
    <row r="13" spans="2:5" x14ac:dyDescent="0.25">
      <c r="D13" s="109" t="s">
        <v>48</v>
      </c>
      <c r="E13" s="109" t="s">
        <v>48</v>
      </c>
    </row>
  </sheetData>
  <mergeCells count="5">
    <mergeCell ref="B2:C2"/>
    <mergeCell ref="B5:C6"/>
    <mergeCell ref="D5:D6"/>
    <mergeCell ref="B3:D3"/>
    <mergeCell ref="E5:E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D11" sqref="D11"/>
    </sheetView>
  </sheetViews>
  <sheetFormatPr baseColWidth="10" defaultRowHeight="15" x14ac:dyDescent="0.25"/>
  <cols>
    <col min="1" max="1" width="27.42578125" customWidth="1"/>
    <col min="2" max="2" width="12.28515625" customWidth="1"/>
    <col min="3" max="4" width="30.7109375" customWidth="1"/>
    <col min="7" max="7" width="14.5703125" bestFit="1" customWidth="1"/>
  </cols>
  <sheetData>
    <row r="1" spans="1:4" x14ac:dyDescent="0.25">
      <c r="A1" s="1"/>
      <c r="B1" s="1"/>
      <c r="C1" s="1"/>
      <c r="D1" s="1"/>
    </row>
    <row r="2" spans="1:4" ht="23.25" x14ac:dyDescent="0.35">
      <c r="A2" s="201" t="s">
        <v>42</v>
      </c>
      <c r="B2" s="201"/>
      <c r="C2" s="201"/>
      <c r="D2" s="201"/>
    </row>
    <row r="3" spans="1:4" ht="46.5" customHeight="1" x14ac:dyDescent="0.25">
      <c r="A3" s="202" t="s">
        <v>11</v>
      </c>
      <c r="B3" s="203"/>
      <c r="C3" s="28" t="s">
        <v>59</v>
      </c>
      <c r="D3" s="34" t="s">
        <v>60</v>
      </c>
    </row>
    <row r="4" spans="1:4" x14ac:dyDescent="0.25">
      <c r="A4" s="204" t="s">
        <v>0</v>
      </c>
      <c r="B4" s="205"/>
      <c r="C4" s="29" t="s">
        <v>48</v>
      </c>
      <c r="D4" s="29" t="s">
        <v>48</v>
      </c>
    </row>
    <row r="5" spans="1:4" x14ac:dyDescent="0.25">
      <c r="A5" s="204" t="s">
        <v>29</v>
      </c>
      <c r="B5" s="205"/>
      <c r="C5" s="31" t="s">
        <v>4</v>
      </c>
      <c r="D5" s="31" t="s">
        <v>4</v>
      </c>
    </row>
    <row r="6" spans="1:4" x14ac:dyDescent="0.25">
      <c r="A6" s="204" t="s">
        <v>12</v>
      </c>
      <c r="B6" s="205"/>
      <c r="C6" s="29" t="s">
        <v>67</v>
      </c>
      <c r="D6" s="29" t="s">
        <v>67</v>
      </c>
    </row>
    <row r="7" spans="1:4" x14ac:dyDescent="0.25">
      <c r="A7" s="206" t="s">
        <v>13</v>
      </c>
      <c r="B7" s="207"/>
      <c r="C7" s="30" t="s">
        <v>35</v>
      </c>
      <c r="D7" s="30" t="s">
        <v>35</v>
      </c>
    </row>
    <row r="8" spans="1:4" x14ac:dyDescent="0.25">
      <c r="A8" s="208" t="s">
        <v>40</v>
      </c>
      <c r="B8" s="209"/>
      <c r="C8" s="30" t="s">
        <v>48</v>
      </c>
      <c r="D8" s="30" t="s">
        <v>48</v>
      </c>
    </row>
    <row r="9" spans="1:4" ht="32.25" customHeight="1" x14ac:dyDescent="0.25">
      <c r="A9" s="199" t="s">
        <v>7</v>
      </c>
      <c r="B9" s="200"/>
      <c r="C9" s="35" t="s">
        <v>61</v>
      </c>
      <c r="D9" s="35" t="s">
        <v>61</v>
      </c>
    </row>
    <row r="11" spans="1:4" x14ac:dyDescent="0.25">
      <c r="A11" s="4" t="s">
        <v>37</v>
      </c>
      <c r="B11" s="4"/>
      <c r="C11" s="4"/>
      <c r="D11" s="4"/>
    </row>
    <row r="12" spans="1:4" ht="13.5" customHeight="1" x14ac:dyDescent="0.25">
      <c r="A12" s="197" t="s">
        <v>38</v>
      </c>
      <c r="B12" s="198"/>
      <c r="C12" s="33"/>
      <c r="D12" s="33"/>
    </row>
    <row r="13" spans="1:4" x14ac:dyDescent="0.25">
      <c r="A13" s="32"/>
      <c r="B13" s="33"/>
      <c r="C13" s="33"/>
      <c r="D13" s="33"/>
    </row>
    <row r="14" spans="1:4" x14ac:dyDescent="0.25">
      <c r="A14" s="32"/>
      <c r="B14" s="33"/>
      <c r="C14" s="33"/>
      <c r="D14" s="33"/>
    </row>
    <row r="15" spans="1:4" x14ac:dyDescent="0.25">
      <c r="A15" s="5" t="s">
        <v>39</v>
      </c>
      <c r="B15" s="2"/>
      <c r="C15" s="2"/>
      <c r="D15" s="2"/>
    </row>
    <row r="16" spans="1:4" x14ac:dyDescent="0.25">
      <c r="A16" s="3" t="s">
        <v>41</v>
      </c>
      <c r="B16" s="2"/>
      <c r="C16" s="2"/>
      <c r="D16" s="2"/>
    </row>
    <row r="19" spans="1:7" x14ac:dyDescent="0.25">
      <c r="A19" s="6" t="s">
        <v>46</v>
      </c>
      <c r="B19" s="7"/>
      <c r="C19" s="7"/>
      <c r="D19" s="7"/>
    </row>
    <row r="20" spans="1:7" x14ac:dyDescent="0.25">
      <c r="A20" s="7" t="s">
        <v>47</v>
      </c>
      <c r="B20" s="7"/>
      <c r="C20" s="7"/>
      <c r="D20" s="7"/>
    </row>
    <row r="26" spans="1:7" x14ac:dyDescent="0.25">
      <c r="G26" s="9"/>
    </row>
    <row r="27" spans="1:7" x14ac:dyDescent="0.25">
      <c r="G27" s="9"/>
    </row>
    <row r="28" spans="1:7" x14ac:dyDescent="0.25">
      <c r="G28" s="9"/>
    </row>
  </sheetData>
  <mergeCells count="9">
    <mergeCell ref="A12:B12"/>
    <mergeCell ref="A9:B9"/>
    <mergeCell ref="A2:D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TECNICA </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2022-06-23T23:55:51Z</cp:lastPrinted>
  <dcterms:created xsi:type="dcterms:W3CDTF">2017-05-22T13:32:10Z</dcterms:created>
  <dcterms:modified xsi:type="dcterms:W3CDTF">2022-10-21T21:38:16Z</dcterms:modified>
</cp:coreProperties>
</file>