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JURIDICA 2022\INVITACION 032 DE 2020 SUMINSITRO MATERIAL POP TEXTIL\"/>
    </mc:Choice>
  </mc:AlternateContent>
  <bookViews>
    <workbookView xWindow="0" yWindow="0" windowWidth="28800" windowHeight="12030" tabRatio="602" firstSheet="1" activeTab="5"/>
  </bookViews>
  <sheets>
    <sheet name="EVALUACION JURIDICA " sheetId="26" r:id="rId1"/>
    <sheet name="EVALUIACIÓN INDICES" sheetId="27" r:id="rId2"/>
    <sheet name="INDICADORES " sheetId="32" r:id="rId3"/>
    <sheet name="EVALUACIÓN ECONÓMICA " sheetId="28" r:id="rId4"/>
    <sheet name="EVALUACIÓN EXPERIENCIA INVERAL " sheetId="29" r:id="rId5"/>
    <sheet name="EVALUACIÓN TÉCNICA " sheetId="30" r:id="rId6"/>
    <sheet name="MUESTRAS" sheetId="31" r:id="rId7"/>
    <sheet name="RESULTADO" sheetId="9" r:id="rId8"/>
  </sheets>
  <externalReferences>
    <externalReference r:id="rId9"/>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32" l="1"/>
  <c r="D10" i="32"/>
  <c r="C10" i="32"/>
  <c r="F9" i="32"/>
  <c r="E9" i="32"/>
  <c r="D9" i="32"/>
  <c r="C9" i="32"/>
  <c r="F8" i="32"/>
  <c r="E8" i="32"/>
  <c r="D8" i="32"/>
  <c r="C8" i="32"/>
  <c r="F7" i="32"/>
  <c r="E7" i="32"/>
  <c r="D7" i="32"/>
  <c r="C7" i="32"/>
  <c r="F5" i="32"/>
  <c r="E5" i="32"/>
  <c r="D5" i="32"/>
  <c r="B3" i="32"/>
  <c r="B2" i="32"/>
  <c r="H41" i="28"/>
  <c r="G41" i="28"/>
  <c r="F41" i="28"/>
  <c r="E41" i="28"/>
  <c r="E56" i="27"/>
  <c r="E54" i="27"/>
  <c r="E51" i="27"/>
  <c r="B48" i="27"/>
  <c r="E40" i="27"/>
  <c r="E38" i="27"/>
  <c r="E35" i="27"/>
  <c r="B32" i="27"/>
  <c r="E26" i="27"/>
  <c r="E23" i="27"/>
  <c r="E21" i="27"/>
  <c r="E18" i="27"/>
  <c r="B15" i="27"/>
  <c r="B3" i="27"/>
  <c r="B2" i="27"/>
</calcChain>
</file>

<file path=xl/sharedStrings.xml><?xml version="1.0" encoding="utf-8"?>
<sst xmlns="http://schemas.openxmlformats.org/spreadsheetml/2006/main" count="523" uniqueCount="202">
  <si>
    <t>EVALUACION JURIDICA</t>
  </si>
  <si>
    <t>CUMPLE</t>
  </si>
  <si>
    <t>RESULTADO</t>
  </si>
  <si>
    <t>RESULTADO/PROPONENTE</t>
  </si>
  <si>
    <t>EVALUACION TECNICA</t>
  </si>
  <si>
    <t>EVALUACION DE EXPERIENCIA</t>
  </si>
  <si>
    <t>EVALUACION ECONOMICA</t>
  </si>
  <si>
    <t>Vo.Bo. SANDRA MILENA CUBILLOS GONZALEZ</t>
  </si>
  <si>
    <t>Vo. Bo RUTH MARINA NOVOA HERRERA</t>
  </si>
  <si>
    <t>Subgerente Financiero</t>
  </si>
  <si>
    <t>Jefe  Oficina  Asesora de Juridica y Contratacion</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</si>
  <si>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</si>
  <si>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</si>
  <si>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</si>
  <si>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</si>
  <si>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</si>
  <si>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</si>
  <si>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</si>
  <si>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</si>
  <si>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</si>
  <si>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</si>
  <si>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</si>
  <si>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</si>
  <si>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</si>
  <si>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ANTECEDENTES JUDICIALES</t>
  </si>
  <si>
    <t>REGISTRO UNICO TRIBUTARIO (RUT)</t>
  </si>
  <si>
    <t xml:space="preserve">El OFERENTE deberá presentar con la OFERTA, fotocopia del Registro Único Tributario.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</si>
  <si>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</si>
  <si>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</si>
  <si>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INSCRIPCIÓN EN EL REGISTRO INTERNO DE PROVEEDORES DE LA EMPRESA</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</si>
  <si>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</si>
  <si>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</si>
  <si>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</si>
  <si>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</si>
  <si>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</si>
  <si>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</si>
  <si>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</si>
  <si>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</si>
  <si>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 xml:space="preserve">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</si>
  <si>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</si>
  <si>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</si>
  <si>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</si>
  <si>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 xml:space="preserve">CUMPLE </t>
  </si>
  <si>
    <t>INVITACION ABIERTA No. 032 DE 2022</t>
  </si>
  <si>
    <t>BLANCO Y NEGRO PUBLICIDAD Y ESTRATEGIA SAS</t>
  </si>
  <si>
    <t>FOLIO 3 Y 4</t>
  </si>
  <si>
    <t>FOLIO 6-11</t>
  </si>
  <si>
    <t>FOLIO 12</t>
  </si>
  <si>
    <t>FOLIO 13-14</t>
  </si>
  <si>
    <t>FOLIO 15-16</t>
  </si>
  <si>
    <t>FOLIO 17-18</t>
  </si>
  <si>
    <t>FOLIO 19</t>
  </si>
  <si>
    <t>FOLIO 20-22</t>
  </si>
  <si>
    <t>FOLIO 3-4</t>
  </si>
  <si>
    <t>CUMPLE (NUMERAL 7 DE LA CARTA DE PRESENTACION DE LA OFERTA)</t>
  </si>
  <si>
    <t>FOLIO 23</t>
  </si>
  <si>
    <t>FOLIO 24</t>
  </si>
  <si>
    <t xml:space="preserve">SE VERIFICA EN EL LISTADO DE PROVEEDORES </t>
  </si>
  <si>
    <t>FOLIO 25</t>
  </si>
  <si>
    <t>INVERAL SOLUCIONES SAS</t>
  </si>
  <si>
    <t>FOLIO 2</t>
  </si>
  <si>
    <t>FOLIO 3-6</t>
  </si>
  <si>
    <t>FOLIO 7</t>
  </si>
  <si>
    <t>FOLIO 8-10</t>
  </si>
  <si>
    <t>FOLIO11-12</t>
  </si>
  <si>
    <t>FOLIO 15</t>
  </si>
  <si>
    <t>FOLIO 16-17</t>
  </si>
  <si>
    <t xml:space="preserve">FOLIO 2 </t>
  </si>
  <si>
    <t xml:space="preserve">FOLIO 18 </t>
  </si>
  <si>
    <t>SE VERIFICA EN EL LISTADO DE PROVEEDORES</t>
  </si>
  <si>
    <t>SE VERIFICA EN EL LISTADO DE PROVEEDORES  - FOLIO 20</t>
  </si>
  <si>
    <t>FOLIO 21 - 22</t>
  </si>
  <si>
    <t>TOPI GRUPO EMPRESARIAL SAS</t>
  </si>
  <si>
    <t>FOLIO 1  - 2</t>
  </si>
  <si>
    <t>FOLIO 3-7</t>
  </si>
  <si>
    <t>FOLIO 8</t>
  </si>
  <si>
    <t>FOLIO 9-10</t>
  </si>
  <si>
    <t>FOLIO 11-12</t>
  </si>
  <si>
    <t>FOLIO 13</t>
  </si>
  <si>
    <t>FOLIO 14-19</t>
  </si>
  <si>
    <t>FOLIO 1 -2</t>
  </si>
  <si>
    <t>NO APORTA</t>
  </si>
  <si>
    <t xml:space="preserve">FOLIO 20 </t>
  </si>
  <si>
    <t>FOLIO 21</t>
  </si>
  <si>
    <t xml:space="preserve">EL OFERENTE ALLEGA LA GARANTIA A TRAVES DE CORREO ELECTRONICO </t>
  </si>
  <si>
    <t>INDICADORES FINANCIEROS</t>
  </si>
  <si>
    <t>SOLICITADOS</t>
  </si>
  <si>
    <t>PRESUPUESTO OFICIAL:  $489.171.515</t>
  </si>
  <si>
    <t>LIQUIDEZ</t>
  </si>
  <si>
    <t>AC/PC</t>
  </si>
  <si>
    <t>&gt; = 1.5</t>
  </si>
  <si>
    <t xml:space="preserve">CAPITAL DE TRABAJO </t>
  </si>
  <si>
    <t>AC-PC</t>
  </si>
  <si>
    <t>&gt; =  al P.O</t>
  </si>
  <si>
    <t>NIVEL DE ENDEUDAMIENTO</t>
  </si>
  <si>
    <t>(PT/AT) * 100</t>
  </si>
  <si>
    <t>&lt;= 60 %</t>
  </si>
  <si>
    <t xml:space="preserve">RAZON DE COBERTURA </t>
  </si>
  <si>
    <t>Uop/GI</t>
  </si>
  <si>
    <t>&gt; = 10%</t>
  </si>
  <si>
    <t xml:space="preserve">NO CUMPLE </t>
  </si>
  <si>
    <t>En Col $</t>
  </si>
  <si>
    <t>Activo corriente</t>
  </si>
  <si>
    <t>Pasivo corriente</t>
  </si>
  <si>
    <t xml:space="preserve">Activo corriente - Pasivo Corriente </t>
  </si>
  <si>
    <t>2.532.526.637 - 340.967.181</t>
  </si>
  <si>
    <t>Pasivo Total</t>
  </si>
  <si>
    <t>Activo Total</t>
  </si>
  <si>
    <t>Utilidad Operacional</t>
  </si>
  <si>
    <t xml:space="preserve">Gastos de Interes </t>
  </si>
  <si>
    <t>123.544.627 - 23.176.515</t>
  </si>
  <si>
    <t xml:space="preserve">INDETERMINADO </t>
  </si>
  <si>
    <t>539.714.937 - 56.031.150</t>
  </si>
  <si>
    <t>ITEM</t>
  </si>
  <si>
    <t>DESCRIPCION</t>
  </si>
  <si>
    <t>INVERAL</t>
  </si>
  <si>
    <t>Delantal Totalmente Sublimado</t>
  </si>
  <si>
    <t>Delantal única pieza en gabardina, con tiras corredizas en lino Flex para ajustar en cuello, impresión full color en el 100 % del delantal. Medidas 75X55 cmt</t>
  </si>
  <si>
    <t>Medio Delantal- logo 2 tintas</t>
  </si>
  <si>
    <t>Delantal única pieza, en gabardina, con bolsillo frontal amplio en la tapa frontal, tiras para ajustar en cintura en el mismo material del delantal. Medidas 38X60 cmt. Marcación 2 tintas tamaño media carta</t>
  </si>
  <si>
    <t>Medio Delantal- full sublimación</t>
  </si>
  <si>
    <t>Delantal única pieza, en gabardina, con bolsillo frontal amplio en la tapa frontal, tiras para ajustar en cintura en el mismo material del delantal. Medidas 38X60 cmt. Marcación en sublimación full color 100% del delantal</t>
  </si>
  <si>
    <t>Poncho en Algodón</t>
  </si>
  <si>
    <t>Material en algodón color crudo con tiras en los extremos, medidas de 1,4 metros por 0,7 metros. Marcación 2 tintas estampado tamaño media carta</t>
  </si>
  <si>
    <t>Camiseta T-shirt de COLOR- Full color carta</t>
  </si>
  <si>
    <t>Camiseta T-shirt 180 gr en ALGODON, doble cuello reforzado, rib 1x1, Tejido Jersey, marcación full color tamaño carta</t>
  </si>
  <si>
    <t>Camiseta T-shirt: de COLOR- Un logo, una tinta tamaño bolsillo</t>
  </si>
  <si>
    <t>Camiseta T-shirt 180 gr en ALGODON, doble cuello reforzado, rib 1x1, Tejido Jersey, 1 logo 1 tinta tamaño bolsillo</t>
  </si>
  <si>
    <t>Camiseta T-shirt: de COLOR- Dos logos, 1 tinta tamaño bolsillo</t>
  </si>
  <si>
    <t>Camiseta T-shirt 180 gr en ALGODON, doble cuello reforzado, rib 1x1, Tejido Jersey, 1 logo 2 logos a 1 tinta tamaño bolsillo</t>
  </si>
  <si>
    <t>Camiseta Polo: BLANCA estampado carta full color</t>
  </si>
  <si>
    <t>Camiseta Tipo Polo 220 gr, tejido de punto pique, Cuello y Puño tejido, material Poliester-algodon 65%-35%, no tiene decoloración y encogimiento debido a la mezcla, botones 8 líneas 4 huecos, 3 botones por camiseta. 1 Logo estampado tamaño carta en pecho.</t>
  </si>
  <si>
    <t>Camiseta Polo: COLOR estampado carta full color</t>
  </si>
  <si>
    <t>Camiseta Tipo Polo 220 gr, tejido de punto pique, Cuello y Puño tejido, material Poliester-algodon 65%-35%, no tiene decoloración y encogimiento debido a la mezcla, botones 8 líneas 4 huecos, 3 botones por camiseta. 1 logo estampado tamaño carta en pecho.</t>
  </si>
  <si>
    <t>Camiseta Polo: BLANCA. Un logo bordado tamaño bolsillo</t>
  </si>
  <si>
    <t>Camiseta Tipo Polo 220 gr, tejido de punto pique, Cuello y Puño tejido, material Poliester-algodon 65%-35%, no tiene decoloración y encogimiento debido a la mezcla, botones 8 líneas 4 huecos, 3 botones por camiseta. 1 logo bordado tamaño bolsillo en pecho.</t>
  </si>
  <si>
    <t>Camiseta Polo: COLOR. Un logo bordado tamaño bolsillo</t>
  </si>
  <si>
    <t>Camiseta Polo: BLANCA. dos logos bordados tamaño bolsillo</t>
  </si>
  <si>
    <t>Camiseta Tipo Polo 220 gr, tejido de punto pique, Cuello y Puño tejido, material Poliester-algodon 65%-35%, no tiene decoloración y encogimiento debido a la mezcla, botones 8 líneas 4 huecos, 3 botones por camiseta. 2 logos bordados tamaño bolsillo en pecho.</t>
  </si>
  <si>
    <t>Camiseta Polo: COLOR. dos logos bordados tamaño bolsillo</t>
  </si>
  <si>
    <t>Camiseta Tipo Polo 220 gr, tejido de punto pique, Cuello y Puño tejido, material Poliester-algodon 65%-35%, no tiene decoloración y encogimiento debido a la mezcla, botones 8 líneas 4 huecos, 3 botones por camiseta. 2 Logos bordados tamaño bolsillo en pecho.</t>
  </si>
  <si>
    <t>GORRA 100% DRIL NACIONAL- un logo bordado frente</t>
  </si>
  <si>
    <t>Gorra en Dril 100% nacional Raza o Vulcano, visera indeformable, encintado internamente con coleta. Botón superior forrado en dril, 4 costuras en visera a la misma distancia. Cierre en parte trasera con hebilla metálica. Marcación bordado en frente de gorra con logo de hasta 13.000 puntadas.</t>
  </si>
  <si>
    <t>GORRA CAMIONERA DRIL-MALLA</t>
  </si>
  <si>
    <t>Gorra en Dril  nacional Raza o Vulcano y malla importada, visera indeformable, encintado internamente con coleta. Botón superior forrado en dril, 4 costuras en visera a la misma distancia. Cierre en parte trasera con Chapa Plástica.Se puede hacer con las combinaciones que deseen. Marcacion 2 logos en aplique sublimado adherido en bordado</t>
  </si>
  <si>
    <t>GORRA CAMIONERA marcacion sublimacion</t>
  </si>
  <si>
    <t>Gorra camionera con frente y visera en bondeo malla importada, visera indeformable, encintado internamente con coleta. Botón superior forrado en dril, 4 costuras en visera a la misma distancia. Cierre en parte trasera con Chapa Plástica.Se puede hacer con las combinaciones que deseen. Marcacion 1 logo sublimado sobre frente blanco.</t>
  </si>
  <si>
    <t>TULA CON CORDONES LATERALES- MARCACION full sublimacion 1 cara</t>
  </si>
  <si>
    <t>Tula en SEDA 100% POLYESTER, cordones laterales trenzados con alma, medidas de 43x33 cmt, sistema de sujecion inferior con reata de 1". Ribeteadas en la parte interior,pieza frontal totlamente sublimada.</t>
  </si>
  <si>
    <t>BOLSA tipo mercado</t>
  </si>
  <si>
    <t>TULA CON CORDONES LATERALES- MARCACION 1 TINTA MEDIA CARTA</t>
  </si>
  <si>
    <t>Tula en SEDA 100% POLYESTER, cordones laterales trenzados con alma, medidas de 43x33 cmt, sistema de sujecion inferior con reata de 1". Ribeteadas en la parte interior, 1 logo estampado 1 tinta media carta.</t>
  </si>
  <si>
    <t>Bolsa tipo mercado en gabardina, manijas en el mismo material, sublimacion full color de una cara y estampado 1 tinta media carta al respaldo. Medidas 43x33</t>
  </si>
  <si>
    <t xml:space="preserve">VALOR MAXIMO A OFERTAR INCLUIDO IVA </t>
  </si>
  <si>
    <t xml:space="preserve">VALOR OFERTADO POR: TOPI GRUPO EMPRESARIAL SAS </t>
  </si>
  <si>
    <t xml:space="preserve">VALOR OFERTADO POR : </t>
  </si>
  <si>
    <t xml:space="preserve">TOTAL </t>
  </si>
  <si>
    <t xml:space="preserve">VALOR OFERTADO POR: INVERAL SOLUCIONES SAS </t>
  </si>
  <si>
    <t xml:space="preserve">OFERTA RECHAZADA </t>
  </si>
  <si>
    <t>EVALUACION EXPERIENCIA INVITACIÓN ABIERTA No. 032 DE 2022</t>
  </si>
  <si>
    <t xml:space="preserve">EXPERIENCIA  </t>
  </si>
  <si>
    <t>TOPI GRUPO EMPRESARIAL  SAS</t>
  </si>
  <si>
    <t xml:space="preserve">Los OFERENTES deberán acreditar experiencia específica en mínimo tres (3) contratos en SUMINISTRO DE TEXTILES CON FINES PUBLICITARIOS, Las mismas en cuantía deben sumar de forma conjunta igual al valor total igual o superior a dos veces el presupuesto oficial para la presente Invitación.
La certificación deberá contener la siguiente información: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evaluara de acuerdo a su porcentaje de participación.experiencia especifica 
</t>
  </si>
  <si>
    <r>
      <rPr>
        <b/>
        <u/>
        <sz val="9"/>
        <color theme="1"/>
        <rFont val="Calibri (Cuerpo)"/>
      </rPr>
      <t>PROYTEC PRODUCCIONES</t>
    </r>
    <r>
      <rPr>
        <sz val="8"/>
        <color theme="1"/>
        <rFont val="Calibri"/>
        <family val="2"/>
        <scheme val="minor"/>
      </rPr>
      <t xml:space="preserve">
1. 3 MEDIA STUDIO. Calle 2  No. 1-32 Mosquera  telefono 6018926706
2. INVERAL SOLUCIONES SAS
3. Número del contrato N/A
4. Objeto del contrato: Empresa Proveedora de artículos textiles suministrando camisetas y Gorras publicitarias.
5. Fecha  de Inicio: 09/02/2022. Fecha de Terminación: 24/02/2022.
6. Indicación de cumplimiento y calidad a satisfacción: EXCELENTE
7. Valor del contrato: $159,460,000
8.Dayana Katherine Rinco Gomez Representante Legal
FOODING GROUP SAS</t>
    </r>
    <r>
      <rPr>
        <b/>
        <u/>
        <sz val="9"/>
        <color theme="1"/>
        <rFont val="Calibri (Cuerpo)"/>
      </rPr>
      <t xml:space="preserve">                                                                                                                                                                                                                                                                                                     </t>
    </r>
    <r>
      <rPr>
        <sz val="8"/>
        <color theme="1"/>
        <rFont val="Calibri"/>
        <family val="2"/>
        <scheme val="minor"/>
      </rPr>
      <t>1.FOODING GROUP SAS . 
2.INVERAL SOLUCIONES SAS 
3. Número del contrato N/A
4. Objeto del contrato: Compra de Material textil, uniformes , gorras, chaquetas, delantales .
5. Fecha de Inicio: 2021. Fecha de Terminación: 2022
6. Indicación de cumplimiento y calidad a satisfacción: EXCELENTE
7. Valor del contrato: $195,315,000
8. Jhon Felipe Guzman Cardona - Representante Legal
EMPRESA DE LICORES DE CUNDINAMARCA</t>
    </r>
    <r>
      <rPr>
        <b/>
        <u/>
        <sz val="11"/>
        <color theme="1"/>
        <rFont val="Calibri"/>
        <family val="2"/>
        <scheme val="minor"/>
      </rPr>
      <t xml:space="preserve">                                                                                                                                                                                                                                        </t>
    </r>
    <r>
      <rPr>
        <b/>
        <sz val="11"/>
        <color theme="1"/>
        <rFont val="Calibri"/>
        <family val="2"/>
        <scheme val="minor"/>
      </rPr>
      <t xml:space="preserve">                                          </t>
    </r>
    <r>
      <rPr>
        <sz val="8"/>
        <color theme="1"/>
        <rFont val="Calibri"/>
        <family val="2"/>
        <scheme val="minor"/>
      </rPr>
      <t>1.</t>
    </r>
    <r>
      <rPr>
        <b/>
        <sz val="8"/>
        <color theme="1"/>
        <rFont val="Calibri"/>
        <family val="2"/>
        <scheme val="minor"/>
      </rPr>
      <t xml:space="preserve"> </t>
    </r>
    <r>
      <rPr>
        <sz val="8"/>
        <color theme="1"/>
        <rFont val="Calibri"/>
        <family val="2"/>
        <scheme val="minor"/>
      </rPr>
      <t>Empresa de Licores de Cundinamarca</t>
    </r>
    <r>
      <rPr>
        <sz val="10"/>
        <color theme="1"/>
        <rFont val="Calibri"/>
        <family val="2"/>
        <scheme val="minor"/>
      </rPr>
      <t xml:space="preserve">. Autopista Medellin Km 3,8 Via Siberia Tel </t>
    </r>
    <r>
      <rPr>
        <sz val="8"/>
        <color theme="1"/>
        <rFont val="Calibri"/>
        <family val="2"/>
        <scheme val="minor"/>
      </rPr>
      <t xml:space="preserve"> 6012377777 Cota
2. INVERAL SOLUCIONES SAS
3. Número del contrato  5320210353 de 2021 y 5320220281 de 2022
4. Objeto del contrato: Suministro d ematerial publicitario.
5. Fecha de Inicio: 11/12/2021. Fecha de Terminación: 20/12/2021   segundo ctto fecha  inicio 09/05/2022  terminación 31/08/2022
6. Indicación de cumplimiento y calidad a satisfacción: EXCELENTE
7. Valor del contrato: $133,122,241
8. Sandra Milena Cubillos - Subdirectora Juridica y Contratos                                                                                                                                                                                                                                  </t>
    </r>
    <r>
      <rPr>
        <b/>
        <sz val="8"/>
        <color theme="1"/>
        <rFont val="Calibri"/>
        <family val="2"/>
        <scheme val="minor"/>
      </rPr>
      <t xml:space="preserve">PARTIDO CONSERVADOR     </t>
    </r>
    <r>
      <rPr>
        <sz val="8"/>
        <color theme="1"/>
        <rFont val="Calibri"/>
        <family val="2"/>
        <scheme val="minor"/>
      </rPr>
      <t xml:space="preserve">                                                                                                                                                                                                                                                                                                             1. Partido Conservador. Avenida Carrera 24 No, 37-09  La soledad Tel  6015979630 Bogotá
2. INVERAL SOLUCIONES SAS
3. Número del contrato  084-21
4. Objeto del contrato: Suministro de artículos publicitarios como camisetas, gorray banderas.
5. Fecha de Inicio: 17/09/2021. Fecha de Terminación: 17/10/2021                                                                                                                                                                                                                                6. Indicación de cumplimiento y calidad a satisfacción: EXCELENTE
7. Valor del contrato: $78,279,390
8. Wilson David Bello - Gerente Administrativo y Financiero                                                                                                                                                                                                                                                                                                                             </t>
    </r>
  </si>
  <si>
    <r>
      <rPr>
        <b/>
        <u/>
        <sz val="9"/>
        <color theme="1"/>
        <rFont val="Calibri (Cuerpo)"/>
      </rPr>
      <t>PARTIDO LIBERAL COLOMBIANO</t>
    </r>
    <r>
      <rPr>
        <sz val="8"/>
        <color theme="1"/>
        <rFont val="Calibri"/>
        <family val="2"/>
        <scheme val="minor"/>
      </rPr>
      <t xml:space="preserve">
1. Partido LIberal Colombiano. Avenida Caracas No. 36-01 telefono 6015934500 Bogotá
2. Blanco y Negro Publicidad y Estrategia SAS
3. Número del contrato 027
4. Objeto del contrato: Impresión de publicida, volantes, camisetas, plegables, cartillas Pauta en medios regionales.
5. Fecha  de Inicio: 21/02/2015. Fecha de Terminación: 30/10/2015.
6. Indicación de cumplimiento y calidad a satisfacción: EXCELENTE
7. Valor del contrato: $239,227,824                                                                                                                                       8. Luis Roberto Rodriguez - Gerente Comunicaciones Partido Liberal
</t>
    </r>
    <r>
      <rPr>
        <b/>
        <sz val="8"/>
        <color theme="1"/>
        <rFont val="Calibri"/>
        <family val="2"/>
        <scheme val="minor"/>
      </rPr>
      <t>CUARTO PODER OR SAS</t>
    </r>
    <r>
      <rPr>
        <b/>
        <u/>
        <sz val="9"/>
        <color theme="1"/>
        <rFont val="Calibri (Cuerpo)"/>
      </rPr>
      <t xml:space="preserve">                                                                                                                                                                                                                                                                              </t>
    </r>
    <r>
      <rPr>
        <sz val="8"/>
        <color theme="1"/>
        <rFont val="Calibri"/>
        <family val="2"/>
        <scheme val="minor"/>
      </rPr>
      <t xml:space="preserve">1.CUARTO PODER OR SAS. 
2.Blanco y Negro Publicidad y Estrategia SAS 
3. Número del contrato 05
4. Objeto del contrato: Elaboración y Suministro de material publicitario .
5. Fecha de Inicio: 20/09/2016. Fecha de Terminación: 30/11/2016
6. Indicación de cumplimiento y calidad a satisfacción: EXCELENTE
7. Valor del contrato: $1.173.176.347
8. Hernan Rojas Mejia - Representante Legal
</t>
    </r>
    <r>
      <rPr>
        <b/>
        <u/>
        <sz val="11"/>
        <color theme="1"/>
        <rFont val="Calibri"/>
        <family val="2"/>
        <scheme val="minor"/>
      </rPr>
      <t xml:space="preserve">                                                                                                                                                                                                              </t>
    </r>
    <r>
      <rPr>
        <b/>
        <sz val="11"/>
        <color theme="1"/>
        <rFont val="Calibri"/>
        <family val="2"/>
        <scheme val="minor"/>
      </rPr>
      <t xml:space="preserve">                                          </t>
    </r>
    <r>
      <rPr>
        <sz val="8"/>
        <color theme="1"/>
        <rFont val="Calibri"/>
        <family val="2"/>
        <scheme val="minor"/>
      </rPr>
      <t/>
    </r>
  </si>
  <si>
    <r>
      <rPr>
        <b/>
        <u/>
        <sz val="9"/>
        <color theme="1"/>
        <rFont val="Calibri (Cuerpo)"/>
      </rPr>
      <t>WILD MARKET  SAS</t>
    </r>
    <r>
      <rPr>
        <sz val="8"/>
        <color theme="1"/>
        <rFont val="Calibri"/>
        <family val="2"/>
        <scheme val="minor"/>
      </rPr>
      <t xml:space="preserve">
1. Wild Market SAS   telefono 6018926706
2. TOPI Grupo Empresarial SAS 
3. Número del contrato 344573
4. Objeto del contrato: Suministro de Textiles con fines publicitarios.
5. Fecha  de Inicio: 18/01/2021. Fecha de Terminación: 19/03/2021.
6. Indicación de cumplimiento y calidad a satisfacción: CUMPLIDO Y EJECUTADO
7. Valor del contrato: $500.000.000
8.Hectro Fabio Mendez
</t>
    </r>
    <r>
      <rPr>
        <b/>
        <sz val="9"/>
        <color theme="1"/>
        <rFont val="Calibri"/>
        <family val="2"/>
        <scheme val="minor"/>
      </rPr>
      <t>ROYAL CANNABIS SAS</t>
    </r>
    <r>
      <rPr>
        <b/>
        <u/>
        <sz val="9"/>
        <color theme="1"/>
        <rFont val="Calibri (Cuerpo)"/>
      </rPr>
      <t xml:space="preserve">                                                                                                                                                                                                                                                                                                     </t>
    </r>
    <r>
      <rPr>
        <sz val="8"/>
        <color theme="1"/>
        <rFont val="Calibri"/>
        <family val="2"/>
        <scheme val="minor"/>
      </rPr>
      <t xml:space="preserve">1.Royal Cannabis SAS . 
2.TOPI Grupo Empresarial SAS 
3. Número del contrato 121492
4. Objeto del contrato: Suministro de Textiles con fines publicitarios.
5. Fecha de Inicio: 25/03/2022. Fecha de Terminación: 26/04/2022
6. Indicación de cumplimiento y calidad a satisfacción: CUMPLIDO Y EJECUTADO
7. Valor del contrato: $300.000.000
8. Fernando Cañon - Representante Legal
</t>
    </r>
    <r>
      <rPr>
        <b/>
        <sz val="9"/>
        <color theme="1"/>
        <rFont val="Calibri"/>
        <family val="2"/>
        <scheme val="minor"/>
      </rPr>
      <t>MARLEN PUERTAS</t>
    </r>
    <r>
      <rPr>
        <b/>
        <u/>
        <sz val="9"/>
        <color theme="1"/>
        <rFont val="Calibri"/>
        <family val="2"/>
        <scheme val="minor"/>
      </rPr>
      <t xml:space="preserve">    </t>
    </r>
    <r>
      <rPr>
        <b/>
        <u/>
        <sz val="11"/>
        <color theme="1"/>
        <rFont val="Calibri"/>
        <family val="2"/>
        <scheme val="minor"/>
      </rPr>
      <t xml:space="preserve">                                                                                                                                                                                                                                    </t>
    </r>
    <r>
      <rPr>
        <b/>
        <sz val="11"/>
        <color theme="1"/>
        <rFont val="Calibri"/>
        <family val="2"/>
        <scheme val="minor"/>
      </rPr>
      <t xml:space="preserve">                                          </t>
    </r>
    <r>
      <rPr>
        <sz val="8"/>
        <color theme="1"/>
        <rFont val="Calibri"/>
        <family val="2"/>
        <scheme val="minor"/>
      </rPr>
      <t>1.</t>
    </r>
    <r>
      <rPr>
        <b/>
        <sz val="8"/>
        <color theme="1"/>
        <rFont val="Calibri"/>
        <family val="2"/>
        <scheme val="minor"/>
      </rPr>
      <t xml:space="preserve"> Marlen Puertas</t>
    </r>
    <r>
      <rPr>
        <sz val="10"/>
        <color theme="1"/>
        <rFont val="Calibri"/>
        <family val="2"/>
        <scheme val="minor"/>
      </rPr>
      <t xml:space="preserve">.  Tel </t>
    </r>
    <r>
      <rPr>
        <sz val="8"/>
        <color theme="1"/>
        <rFont val="Calibri"/>
        <family val="2"/>
        <scheme val="minor"/>
      </rPr>
      <t xml:space="preserve"> 6016638497 Bogotá
2. TOPI Grupo Empresarial SAS
3. Número del contrato 9022                                                                                                                                                    4. Objeto del Contrato: Compra de  material publicitario y merchandising.
5. Fecha de Inicio: 15/05/2021. Fecha de Terminación: 15/06/2021   
6. Indicación de cumplimiento y calidad a satisfacción: EXCELENTE
7. Valor del contrato: $400.000.000
                                                                                                                                                                                                                                                            </t>
    </r>
    <r>
      <rPr>
        <sz val="8"/>
        <color theme="1"/>
        <rFont val="Calibri"/>
        <family val="2"/>
        <scheme val="minor"/>
      </rPr>
      <t xml:space="preserve">
8. Wilson David Bello - Gerente Administrativo y Financiero                                                                                                                                                                                                                                                                                                                             </t>
    </r>
  </si>
  <si>
    <t>NO CUMPLE</t>
  </si>
  <si>
    <t>Vo. Bo JUAN PABLO SARMIENTO DAZA</t>
  </si>
  <si>
    <t xml:space="preserve">Subgerente Comercial </t>
  </si>
  <si>
    <t>BLANCO Y NEGOR PUBLICIDAD Y ESTRATEGIA</t>
  </si>
  <si>
    <t>TOPI GRUPO EMPRESARIAL</t>
  </si>
  <si>
    <t>Delantal única pieza en gabardina, con tiras corredizas en linoflex para ajustar en cuello, impresion full color en el 100 % del delantal. Medidas 75X55 cmt</t>
  </si>
  <si>
    <t>SI</t>
  </si>
  <si>
    <t>Delantal única pieza,  en gabardina, con bolsillo frontal amplio en la tapa frontal, tiras para ajustar en cintura en el mismo material del delantal. Medidas 38X60 cmt. Marcacion 2 tintas tamaño media carta</t>
  </si>
  <si>
    <t>Medio Delantal- full sublimacion</t>
  </si>
  <si>
    <t>Delantal única pieza,  en gabardina, con bolsillo frontal amplio en la tapa frontal, tiras para ajustar en cintura en el mismo material del delantal. Medidas 38X60 cmt. Marcacion en sublimacion full color 100% del delantal</t>
  </si>
  <si>
    <t>Poncho en Algodon</t>
  </si>
  <si>
    <t>Material en algodón color crudo con tiras en los extremos, medidas de 1,4 metros por 0,7 metros. Marcacion 2 tintas estampado tamaño media carta</t>
  </si>
  <si>
    <t>Camiseta T-shirt 180 gr en ALGODON, doble cuello reforzado, rib 1x1, Tejido Jersey, marcacion full color tamaño carta</t>
  </si>
  <si>
    <t>Camiseta Tipo Polo 220 gr, tejido de punto pique, Cuello y Puño tejido, material Poliester-algodon 65%-35%, no tiene decoloracion y encogimiento debido a la mezcla, botones 8 lineas 4 huecos, 3 botones por camiseta. 1 Logo estampado  tamaño carta en pecho.</t>
  </si>
  <si>
    <t>Camiseta Polo: BLANCA . Un logo bordado tamaño bolsillo</t>
  </si>
  <si>
    <t>Camiseta Tipo Polo 220 gr, tejido de punto pique, Cuello y Puño tejido, material Poliester-algodon 65%-35%, no tiene decoloracion y encogimiento debido a la mezcla, botones 8 lineas 4 huecos, 3 botones por camiseta. 1 Logo bordado  tamaño bolsillo en pecho.</t>
  </si>
  <si>
    <t>Camiseta Polo: BLANCA . dos logos bordados tamaño bolsillo</t>
  </si>
  <si>
    <t>Camiseta Tipo Polo 220 gr, tejido de punto pique, Cuello y Puño tejido, material Poliester-algodon 65%-35%, no tiene decoloracion y encogimiento debido a la mezcla, botones 8 lineas 4 huecos, 3 botones por camiseta. 2 Logos bordados  tamaño bolsillo en pecho.</t>
  </si>
  <si>
    <t>Gorra en Dril 100% nacional Raza o Vulcano, visera indeformable, encintado internamente con coleta. Boton superior forrado en dril, 4 costuras en visera a la misma distancia. Cierre en parte trasera con hebilla metálica. Marcacion bordado en frente de gorra con logo de hasta 13.000 puntadas.</t>
  </si>
  <si>
    <t>SI CUMPLE</t>
  </si>
  <si>
    <t>MUESTRAS  INVOTACION    032</t>
  </si>
  <si>
    <t>NO</t>
  </si>
  <si>
    <t>SOLICITADOS
PRESUPUESTO OFICIAL:  $489.171.515</t>
  </si>
  <si>
    <t>RECHAZADA - ITEM SUPERA EL VALOR MAXIMO A OFERTAR</t>
  </si>
  <si>
    <t>CUMPLE -  MENOR VALOR OFERTADO (1000 PUNTOS)</t>
  </si>
  <si>
    <t>CUMPLE - VALOR MAXIMO OFERTADO (814 PUNTOS)</t>
  </si>
  <si>
    <t>CUMPLE -  NO PRESENTA MUESTRAS</t>
  </si>
  <si>
    <t xml:space="preserve">RECHAZADA </t>
  </si>
  <si>
    <t xml:space="preserve">LA CERTIFICACION SUSCRITA POR EL REVISOR FISCAL TIENE ERRADA LA RAZON SOCIAL </t>
  </si>
  <si>
    <t xml:space="preserve">DENTRO DEL PLAZO PARA SUBSANAR EL OFERENTE APORTA LA HOJA DE VIDA DE LA FUNCION PUBLICA, SIN EMBARGO, NO ESTA FIRMADA POR EL REPRESENTANTE LEGAL </t>
  </si>
  <si>
    <t>SUBSANO</t>
  </si>
  <si>
    <t xml:space="preserve">NO CUMPLE -  EL NIVEL DE ENDEUDAMIENTO SUPERA EL SOLICITADO DENTRO DE LA INVITACION ABIERTA </t>
  </si>
  <si>
    <t>INDETERMINADO (0)</t>
  </si>
  <si>
    <t>INDETERMINADO</t>
  </si>
  <si>
    <t>ESTADOS FINANCIEROS CON CORTE A 31 DE DICIEMBRE DE 2021</t>
  </si>
  <si>
    <t>ESTADOS FINANCIEROS CON CORTE A 30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</si>
</sst>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1" formatCode="_-* #,##0_-;\-* #,##0_-;_-* &quot;-&quot;_-;_-@_-"/>
    <numFmt numFmtId="43" formatCode="_-* #,##0.00_-;\-* #,##0.00_-;_-* &quot;-&quot;??_-;_-@_-"/>
    <numFmt numFmtId="164" formatCode="_(* #,##0.00_);_(* \(#,##0.00\);_(* &quot;-&quot;??_);_(@_)"/>
    <numFmt numFmtId="165" formatCode="_-&quot;$&quot;* #,##0_-;\-&quot;$&quot;* #,##0_-;_-&quot;$&quot;* &quot;-&quot;_-;_-@_-"/>
    <numFmt numFmtId="166" formatCode="_(&quot;$&quot;\ * #,##0.00_);_(&quot;$&quot;\ * \(#,##0.00\);_(&quot;$&quot;\ * &quot;-&quot;??_);_(@_)"/>
    <numFmt numFmtId="167" formatCode="_(* #,##0_);_(* \(#,##0\);_(* &quot;-&quot;??_);_(@_)"/>
    <numFmt numFmtId="168" formatCode="#,##0.00;[Red]#,##0.00"/>
    <numFmt numFmtId="169" formatCode="_(&quot;$&quot;\ * #,##0_);_(&quot;$&quot;\ * \(#,##0\);_(&quot;$&quot;\ * &quot;-&quot;??_);_(@_)"/>
  </numFmts>
  <fonts count="39">
    <font>
      <sz val="11"/>
      <color theme="1"/>
      <name val="Calibri"/>
      <family val="2"/>
      <scheme val="minor"/>
    </font>
    <font>
      <b/>
      <sz val="8"/>
      <name val="Arial"/>
      <family val="2"/>
    </font>
    <font>
      <b/>
      <sz val="8"/>
      <color theme="1"/>
      <name val="Arial"/>
      <family val="2"/>
    </font>
    <font>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2"/>
      <color theme="1"/>
      <name val="Arial"/>
      <family val="2"/>
    </font>
    <font>
      <sz val="12"/>
      <color theme="1"/>
      <name val="Arial"/>
      <family val="2"/>
    </font>
    <font>
      <sz val="12"/>
      <color rgb="FFFF0000"/>
      <name val="Arial"/>
      <family val="2"/>
    </font>
    <font>
      <b/>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10"/>
      <color theme="1"/>
      <name val="Arial"/>
      <family val="2"/>
    </font>
    <font>
      <b/>
      <sz val="10"/>
      <color theme="1"/>
      <name val="Calibri"/>
      <family val="2"/>
      <scheme val="minor"/>
    </font>
    <font>
      <b/>
      <sz val="9"/>
      <color theme="1"/>
      <name val="Calibri"/>
      <family val="2"/>
      <scheme val="minor"/>
    </font>
    <font>
      <sz val="11"/>
      <color rgb="FF000000"/>
      <name val="Arial"/>
      <family val="2"/>
    </font>
    <font>
      <b/>
      <sz val="10"/>
      <color rgb="FF000000"/>
      <name val="Arial"/>
      <family val="2"/>
    </font>
    <font>
      <sz val="9"/>
      <color rgb="FF000000"/>
      <name val="Arial"/>
      <family val="2"/>
    </font>
    <font>
      <sz val="11"/>
      <color rgb="FFFF0000"/>
      <name val="Arial"/>
      <family val="2"/>
    </font>
    <font>
      <sz val="20"/>
      <color theme="1"/>
      <name val="Calibri"/>
      <family val="2"/>
      <scheme val="minor"/>
    </font>
    <font>
      <b/>
      <sz val="8"/>
      <color theme="1"/>
      <name val="Calibri"/>
      <family val="2"/>
      <scheme val="minor"/>
    </font>
    <font>
      <b/>
      <sz val="8"/>
      <color rgb="FF000000"/>
      <name val="Arial"/>
      <family val="2"/>
    </font>
    <font>
      <b/>
      <u/>
      <sz val="9"/>
      <color theme="1"/>
      <name val="Calibri (Cuerpo)"/>
    </font>
    <font>
      <sz val="11"/>
      <color theme="1"/>
      <name val="Arial"/>
      <family val="2"/>
    </font>
    <font>
      <b/>
      <u/>
      <sz val="11"/>
      <color theme="1"/>
      <name val="Calibri"/>
      <family val="2"/>
      <scheme val="minor"/>
    </font>
    <font>
      <sz val="10"/>
      <color theme="1"/>
      <name val="Calibri"/>
      <family val="2"/>
      <scheme val="minor"/>
    </font>
    <font>
      <b/>
      <u/>
      <sz val="9"/>
      <color theme="1"/>
      <name val="Calibri"/>
      <family val="2"/>
      <scheme val="minor"/>
    </font>
    <font>
      <b/>
      <sz val="8"/>
      <name val="Calibri"/>
      <family val="2"/>
      <scheme val="minor"/>
    </font>
    <font>
      <sz val="8"/>
      <color theme="1"/>
      <name val="Gill Sans"/>
      <family val="2"/>
    </font>
    <font>
      <b/>
      <sz val="8"/>
      <color rgb="FFFF0000"/>
      <name val="Arial"/>
      <family val="2"/>
    </font>
    <font>
      <sz val="12"/>
      <name val="Arial"/>
      <family val="2"/>
    </font>
    <font>
      <sz val="9"/>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14">
    <xf numFmtId="0" fontId="0" fillId="0" borderId="0"/>
    <xf numFmtId="164" fontId="5"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17" fillId="0" borderId="0"/>
    <xf numFmtId="165" fontId="17" fillId="0" borderId="0" applyFont="0" applyFill="0" applyBorder="0" applyAlignment="0" applyProtection="0"/>
  </cellStyleXfs>
  <cellXfs count="253">
    <xf numFmtId="0" fontId="0" fillId="0" borderId="0" xfId="0"/>
    <xf numFmtId="0" fontId="1" fillId="0" borderId="3" xfId="0" applyFont="1" applyBorder="1" applyAlignment="1">
      <alignment horizontal="center" vertical="center" wrapText="1"/>
    </xf>
    <xf numFmtId="0" fontId="6" fillId="0" borderId="0" xfId="2"/>
    <xf numFmtId="0" fontId="10" fillId="0" borderId="0" xfId="2" applyFont="1" applyAlignment="1">
      <alignment vertical="top"/>
    </xf>
    <xf numFmtId="0" fontId="8" fillId="0" borderId="0" xfId="0" applyFont="1"/>
    <xf numFmtId="0" fontId="11" fillId="0" borderId="0" xfId="0" applyFont="1"/>
    <xf numFmtId="0" fontId="13" fillId="0" borderId="0" xfId="0" applyFont="1" applyAlignment="1">
      <alignment horizontal="center" vertical="center" wrapText="1"/>
    </xf>
    <xf numFmtId="0" fontId="12"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wrapText="1"/>
    </xf>
    <xf numFmtId="0" fontId="12" fillId="0" borderId="1" xfId="0" applyFont="1" applyBorder="1" applyAlignment="1">
      <alignment horizontal="justify" wrapText="1"/>
    </xf>
    <xf numFmtId="0" fontId="12" fillId="0" borderId="1" xfId="0" applyFont="1" applyBorder="1" applyAlignment="1">
      <alignment horizontal="justify" vertical="center"/>
    </xf>
    <xf numFmtId="0" fontId="13"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2" fillId="0" borderId="0" xfId="0" applyFont="1" applyBorder="1" applyAlignment="1"/>
    <xf numFmtId="0" fontId="13" fillId="0" borderId="0" xfId="0" applyFont="1"/>
    <xf numFmtId="0" fontId="12" fillId="0" borderId="1" xfId="0" applyFont="1" applyBorder="1" applyAlignment="1">
      <alignment horizontal="center" vertical="center" wrapText="1"/>
    </xf>
    <xf numFmtId="0" fontId="13" fillId="0" borderId="0" xfId="0" applyFont="1" applyAlignment="1">
      <alignment wrapText="1"/>
    </xf>
    <xf numFmtId="0" fontId="13" fillId="0" borderId="0" xfId="0" applyFont="1" applyAlignment="1">
      <alignment vertical="center" wrapText="1"/>
    </xf>
    <xf numFmtId="0" fontId="13" fillId="0" borderId="0" xfId="0" applyFont="1" applyAlignment="1">
      <alignment horizontal="center" vertical="center"/>
    </xf>
    <xf numFmtId="0" fontId="9" fillId="0" borderId="0" xfId="2" applyFont="1" applyAlignment="1">
      <alignment horizontal="left" vertical="top" wrapText="1"/>
    </xf>
    <xf numFmtId="0" fontId="10" fillId="0" borderId="0" xfId="2" applyFont="1" applyAlignment="1">
      <alignment horizontal="left" vertical="top" wrapText="1"/>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0" fillId="2" borderId="0" xfId="0" applyFill="1"/>
    <xf numFmtId="0" fontId="0" fillId="2" borderId="0" xfId="0" applyFill="1" applyAlignment="1">
      <alignment horizontal="center"/>
    </xf>
    <xf numFmtId="0" fontId="0" fillId="2" borderId="0" xfId="0" applyFill="1" applyAlignment="1">
      <alignment vertical="center"/>
    </xf>
    <xf numFmtId="0" fontId="0" fillId="2" borderId="0" xfId="0" applyFill="1" applyAlignment="1">
      <alignment horizontal="justify" vertical="justify"/>
    </xf>
    <xf numFmtId="0" fontId="15" fillId="2" borderId="0" xfId="0" applyFont="1" applyFill="1"/>
    <xf numFmtId="0" fontId="16" fillId="2" borderId="8" xfId="0" applyFont="1" applyFill="1" applyBorder="1" applyAlignment="1">
      <alignment horizontal="center" vertical="center"/>
    </xf>
    <xf numFmtId="3" fontId="0" fillId="2" borderId="0" xfId="0" applyNumberFormat="1" applyFill="1"/>
    <xf numFmtId="0" fontId="16" fillId="2" borderId="1" xfId="0" applyFont="1" applyFill="1" applyBorder="1" applyAlignment="1">
      <alignment vertical="center"/>
    </xf>
    <xf numFmtId="0" fontId="17" fillId="2" borderId="1" xfId="0" applyFont="1" applyFill="1" applyBorder="1" applyAlignment="1">
      <alignment horizontal="center" vertical="center"/>
    </xf>
    <xf numFmtId="0" fontId="17" fillId="2" borderId="9" xfId="0" applyFont="1" applyFill="1" applyBorder="1" applyAlignment="1">
      <alignment horizontal="center" vertical="center"/>
    </xf>
    <xf numFmtId="41" fontId="0" fillId="2" borderId="0" xfId="8" applyFont="1" applyFill="1" applyAlignment="1">
      <alignment vertical="center"/>
    </xf>
    <xf numFmtId="0" fontId="16" fillId="2" borderId="1"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16" fillId="2" borderId="1" xfId="0" applyFont="1" applyFill="1" applyBorder="1"/>
    <xf numFmtId="0" fontId="16" fillId="2" borderId="0" xfId="0" applyFont="1" applyFill="1" applyAlignment="1">
      <alignment horizontal="justify" vertical="center" wrapText="1"/>
    </xf>
    <xf numFmtId="0" fontId="17" fillId="2" borderId="0" xfId="0" applyFont="1" applyFill="1" applyAlignment="1">
      <alignment horizontal="center" vertical="center"/>
    </xf>
    <xf numFmtId="9" fontId="0" fillId="2" borderId="0" xfId="8" applyNumberFormat="1" applyFont="1" applyFill="1" applyAlignment="1">
      <alignment vertical="center"/>
    </xf>
    <xf numFmtId="0" fontId="18" fillId="2" borderId="0" xfId="0" applyFont="1" applyFill="1" applyAlignment="1">
      <alignment horizontal="center"/>
    </xf>
    <xf numFmtId="9" fontId="0" fillId="2" borderId="0" xfId="0" applyNumberFormat="1" applyFill="1"/>
    <xf numFmtId="0" fontId="20" fillId="2" borderId="12" xfId="0" applyFont="1" applyFill="1" applyBorder="1" applyAlignment="1">
      <alignment horizontal="center" vertical="center" wrapText="1"/>
    </xf>
    <xf numFmtId="0" fontId="21" fillId="2" borderId="8" xfId="0" applyFont="1" applyFill="1" applyBorder="1" applyAlignment="1">
      <alignment horizontal="center"/>
    </xf>
    <xf numFmtId="0" fontId="18" fillId="2" borderId="13" xfId="0" applyFont="1" applyFill="1" applyBorder="1"/>
    <xf numFmtId="0" fontId="18" fillId="2" borderId="14" xfId="0" applyFont="1" applyFill="1" applyBorder="1"/>
    <xf numFmtId="0" fontId="21" fillId="2" borderId="15" xfId="0" applyFont="1" applyFill="1" applyBorder="1" applyAlignment="1">
      <alignment horizontal="center" vertical="justify" wrapText="1"/>
    </xf>
    <xf numFmtId="0" fontId="18" fillId="2" borderId="4" xfId="0" applyFont="1" applyFill="1" applyBorder="1"/>
    <xf numFmtId="0" fontId="18" fillId="2" borderId="16" xfId="0" applyFont="1" applyFill="1" applyBorder="1" applyAlignment="1">
      <alignment horizontal="center"/>
    </xf>
    <xf numFmtId="167" fontId="18" fillId="2" borderId="16" xfId="1" applyNumberFormat="1" applyFont="1" applyFill="1" applyBorder="1"/>
    <xf numFmtId="39" fontId="18" fillId="2" borderId="17" xfId="1" applyNumberFormat="1" applyFont="1" applyFill="1" applyBorder="1"/>
    <xf numFmtId="164" fontId="18" fillId="2" borderId="18" xfId="1" applyFont="1" applyFill="1" applyBorder="1" applyAlignment="1">
      <alignment horizontal="center"/>
    </xf>
    <xf numFmtId="167" fontId="18" fillId="2" borderId="0" xfId="1" applyNumberFormat="1" applyFont="1" applyFill="1" applyBorder="1"/>
    <xf numFmtId="164" fontId="18" fillId="2" borderId="17" xfId="1" applyFont="1" applyFill="1" applyBorder="1"/>
    <xf numFmtId="167" fontId="18" fillId="2" borderId="16" xfId="1" applyNumberFormat="1" applyFont="1" applyFill="1" applyBorder="1" applyAlignment="1">
      <alignment horizontal="right"/>
    </xf>
    <xf numFmtId="167" fontId="18" fillId="2" borderId="17" xfId="1" applyNumberFormat="1" applyFont="1" applyFill="1" applyBorder="1"/>
    <xf numFmtId="3" fontId="18" fillId="2" borderId="16" xfId="0" applyNumberFormat="1" applyFont="1" applyFill="1" applyBorder="1"/>
    <xf numFmtId="9" fontId="18" fillId="2" borderId="17" xfId="9" applyFont="1" applyFill="1" applyBorder="1"/>
    <xf numFmtId="0" fontId="18" fillId="2" borderId="18" xfId="0" applyFont="1" applyFill="1" applyBorder="1" applyAlignment="1">
      <alignment horizontal="center" vertical="justify" wrapText="1"/>
    </xf>
    <xf numFmtId="0" fontId="21" fillId="2" borderId="18" xfId="0" applyFont="1" applyFill="1" applyBorder="1" applyAlignment="1">
      <alignment horizontal="center" vertical="justify" wrapText="1"/>
    </xf>
    <xf numFmtId="0" fontId="18" fillId="2" borderId="16" xfId="0" applyFont="1" applyFill="1" applyBorder="1" applyAlignment="1">
      <alignment horizontal="center" vertical="center" wrapText="1"/>
    </xf>
    <xf numFmtId="2" fontId="18" fillId="2" borderId="17" xfId="1" applyNumberFormat="1" applyFont="1" applyFill="1" applyBorder="1" applyAlignment="1">
      <alignment horizontal="right"/>
    </xf>
    <xf numFmtId="0" fontId="18" fillId="2" borderId="18" xfId="0" applyFont="1" applyFill="1" applyBorder="1" applyAlignment="1">
      <alignment horizontal="center" vertical="center" wrapText="1"/>
    </xf>
    <xf numFmtId="164" fontId="21" fillId="2" borderId="18" xfId="1" applyFont="1" applyFill="1" applyBorder="1" applyAlignment="1">
      <alignment horizontal="center"/>
    </xf>
    <xf numFmtId="0" fontId="0" fillId="2" borderId="19" xfId="0" applyFill="1" applyBorder="1"/>
    <xf numFmtId="0" fontId="0" fillId="2" borderId="20" xfId="0" applyFill="1" applyBorder="1"/>
    <xf numFmtId="0" fontId="0" fillId="2" borderId="9" xfId="0" applyFill="1" applyBorder="1"/>
    <xf numFmtId="164" fontId="18" fillId="2" borderId="21" xfId="1" applyFont="1" applyFill="1" applyBorder="1" applyAlignment="1">
      <alignment horizontal="center"/>
    </xf>
    <xf numFmtId="0" fontId="21" fillId="2" borderId="12" xfId="0" applyFont="1" applyFill="1" applyBorder="1" applyAlignment="1">
      <alignment horizontal="center" vertical="center" wrapText="1"/>
    </xf>
    <xf numFmtId="167" fontId="18" fillId="2" borderId="20" xfId="1" applyNumberFormat="1" applyFont="1" applyFill="1" applyBorder="1"/>
    <xf numFmtId="3" fontId="18" fillId="2" borderId="0" xfId="0" applyNumberFormat="1" applyFont="1" applyFill="1"/>
    <xf numFmtId="2" fontId="18" fillId="2" borderId="17" xfId="1" applyNumberFormat="1" applyFont="1" applyFill="1" applyBorder="1" applyAlignment="1">
      <alignment horizontal="center"/>
    </xf>
    <xf numFmtId="0" fontId="24" fillId="0" borderId="24"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4" fillId="0" borderId="26" xfId="0" applyFont="1" applyBorder="1" applyAlignment="1">
      <alignment horizontal="center" vertical="center" wrapText="1"/>
    </xf>
    <xf numFmtId="6" fontId="22" fillId="0" borderId="7" xfId="0" applyNumberFormat="1" applyFont="1" applyBorder="1" applyAlignment="1">
      <alignment horizontal="center" vertical="center" wrapText="1"/>
    </xf>
    <xf numFmtId="0" fontId="0" fillId="0" borderId="22" xfId="0" applyBorder="1"/>
    <xf numFmtId="0" fontId="0" fillId="0" borderId="0" xfId="0"/>
    <xf numFmtId="0" fontId="15" fillId="3" borderId="22" xfId="0" applyFont="1" applyFill="1" applyBorder="1" applyAlignment="1">
      <alignment horizontal="center" vertical="center"/>
    </xf>
    <xf numFmtId="0" fontId="28" fillId="4" borderId="22" xfId="0" applyFont="1" applyFill="1" applyBorder="1" applyAlignment="1">
      <alignment horizontal="center" vertical="center" wrapText="1"/>
    </xf>
    <xf numFmtId="0" fontId="27" fillId="0" borderId="22" xfId="0" applyFont="1" applyBorder="1" applyAlignment="1">
      <alignment horizontal="center" vertical="center"/>
    </xf>
    <xf numFmtId="0" fontId="3" fillId="0" borderId="26" xfId="0" applyFont="1" applyBorder="1"/>
    <xf numFmtId="0" fontId="3" fillId="0" borderId="29" xfId="0" applyFont="1" applyBorder="1"/>
    <xf numFmtId="0" fontId="6" fillId="0" borderId="0" xfId="2" applyFont="1"/>
    <xf numFmtId="0" fontId="7" fillId="0" borderId="0" xfId="2" applyFont="1" applyAlignment="1">
      <alignment vertical="top"/>
    </xf>
    <xf numFmtId="0" fontId="7" fillId="0" borderId="0" xfId="2" applyFont="1"/>
    <xf numFmtId="0" fontId="30" fillId="0" borderId="0" xfId="0" applyFont="1" applyAlignment="1">
      <alignment horizontal="justify" vertical="center"/>
    </xf>
    <xf numFmtId="0" fontId="7" fillId="0" borderId="0" xfId="2" applyFont="1" applyAlignment="1">
      <alignment horizontal="center" vertical="top"/>
    </xf>
    <xf numFmtId="0" fontId="15" fillId="0" borderId="0" xfId="0" applyFont="1" applyFill="1" applyBorder="1" applyAlignment="1">
      <alignment horizontal="center" vertical="center"/>
    </xf>
    <xf numFmtId="0" fontId="11" fillId="0" borderId="22" xfId="0" applyFont="1" applyBorder="1" applyAlignment="1">
      <alignment horizontal="left" vertical="top" wrapText="1"/>
    </xf>
    <xf numFmtId="0" fontId="3" fillId="0" borderId="22" xfId="0" applyFont="1" applyBorder="1" applyAlignment="1">
      <alignment vertical="top" wrapText="1"/>
    </xf>
    <xf numFmtId="0" fontId="15" fillId="5" borderId="22" xfId="0" applyFont="1" applyFill="1" applyBorder="1" applyAlignment="1">
      <alignment horizontal="center" vertical="center"/>
    </xf>
    <xf numFmtId="0" fontId="0" fillId="0" borderId="0" xfId="0"/>
    <xf numFmtId="0" fontId="27" fillId="0" borderId="30" xfId="12" applyFont="1" applyBorder="1" applyAlignment="1">
      <alignment horizontal="center" vertical="center" wrapText="1"/>
    </xf>
    <xf numFmtId="0" fontId="27" fillId="0" borderId="35" xfId="12" applyFont="1" applyBorder="1" applyAlignment="1">
      <alignment horizontal="center" vertical="center" wrapText="1"/>
    </xf>
    <xf numFmtId="0" fontId="27" fillId="6" borderId="34" xfId="12" applyFont="1" applyFill="1" applyBorder="1" applyAlignment="1">
      <alignment horizontal="center" wrapText="1"/>
    </xf>
    <xf numFmtId="0" fontId="27" fillId="0" borderId="21" xfId="12" applyFont="1" applyBorder="1" applyAlignment="1">
      <alignment horizontal="center" wrapText="1"/>
    </xf>
    <xf numFmtId="0" fontId="3" fillId="0" borderId="0" xfId="12" applyFont="1" applyFill="1"/>
    <xf numFmtId="0" fontId="27" fillId="0" borderId="19" xfId="12" applyFont="1" applyBorder="1" applyAlignment="1">
      <alignment horizontal="center" wrapText="1"/>
    </xf>
    <xf numFmtId="0" fontId="27" fillId="6" borderId="1" xfId="12" applyFont="1" applyFill="1" applyBorder="1" applyAlignment="1">
      <alignment horizontal="center" wrapText="1"/>
    </xf>
    <xf numFmtId="0" fontId="27" fillId="0" borderId="1" xfId="12" applyFont="1" applyBorder="1" applyAlignment="1">
      <alignment horizontal="center" wrapText="1"/>
    </xf>
    <xf numFmtId="0" fontId="0" fillId="0" borderId="0" xfId="0"/>
    <xf numFmtId="0" fontId="7" fillId="0" borderId="0" xfId="2" applyFont="1"/>
    <xf numFmtId="0" fontId="27" fillId="0" borderId="45" xfId="12" applyFont="1" applyBorder="1" applyAlignment="1">
      <alignment horizontal="center" vertical="center" wrapText="1"/>
    </xf>
    <xf numFmtId="0" fontId="27" fillId="0" borderId="46" xfId="12" applyFont="1" applyBorder="1" applyAlignment="1">
      <alignment horizontal="center" vertical="center" wrapText="1"/>
    </xf>
    <xf numFmtId="0" fontId="27" fillId="6" borderId="38" xfId="12" applyFont="1" applyFill="1" applyBorder="1" applyAlignment="1">
      <alignment horizontal="center" wrapText="1"/>
    </xf>
    <xf numFmtId="0" fontId="27" fillId="0" borderId="18" xfId="12" applyFont="1" applyBorder="1" applyAlignment="1">
      <alignment horizontal="center" wrapText="1"/>
    </xf>
    <xf numFmtId="0" fontId="27" fillId="0" borderId="22" xfId="12" applyFont="1" applyBorder="1" applyAlignment="1">
      <alignment vertical="center"/>
    </xf>
    <xf numFmtId="0" fontId="12" fillId="2" borderId="0" xfId="0" applyFont="1" applyFill="1" applyAlignment="1">
      <alignment horizontal="left"/>
    </xf>
    <xf numFmtId="0" fontId="20" fillId="2" borderId="0" xfId="0" applyFont="1" applyFill="1"/>
    <xf numFmtId="0" fontId="32" fillId="2" borderId="0" xfId="0" applyFont="1" applyFill="1"/>
    <xf numFmtId="168" fontId="18" fillId="2" borderId="21" xfId="0" applyNumberFormat="1" applyFont="1" applyFill="1" applyBorder="1" applyAlignment="1">
      <alignment horizontal="right" vertical="center"/>
    </xf>
    <xf numFmtId="168" fontId="18" fillId="2" borderId="1" xfId="0" applyNumberFormat="1" applyFont="1" applyFill="1" applyBorder="1" applyAlignment="1">
      <alignment horizontal="right" vertical="center"/>
    </xf>
    <xf numFmtId="169" fontId="18" fillId="2" borderId="15" xfId="7" applyNumberFormat="1" applyFont="1" applyFill="1" applyBorder="1" applyAlignment="1">
      <alignment horizontal="right" vertical="center"/>
    </xf>
    <xf numFmtId="169" fontId="18" fillId="2" borderId="1" xfId="7" applyNumberFormat="1" applyFont="1" applyFill="1" applyBorder="1" applyAlignment="1">
      <alignment horizontal="right" vertical="center"/>
    </xf>
    <xf numFmtId="0" fontId="16" fillId="2" borderId="15" xfId="0" applyFont="1" applyFill="1" applyBorder="1" applyAlignment="1">
      <alignment horizontal="left" vertical="center" wrapText="1"/>
    </xf>
    <xf numFmtId="0" fontId="17" fillId="2" borderId="8" xfId="0" applyFont="1" applyFill="1" applyBorder="1" applyAlignment="1">
      <alignment horizontal="center" vertical="center"/>
    </xf>
    <xf numFmtId="9" fontId="18" fillId="2" borderId="1" xfId="9" applyFont="1" applyFill="1" applyBorder="1" applyAlignment="1">
      <alignment horizontal="right" vertical="center"/>
    </xf>
    <xf numFmtId="0" fontId="16" fillId="2" borderId="1" xfId="0" applyFont="1" applyFill="1" applyBorder="1" applyAlignment="1">
      <alignment wrapText="1"/>
    </xf>
    <xf numFmtId="0" fontId="0" fillId="2" borderId="1" xfId="0" applyFill="1" applyBorder="1" applyAlignment="1">
      <alignment horizontal="center"/>
    </xf>
    <xf numFmtId="4" fontId="18" fillId="2" borderId="1" xfId="0" applyNumberFormat="1" applyFont="1" applyFill="1" applyBorder="1" applyAlignment="1">
      <alignment horizontal="right"/>
    </xf>
    <xf numFmtId="0" fontId="15" fillId="2" borderId="1" xfId="0" applyFont="1" applyFill="1" applyBorder="1" applyAlignment="1">
      <alignment horizontal="center"/>
    </xf>
    <xf numFmtId="0" fontId="3" fillId="0" borderId="0" xfId="0" applyFont="1"/>
    <xf numFmtId="0" fontId="36" fillId="0" borderId="3" xfId="0" applyFont="1" applyBorder="1" applyAlignment="1">
      <alignment horizontal="center" vertical="center" wrapText="1"/>
    </xf>
    <xf numFmtId="0" fontId="36" fillId="0" borderId="3" xfId="0" applyFont="1" applyBorder="1" applyAlignment="1">
      <alignment horizontal="center" vertical="center"/>
    </xf>
    <xf numFmtId="0" fontId="2" fillId="0" borderId="3" xfId="0" applyFont="1" applyBorder="1" applyAlignment="1">
      <alignment horizontal="center" vertical="center"/>
    </xf>
    <xf numFmtId="0" fontId="37" fillId="0" borderId="1" xfId="0" applyFont="1" applyBorder="1" applyAlignment="1">
      <alignment horizontal="center" vertical="center" wrapText="1"/>
    </xf>
    <xf numFmtId="9" fontId="38" fillId="2" borderId="15" xfId="9" applyFont="1" applyFill="1" applyBorder="1" applyAlignment="1">
      <alignment horizontal="right" vertical="center"/>
    </xf>
    <xf numFmtId="0" fontId="12" fillId="0" borderId="1" xfId="0" applyFont="1" applyBorder="1" applyAlignment="1">
      <alignment horizontal="center"/>
    </xf>
    <xf numFmtId="9" fontId="19" fillId="2" borderId="4" xfId="0" applyNumberFormat="1" applyFont="1" applyFill="1" applyBorder="1" applyAlignment="1">
      <alignment horizontal="center" vertical="justify" wrapText="1"/>
    </xf>
    <xf numFmtId="0" fontId="19" fillId="2" borderId="0" xfId="0" applyFont="1" applyFill="1" applyAlignment="1">
      <alignment horizontal="center" vertical="justify" wrapText="1"/>
    </xf>
    <xf numFmtId="0" fontId="19" fillId="2" borderId="17" xfId="0" applyFont="1" applyFill="1" applyBorder="1" applyAlignment="1">
      <alignment horizontal="center" vertical="justify" wrapText="1"/>
    </xf>
    <xf numFmtId="0" fontId="19" fillId="2" borderId="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5" fillId="2" borderId="0" xfId="0" applyFont="1" applyFill="1" applyAlignment="1">
      <alignment horizont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2" borderId="0" xfId="0" applyFont="1" applyFill="1" applyAlignment="1">
      <alignment horizontal="left" vertical="justify"/>
    </xf>
    <xf numFmtId="0" fontId="19" fillId="2" borderId="0" xfId="0" applyFont="1" applyFill="1" applyAlignment="1">
      <alignment horizontal="left"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xf>
    <xf numFmtId="0" fontId="21" fillId="2" borderId="50" xfId="0" applyFont="1" applyFill="1" applyBorder="1" applyAlignment="1">
      <alignment horizontal="center" vertical="center"/>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6" fontId="22" fillId="0" borderId="23" xfId="0" applyNumberFormat="1" applyFont="1" applyBorder="1" applyAlignment="1">
      <alignment horizontal="center" vertical="center" wrapText="1"/>
    </xf>
    <xf numFmtId="6" fontId="22" fillId="0" borderId="24" xfId="0" applyNumberFormat="1" applyFont="1" applyBorder="1" applyAlignment="1">
      <alignment horizontal="center" vertical="center" wrapText="1"/>
    </xf>
    <xf numFmtId="6" fontId="0" fillId="0" borderId="23" xfId="0" applyNumberFormat="1" applyBorder="1" applyAlignment="1">
      <alignment horizontal="center"/>
    </xf>
    <xf numFmtId="6" fontId="0" fillId="0" borderId="24" xfId="0" applyNumberFormat="1" applyBorder="1" applyAlignment="1">
      <alignment horizontal="center"/>
    </xf>
    <xf numFmtId="0" fontId="0" fillId="0" borderId="24" xfId="0" applyBorder="1" applyAlignment="1">
      <alignment horizontal="center"/>
    </xf>
    <xf numFmtId="0" fontId="26" fillId="0" borderId="28" xfId="0" applyFont="1" applyBorder="1" applyAlignment="1">
      <alignment horizontal="center"/>
    </xf>
    <xf numFmtId="0" fontId="26" fillId="0" borderId="25" xfId="0" applyFont="1" applyBorder="1" applyAlignment="1">
      <alignment horizontal="center"/>
    </xf>
    <xf numFmtId="0" fontId="26" fillId="0" borderId="29" xfId="0" applyFont="1" applyBorder="1" applyAlignment="1">
      <alignment horizontal="center"/>
    </xf>
    <xf numFmtId="0" fontId="26" fillId="0" borderId="26" xfId="0" applyFont="1" applyBorder="1" applyAlignment="1">
      <alignment horizontal="center"/>
    </xf>
    <xf numFmtId="6" fontId="25" fillId="0" borderId="23" xfId="0" applyNumberFormat="1" applyFont="1" applyBorder="1" applyAlignment="1">
      <alignment horizontal="center" vertical="center" wrapText="1"/>
    </xf>
    <xf numFmtId="6" fontId="25" fillId="0" borderId="24" xfId="0" applyNumberFormat="1" applyFont="1" applyBorder="1" applyAlignment="1">
      <alignment horizontal="center" vertical="center" wrapText="1"/>
    </xf>
    <xf numFmtId="0" fontId="15" fillId="0" borderId="5" xfId="0" applyFont="1" applyBorder="1" applyAlignment="1">
      <alignment horizontal="center"/>
    </xf>
    <xf numFmtId="0" fontId="15" fillId="0" borderId="7" xfId="0" applyFont="1" applyBorder="1" applyAlignment="1">
      <alignment horizontal="center"/>
    </xf>
    <xf numFmtId="0" fontId="6" fillId="0" borderId="0" xfId="2" applyFont="1" applyAlignment="1">
      <alignment horizontal="left" vertical="top" wrapText="1"/>
    </xf>
    <xf numFmtId="0" fontId="7" fillId="0" borderId="0" xfId="2" applyFont="1" applyAlignment="1">
      <alignment horizontal="left" vertical="top" wrapText="1"/>
    </xf>
    <xf numFmtId="6" fontId="3" fillId="0" borderId="1" xfId="12" applyNumberFormat="1" applyFont="1" applyBorder="1" applyAlignment="1">
      <alignment horizontal="center" vertical="center"/>
    </xf>
    <xf numFmtId="0" fontId="3" fillId="0" borderId="1" xfId="12" applyFont="1" applyBorder="1" applyAlignment="1">
      <alignment horizontal="center" vertical="center"/>
    </xf>
    <xf numFmtId="0" fontId="3" fillId="9" borderId="5" xfId="12" applyFont="1" applyFill="1" applyBorder="1" applyAlignment="1">
      <alignment horizontal="center"/>
    </xf>
    <xf numFmtId="0" fontId="3" fillId="9" borderId="7" xfId="12" applyFont="1" applyFill="1" applyBorder="1" applyAlignment="1">
      <alignment horizontal="center"/>
    </xf>
    <xf numFmtId="0" fontId="3" fillId="0" borderId="1" xfId="12" applyFont="1" applyBorder="1" applyAlignment="1">
      <alignment horizontal="center" vertical="center" wrapText="1"/>
    </xf>
    <xf numFmtId="0" fontId="3" fillId="0" borderId="2" xfId="12" applyFont="1" applyBorder="1" applyAlignment="1">
      <alignment horizontal="center" vertical="center" wrapText="1"/>
    </xf>
    <xf numFmtId="165" fontId="3" fillId="0" borderId="36" xfId="13" applyFont="1" applyFill="1" applyBorder="1" applyAlignment="1">
      <alignment horizontal="center" vertical="center" wrapText="1"/>
    </xf>
    <xf numFmtId="165" fontId="3" fillId="0" borderId="38" xfId="13" applyFont="1" applyFill="1" applyBorder="1" applyAlignment="1">
      <alignment horizontal="center" vertical="center" wrapText="1"/>
    </xf>
    <xf numFmtId="165" fontId="3" fillId="0" borderId="44" xfId="13" applyFont="1" applyFill="1" applyBorder="1" applyAlignment="1">
      <alignment horizontal="center" vertical="center" wrapText="1"/>
    </xf>
    <xf numFmtId="165" fontId="3" fillId="0" borderId="1" xfId="13" applyFont="1" applyFill="1" applyBorder="1" applyAlignment="1">
      <alignment horizontal="center" vertical="center" wrapText="1"/>
    </xf>
    <xf numFmtId="165" fontId="3" fillId="0" borderId="33" xfId="13" applyFont="1" applyFill="1" applyBorder="1" applyAlignment="1">
      <alignment horizontal="center" vertical="center" wrapText="1"/>
    </xf>
    <xf numFmtId="6" fontId="3" fillId="0" borderId="12" xfId="12" applyNumberFormat="1" applyFont="1" applyFill="1" applyBorder="1" applyAlignment="1">
      <alignment horizontal="center" vertical="center"/>
    </xf>
    <xf numFmtId="0" fontId="3" fillId="0" borderId="12" xfId="12" applyFont="1" applyFill="1" applyBorder="1" applyAlignment="1">
      <alignment horizontal="center" vertical="center"/>
    </xf>
    <xf numFmtId="0" fontId="3" fillId="0" borderId="32" xfId="12" applyFont="1" applyFill="1" applyBorder="1" applyAlignment="1">
      <alignment horizontal="center" vertical="center"/>
    </xf>
    <xf numFmtId="6" fontId="3" fillId="0" borderId="39" xfId="12" applyNumberFormat="1" applyFont="1" applyFill="1" applyBorder="1" applyAlignment="1">
      <alignment horizontal="center" vertical="center"/>
    </xf>
    <xf numFmtId="0" fontId="3" fillId="0" borderId="27" xfId="12" applyFont="1" applyFill="1" applyBorder="1" applyAlignment="1">
      <alignment horizontal="center" vertical="center"/>
    </xf>
    <xf numFmtId="0" fontId="3" fillId="0" borderId="29" xfId="12" applyFont="1" applyFill="1" applyBorder="1" applyAlignment="1">
      <alignment horizontal="center" vertical="center"/>
    </xf>
    <xf numFmtId="0" fontId="3" fillId="0" borderId="36" xfId="12" applyFont="1" applyBorder="1" applyAlignment="1">
      <alignment horizontal="center" vertical="center" wrapText="1"/>
    </xf>
    <xf numFmtId="0" fontId="3" fillId="0" borderId="38" xfId="12" applyFont="1" applyBorder="1" applyAlignment="1">
      <alignment horizontal="center" vertical="center" wrapText="1"/>
    </xf>
    <xf numFmtId="0" fontId="3" fillId="0" borderId="8" xfId="12" applyFont="1" applyBorder="1" applyAlignment="1">
      <alignment horizontal="center" vertical="center" wrapText="1"/>
    </xf>
    <xf numFmtId="165" fontId="3" fillId="0" borderId="34" xfId="13" applyFont="1" applyFill="1" applyBorder="1" applyAlignment="1">
      <alignment horizontal="center" vertical="center" wrapText="1"/>
    </xf>
    <xf numFmtId="165" fontId="3" fillId="0" borderId="15" xfId="13" applyFont="1" applyFill="1" applyBorder="1" applyAlignment="1">
      <alignment horizontal="center" vertical="center" wrapText="1"/>
    </xf>
    <xf numFmtId="165" fontId="3" fillId="0" borderId="18" xfId="13" applyFont="1" applyFill="1" applyBorder="1" applyAlignment="1">
      <alignment horizontal="center" vertical="center" wrapText="1"/>
    </xf>
    <xf numFmtId="6" fontId="3" fillId="0" borderId="36" xfId="12" applyNumberFormat="1" applyFont="1" applyFill="1" applyBorder="1" applyAlignment="1">
      <alignment horizontal="center" vertical="center"/>
    </xf>
    <xf numFmtId="0" fontId="3" fillId="0" borderId="38" xfId="12" applyFont="1" applyFill="1" applyBorder="1" applyAlignment="1">
      <alignment horizontal="center" vertical="center"/>
    </xf>
    <xf numFmtId="165" fontId="3" fillId="0" borderId="21" xfId="13" applyFont="1" applyFill="1" applyBorder="1" applyAlignment="1">
      <alignment horizontal="center" vertical="center" wrapText="1"/>
    </xf>
    <xf numFmtId="0" fontId="3" fillId="0" borderId="34" xfId="12" applyFont="1" applyFill="1" applyBorder="1" applyAlignment="1">
      <alignment horizontal="center" vertical="center"/>
    </xf>
    <xf numFmtId="0" fontId="3" fillId="0" borderId="40" xfId="12" applyFont="1" applyFill="1" applyBorder="1" applyAlignment="1">
      <alignment horizontal="center" vertical="center"/>
    </xf>
    <xf numFmtId="0" fontId="3" fillId="0" borderId="41" xfId="12" applyFont="1" applyBorder="1" applyAlignment="1">
      <alignment horizontal="center" vertical="center" wrapText="1"/>
    </xf>
    <xf numFmtId="0" fontId="3" fillId="0" borderId="42" xfId="12" applyFont="1" applyBorder="1" applyAlignment="1">
      <alignment horizontal="center" vertical="center" wrapText="1"/>
    </xf>
    <xf numFmtId="0" fontId="3" fillId="0" borderId="43" xfId="12" applyFont="1" applyBorder="1" applyAlignment="1">
      <alignment horizontal="center" vertical="center" wrapText="1"/>
    </xf>
    <xf numFmtId="6" fontId="3" fillId="0" borderId="37" xfId="12" applyNumberFormat="1" applyFont="1" applyFill="1" applyBorder="1" applyAlignment="1">
      <alignment horizontal="center" vertical="center"/>
    </xf>
    <xf numFmtId="0" fontId="3" fillId="0" borderId="37" xfId="12" applyFont="1" applyFill="1" applyBorder="1" applyAlignment="1">
      <alignment horizontal="center" vertical="center"/>
    </xf>
    <xf numFmtId="6" fontId="3" fillId="0" borderId="38" xfId="12" applyNumberFormat="1" applyFont="1" applyFill="1" applyBorder="1" applyAlignment="1">
      <alignment horizontal="center" vertical="center"/>
    </xf>
    <xf numFmtId="165" fontId="3" fillId="0" borderId="1" xfId="13" applyFont="1" applyBorder="1" applyAlignment="1">
      <alignment horizontal="center" vertical="center" wrapText="1"/>
    </xf>
    <xf numFmtId="0" fontId="3" fillId="0" borderId="34" xfId="12" applyFont="1" applyBorder="1" applyAlignment="1">
      <alignment horizontal="center" vertical="center" wrapText="1"/>
    </xf>
    <xf numFmtId="165" fontId="3" fillId="0" borderId="2" xfId="13" applyFont="1" applyFill="1" applyBorder="1" applyAlignment="1">
      <alignment horizontal="center" vertical="center" wrapText="1"/>
    </xf>
    <xf numFmtId="0" fontId="3" fillId="0" borderId="4" xfId="12" applyFont="1" applyBorder="1" applyAlignment="1">
      <alignment horizontal="center" vertical="center" wrapText="1"/>
    </xf>
    <xf numFmtId="0" fontId="3" fillId="0" borderId="19" xfId="12" applyFont="1" applyBorder="1" applyAlignment="1">
      <alignment horizontal="center" vertical="center" wrapText="1"/>
    </xf>
    <xf numFmtId="165" fontId="3" fillId="0" borderId="12" xfId="13" applyFont="1" applyFill="1" applyBorder="1" applyAlignment="1">
      <alignment horizontal="center" vertical="center" wrapText="1"/>
    </xf>
    <xf numFmtId="0" fontId="27" fillId="6" borderId="5" xfId="12" applyFont="1" applyFill="1" applyBorder="1" applyAlignment="1">
      <alignment horizontal="center"/>
    </xf>
    <xf numFmtId="0" fontId="27" fillId="6" borderId="6" xfId="12" applyFont="1" applyFill="1" applyBorder="1" applyAlignment="1">
      <alignment horizontal="center"/>
    </xf>
    <xf numFmtId="0" fontId="34" fillId="7" borderId="5" xfId="12" applyFont="1" applyFill="1" applyBorder="1" applyAlignment="1">
      <alignment horizontal="center" wrapText="1"/>
    </xf>
    <xf numFmtId="0" fontId="34" fillId="7" borderId="6" xfId="12" applyFont="1" applyFill="1" applyBorder="1" applyAlignment="1">
      <alignment horizontal="center" wrapText="1"/>
    </xf>
    <xf numFmtId="0" fontId="34" fillId="8" borderId="1" xfId="12" applyFont="1" applyFill="1" applyBorder="1" applyAlignment="1">
      <alignment horizontal="center"/>
    </xf>
    <xf numFmtId="0" fontId="35" fillId="0" borderId="36" xfId="12" applyFont="1" applyBorder="1" applyAlignment="1">
      <alignment horizontal="center" vertical="center" wrapText="1" readingOrder="1"/>
    </xf>
    <xf numFmtId="0" fontId="35" fillId="0" borderId="38" xfId="12" applyFont="1" applyBorder="1" applyAlignment="1">
      <alignment horizontal="center" vertical="center" wrapText="1" readingOrder="1"/>
    </xf>
    <xf numFmtId="0" fontId="35" fillId="0" borderId="34" xfId="12" applyFont="1" applyBorder="1" applyAlignment="1">
      <alignment horizontal="center" vertical="center" wrapText="1" readingOrder="1"/>
    </xf>
    <xf numFmtId="165" fontId="3" fillId="0" borderId="37" xfId="13" applyFont="1" applyFill="1" applyBorder="1" applyAlignment="1">
      <alignment horizontal="center" vertical="center" wrapText="1"/>
    </xf>
    <xf numFmtId="6" fontId="3" fillId="0" borderId="48" xfId="12" applyNumberFormat="1" applyFont="1" applyBorder="1" applyAlignment="1">
      <alignment horizontal="center" vertical="center"/>
    </xf>
    <xf numFmtId="0" fontId="3" fillId="0" borderId="48" xfId="12" applyFont="1" applyBorder="1" applyAlignment="1">
      <alignment horizontal="center" vertical="center"/>
    </xf>
    <xf numFmtId="0" fontId="3" fillId="0" borderId="49" xfId="12" applyFont="1" applyBorder="1" applyAlignment="1">
      <alignment horizontal="center" vertical="center"/>
    </xf>
    <xf numFmtId="0" fontId="3" fillId="7" borderId="5" xfId="12" applyFont="1" applyFill="1" applyBorder="1" applyAlignment="1">
      <alignment horizontal="center"/>
    </xf>
    <xf numFmtId="0" fontId="3" fillId="7" borderId="6" xfId="12" applyFont="1" applyFill="1" applyBorder="1" applyAlignment="1">
      <alignment horizontal="center"/>
    </xf>
    <xf numFmtId="0" fontId="3" fillId="5" borderId="5" xfId="12" applyFont="1" applyFill="1" applyBorder="1" applyAlignment="1">
      <alignment horizontal="center"/>
    </xf>
    <xf numFmtId="0" fontId="3" fillId="5" borderId="7" xfId="12" applyFont="1" applyFill="1" applyBorder="1" applyAlignment="1">
      <alignment horizontal="center"/>
    </xf>
    <xf numFmtId="0" fontId="3" fillId="0" borderId="12" xfId="12" applyFont="1" applyBorder="1" applyAlignment="1">
      <alignment horizontal="center" vertical="center" wrapText="1"/>
    </xf>
    <xf numFmtId="0" fontId="3" fillId="0" borderId="32" xfId="12" applyFont="1" applyBorder="1" applyAlignment="1">
      <alignment horizontal="center" vertical="center" wrapText="1"/>
    </xf>
    <xf numFmtId="0" fontId="3" fillId="0" borderId="33" xfId="12" applyFont="1" applyBorder="1" applyAlignment="1">
      <alignment horizontal="center" vertical="center" wrapText="1"/>
    </xf>
    <xf numFmtId="6" fontId="3" fillId="0" borderId="1" xfId="12" applyNumberFormat="1" applyFont="1" applyFill="1" applyBorder="1" applyAlignment="1">
      <alignment horizontal="center" vertical="center"/>
    </xf>
    <xf numFmtId="0" fontId="3" fillId="0" borderId="1" xfId="12" applyFont="1" applyFill="1" applyBorder="1" applyAlignment="1">
      <alignment horizontal="center" vertical="center"/>
    </xf>
    <xf numFmtId="0" fontId="3" fillId="0" borderId="33" xfId="12" applyFont="1" applyFill="1" applyBorder="1" applyAlignment="1">
      <alignment horizontal="center" vertical="center"/>
    </xf>
    <xf numFmtId="165" fontId="3" fillId="0" borderId="48" xfId="13" applyFont="1" applyBorder="1" applyAlignment="1">
      <alignment horizontal="center" vertical="center" wrapText="1"/>
    </xf>
    <xf numFmtId="0" fontId="27" fillId="0" borderId="5" xfId="12" applyFont="1" applyFill="1" applyBorder="1" applyAlignment="1">
      <alignment horizontal="center" vertical="center"/>
    </xf>
    <xf numFmtId="0" fontId="27" fillId="0" borderId="6" xfId="12" applyFont="1" applyFill="1" applyBorder="1" applyAlignment="1">
      <alignment horizontal="center" vertical="center"/>
    </xf>
    <xf numFmtId="0" fontId="34" fillId="0" borderId="5" xfId="12" applyFont="1" applyFill="1" applyBorder="1" applyAlignment="1">
      <alignment horizontal="center" wrapText="1"/>
    </xf>
    <xf numFmtId="0" fontId="34" fillId="0" borderId="6" xfId="12" applyFont="1" applyFill="1" applyBorder="1" applyAlignment="1">
      <alignment horizontal="center" wrapText="1"/>
    </xf>
    <xf numFmtId="0" fontId="34" fillId="0" borderId="5" xfId="12" applyFont="1" applyFill="1" applyBorder="1" applyAlignment="1">
      <alignment horizontal="center" vertical="center" wrapText="1"/>
    </xf>
    <xf numFmtId="0" fontId="34" fillId="0" borderId="7" xfId="12" applyFont="1" applyFill="1" applyBorder="1" applyAlignment="1">
      <alignment horizontal="center" vertical="center" wrapText="1"/>
    </xf>
    <xf numFmtId="0" fontId="35" fillId="0" borderId="30" xfId="12" applyFont="1" applyBorder="1" applyAlignment="1">
      <alignment horizontal="center" vertical="center" wrapText="1" readingOrder="1"/>
    </xf>
    <xf numFmtId="0" fontId="35" fillId="0" borderId="12" xfId="12" applyFont="1" applyBorder="1" applyAlignment="1">
      <alignment horizontal="center" vertical="center" wrapText="1" readingOrder="1"/>
    </xf>
    <xf numFmtId="0" fontId="3" fillId="0" borderId="31" xfId="12" applyFont="1" applyBorder="1" applyAlignment="1">
      <alignment horizontal="center" vertical="center" wrapText="1"/>
    </xf>
    <xf numFmtId="165" fontId="3" fillId="0" borderId="31" xfId="13" applyFont="1" applyFill="1" applyBorder="1" applyAlignment="1">
      <alignment horizontal="center" vertical="center" wrapText="1"/>
    </xf>
    <xf numFmtId="165" fontId="3" fillId="0" borderId="47" xfId="13" applyFont="1" applyBorder="1" applyAlignment="1">
      <alignment horizontal="center" vertical="center" wrapText="1"/>
    </xf>
    <xf numFmtId="0" fontId="9" fillId="0" borderId="0" xfId="2" applyFont="1" applyAlignment="1">
      <alignment horizontal="left" vertical="top" wrapText="1"/>
    </xf>
    <xf numFmtId="0" fontId="10" fillId="0" borderId="0" xfId="2" applyFont="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 xfId="0" applyFont="1" applyBorder="1" applyAlignment="1">
      <alignment horizontal="center"/>
    </xf>
    <xf numFmtId="0" fontId="4"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1" fillId="2" borderId="14"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9" fillId="2" borderId="1" xfId="0" applyFont="1" applyFill="1" applyBorder="1" applyAlignment="1">
      <alignment horizontal="center" vertical="center" wrapText="1"/>
    </xf>
  </cellXfs>
  <cellStyles count="14">
    <cellStyle name="Millares [0]" xfId="8" builtinId="6"/>
    <cellStyle name="Millares [0] 2" xfId="6"/>
    <cellStyle name="Millares [0] 2 2" xfId="11"/>
    <cellStyle name="Millares 2" xfId="1"/>
    <cellStyle name="Millares 2 2" xfId="10"/>
    <cellStyle name="Moneda [0] 2" xfId="5"/>
    <cellStyle name="Moneda [0] 3" xfId="13"/>
    <cellStyle name="Moneda 2" xfId="7"/>
    <cellStyle name="Normal" xfId="0" builtinId="0"/>
    <cellStyle name="Normal 2" xfId="2"/>
    <cellStyle name="Normal 3" xfId="3"/>
    <cellStyle name="Normal 4" xfId="4"/>
    <cellStyle name="Normal 5" xfId="12"/>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18677</xdr:colOff>
      <xdr:row>29</xdr:row>
      <xdr:rowOff>18676</xdr:rowOff>
    </xdr:from>
    <xdr:to>
      <xdr:col>4</xdr:col>
      <xdr:colOff>7868553</xdr:colOff>
      <xdr:row>30</xdr:row>
      <xdr:rowOff>56029</xdr:rowOff>
    </xdr:to>
    <xdr:pic>
      <xdr:nvPicPr>
        <xdr:cNvPr id="2" name="Imagen 1">
          <a:extLst>
            <a:ext uri="{FF2B5EF4-FFF2-40B4-BE49-F238E27FC236}">
              <a16:creationId xmlns:a16="http://schemas.microsoft.com/office/drawing/2014/main" id="{0BD7F76B-84CF-4978-9B40-81E0742FC901}"/>
            </a:ext>
          </a:extLst>
        </xdr:cNvPr>
        <xdr:cNvPicPr>
          <a:picLocks noChangeAspect="1"/>
        </xdr:cNvPicPr>
      </xdr:nvPicPr>
      <xdr:blipFill>
        <a:blip xmlns:r="http://schemas.openxmlformats.org/officeDocument/2006/relationships" r:embed="rId1"/>
        <a:stretch>
          <a:fillRect/>
        </a:stretch>
      </xdr:blipFill>
      <xdr:spPr>
        <a:xfrm>
          <a:off x="12270442" y="25400000"/>
          <a:ext cx="7849876" cy="33244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a.marin\Downloads\EVALUACI&#211;N%20%20No.%20032%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032 DE 2022</v>
          </cell>
        </row>
        <row r="3">
          <cell r="B3" t="str">
            <v>SUMINISTRO DE GORRAS, DELANTALES, PONCHOS, TULAS y CAMISETAS,  CON FINES PUBLICITARIOS (MERCHANDISING) CON LOS LOGOS Y MARCAS DE LA EMPRESA DE LICORES DE CUNDINAMARCA PARA DESARROLLAR ACTIVIDADES DE RECONOCIMIENTO E IMPULSO DE MARCA.</v>
          </cell>
        </row>
        <row r="6">
          <cell r="C6" t="str">
            <v xml:space="preserve">TOPI GRUPO EMPRESARIAL S.A.S </v>
          </cell>
        </row>
        <row r="13">
          <cell r="C13" t="str">
            <v>BLANCO Y NEGRO PUBLICIDAD Y ESTRATEGIAS SAS</v>
          </cell>
        </row>
        <row r="21">
          <cell r="C21" t="str">
            <v>INVERAL SOLUCIONES SAS</v>
          </cell>
        </row>
      </sheetData>
      <sheetData sheetId="1">
        <row r="2">
          <cell r="B2" t="str">
            <v>INVITACIÓN ABIERTA No 032 DE 2022</v>
          </cell>
        </row>
        <row r="3">
          <cell r="B3" t="str">
            <v>SUMINISTRO DE GORRAS, DELANTALES, PONCHOS, TULAS y CAMISETAS,  CON FINES PUBLICITARIOS (MERCHANDISING) CON LOS LOGOS Y MARCAS DE LA EMPRESA DE LICORES DE CUNDINAMARCA PARA DESARROLLAR ACTIVIDADES DE RECONOCIMIENTO E IMPULSO DE MARCA.</v>
          </cell>
        </row>
        <row r="7">
          <cell r="D7" t="str">
            <v>&gt; = 1.5</v>
          </cell>
        </row>
        <row r="8">
          <cell r="D8" t="str">
            <v>&gt; =  al P.O</v>
          </cell>
        </row>
        <row r="9">
          <cell r="D9" t="str">
            <v>&lt;= 60 %</v>
          </cell>
        </row>
        <row r="10">
          <cell r="D10" t="str">
            <v>&gt; = 10%</v>
          </cell>
        </row>
        <row r="17">
          <cell r="E17">
            <v>7.4274791772408149</v>
          </cell>
        </row>
        <row r="20">
          <cell r="E20">
            <v>2191559456</v>
          </cell>
        </row>
        <row r="22">
          <cell r="E22">
            <v>0.63172361785675835</v>
          </cell>
        </row>
        <row r="25">
          <cell r="E25">
            <v>10.492469461671586</v>
          </cell>
        </row>
        <row r="33">
          <cell r="E33">
            <v>5.3305955187826992</v>
          </cell>
        </row>
        <row r="36">
          <cell r="E36">
            <v>100368112</v>
          </cell>
        </row>
        <row r="38">
          <cell r="E38">
            <v>0.18759630072783334</v>
          </cell>
        </row>
        <row r="41">
          <cell r="E41" t="str">
            <v xml:space="preserve">INDETERMINADO </v>
          </cell>
        </row>
        <row r="48">
          <cell r="E48">
            <v>9.6324087048008113</v>
          </cell>
        </row>
        <row r="51">
          <cell r="E51">
            <v>483683787</v>
          </cell>
        </row>
        <row r="53">
          <cell r="E53">
            <v>0.10381619288035381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6" zoomScale="51" zoomScaleNormal="51" workbookViewId="0">
      <selection activeCell="K46" sqref="K46"/>
    </sheetView>
  </sheetViews>
  <sheetFormatPr baseColWidth="10" defaultRowHeight="15"/>
  <cols>
    <col min="1" max="1" width="72" style="15" customWidth="1"/>
    <col min="2" max="2" width="45.7109375" style="19" customWidth="1"/>
    <col min="3" max="3" width="33.85546875" style="19" customWidth="1"/>
    <col min="4" max="4" width="32.140625" style="19" customWidth="1"/>
    <col min="5" max="5" width="119.5703125" style="15" customWidth="1"/>
    <col min="6" max="16384" width="11.42578125" style="15"/>
  </cols>
  <sheetData>
    <row r="1" spans="1:10" ht="27" customHeight="1">
      <c r="A1" s="130" t="s">
        <v>43</v>
      </c>
      <c r="B1" s="130"/>
      <c r="C1" s="130"/>
      <c r="D1" s="130"/>
      <c r="E1" s="14"/>
      <c r="F1" s="14"/>
      <c r="G1" s="14"/>
      <c r="H1" s="14"/>
      <c r="I1" s="14"/>
      <c r="J1" s="14"/>
    </row>
    <row r="2" spans="1:10" ht="53.25" customHeight="1">
      <c r="A2" s="16" t="s">
        <v>13</v>
      </c>
      <c r="B2" s="16" t="s">
        <v>44</v>
      </c>
      <c r="C2" s="16" t="s">
        <v>59</v>
      </c>
      <c r="D2" s="16" t="s">
        <v>72</v>
      </c>
      <c r="E2" s="17"/>
      <c r="F2" s="17"/>
    </row>
    <row r="3" spans="1:10" ht="21" customHeight="1">
      <c r="A3" s="7" t="s">
        <v>14</v>
      </c>
      <c r="B3" s="8" t="s">
        <v>45</v>
      </c>
      <c r="C3" s="8" t="s">
        <v>60</v>
      </c>
      <c r="D3" s="8" t="s">
        <v>73</v>
      </c>
      <c r="E3" s="18"/>
      <c r="F3" s="18"/>
    </row>
    <row r="4" spans="1:10" ht="103.5" customHeight="1">
      <c r="A4" s="9" t="s">
        <v>15</v>
      </c>
      <c r="B4" s="8" t="s">
        <v>1</v>
      </c>
      <c r="C4" s="8" t="s">
        <v>42</v>
      </c>
      <c r="D4" s="8" t="s">
        <v>1</v>
      </c>
      <c r="E4" s="17"/>
      <c r="F4" s="17"/>
    </row>
    <row r="5" spans="1:10" ht="22.5" customHeight="1">
      <c r="A5" s="10" t="s">
        <v>16</v>
      </c>
      <c r="B5" s="8" t="s">
        <v>46</v>
      </c>
      <c r="C5" s="8" t="s">
        <v>61</v>
      </c>
      <c r="D5" s="8" t="s">
        <v>74</v>
      </c>
      <c r="E5" s="17"/>
      <c r="F5" s="17"/>
    </row>
    <row r="6" spans="1:10" ht="22.5" customHeight="1">
      <c r="A6" s="10" t="s">
        <v>17</v>
      </c>
      <c r="B6" s="8" t="s">
        <v>47</v>
      </c>
      <c r="C6" s="8" t="s">
        <v>62</v>
      </c>
      <c r="D6" s="8" t="s">
        <v>75</v>
      </c>
      <c r="E6" s="17"/>
      <c r="F6" s="17"/>
    </row>
    <row r="7" spans="1:10" ht="60.75" customHeight="1">
      <c r="A7" s="9" t="s">
        <v>18</v>
      </c>
      <c r="B7" s="8" t="s">
        <v>1</v>
      </c>
      <c r="C7" s="8" t="s">
        <v>42</v>
      </c>
      <c r="D7" s="8" t="s">
        <v>1</v>
      </c>
      <c r="E7" s="17"/>
      <c r="F7" s="17"/>
    </row>
    <row r="8" spans="1:10" ht="24" customHeight="1">
      <c r="A8" s="10" t="s">
        <v>12</v>
      </c>
      <c r="B8" s="8" t="s">
        <v>19</v>
      </c>
      <c r="C8" s="8" t="s">
        <v>19</v>
      </c>
      <c r="D8" s="8" t="s">
        <v>19</v>
      </c>
      <c r="E8" s="17"/>
      <c r="F8" s="17"/>
    </row>
    <row r="9" spans="1:10" ht="62.25" customHeight="1">
      <c r="A9" s="9" t="s">
        <v>33</v>
      </c>
      <c r="B9" s="8" t="s">
        <v>19</v>
      </c>
      <c r="C9" s="8" t="s">
        <v>19</v>
      </c>
      <c r="D9" s="8" t="s">
        <v>19</v>
      </c>
      <c r="E9" s="17"/>
      <c r="F9" s="17"/>
    </row>
    <row r="10" spans="1:10" ht="19.5" customHeight="1">
      <c r="A10" s="10" t="s">
        <v>34</v>
      </c>
      <c r="B10" s="8" t="s">
        <v>19</v>
      </c>
      <c r="C10" s="8" t="s">
        <v>19</v>
      </c>
      <c r="D10" s="8" t="s">
        <v>19</v>
      </c>
      <c r="E10" s="17"/>
      <c r="F10" s="17"/>
    </row>
    <row r="11" spans="1:10" ht="80.25" customHeight="1">
      <c r="A11" s="10" t="s">
        <v>20</v>
      </c>
      <c r="B11" s="8" t="s">
        <v>48</v>
      </c>
      <c r="C11" s="8" t="s">
        <v>63</v>
      </c>
      <c r="D11" s="8" t="s">
        <v>84</v>
      </c>
      <c r="E11" s="17"/>
      <c r="F11" s="17"/>
    </row>
    <row r="12" spans="1:10" ht="370.5" customHeight="1">
      <c r="A12" s="9" t="s">
        <v>35</v>
      </c>
      <c r="B12" s="8" t="s">
        <v>1</v>
      </c>
      <c r="C12" s="8" t="s">
        <v>42</v>
      </c>
      <c r="D12" s="128" t="s">
        <v>196</v>
      </c>
      <c r="E12" s="17"/>
      <c r="F12" s="17"/>
    </row>
    <row r="13" spans="1:10" ht="35.25" customHeight="1">
      <c r="A13" s="10" t="s">
        <v>21</v>
      </c>
      <c r="B13" s="8" t="s">
        <v>49</v>
      </c>
      <c r="C13" s="8" t="s">
        <v>64</v>
      </c>
      <c r="D13" s="8" t="s">
        <v>76</v>
      </c>
      <c r="E13" s="17"/>
      <c r="F13" s="17"/>
    </row>
    <row r="14" spans="1:10" ht="129.75" customHeight="1">
      <c r="A14" s="9" t="s">
        <v>22</v>
      </c>
      <c r="B14" s="8" t="s">
        <v>1</v>
      </c>
      <c r="C14" s="8" t="s">
        <v>42</v>
      </c>
      <c r="D14" s="8" t="s">
        <v>1</v>
      </c>
      <c r="E14" s="17"/>
      <c r="F14" s="17"/>
    </row>
    <row r="15" spans="1:10" ht="34.5" customHeight="1">
      <c r="A15" s="10" t="s">
        <v>23</v>
      </c>
      <c r="B15" s="8" t="s">
        <v>50</v>
      </c>
      <c r="C15" s="8" t="s">
        <v>48</v>
      </c>
      <c r="D15" s="8" t="s">
        <v>77</v>
      </c>
      <c r="E15" s="17"/>
      <c r="F15" s="17"/>
    </row>
    <row r="16" spans="1:10" ht="90" customHeight="1">
      <c r="A16" s="9" t="s">
        <v>36</v>
      </c>
      <c r="B16" s="8" t="s">
        <v>1</v>
      </c>
      <c r="C16" s="8" t="s">
        <v>42</v>
      </c>
      <c r="D16" s="128" t="s">
        <v>196</v>
      </c>
      <c r="E16" s="17"/>
      <c r="F16" s="17"/>
    </row>
    <row r="17" spans="1:6" ht="19.5" customHeight="1">
      <c r="A17" s="10" t="s">
        <v>24</v>
      </c>
      <c r="B17" s="8" t="s">
        <v>51</v>
      </c>
      <c r="C17" s="8" t="s">
        <v>65</v>
      </c>
      <c r="D17" s="8" t="s">
        <v>78</v>
      </c>
      <c r="E17" s="17"/>
      <c r="F17" s="17"/>
    </row>
    <row r="18" spans="1:6" ht="72.75" customHeight="1">
      <c r="A18" s="9" t="s">
        <v>37</v>
      </c>
      <c r="B18" s="8" t="s">
        <v>1</v>
      </c>
      <c r="C18" s="8" t="s">
        <v>42</v>
      </c>
      <c r="D18" s="8" t="s">
        <v>1</v>
      </c>
      <c r="E18" s="17"/>
      <c r="F18" s="17"/>
    </row>
    <row r="19" spans="1:6" ht="26.25" customHeight="1">
      <c r="A19" s="10" t="s">
        <v>25</v>
      </c>
      <c r="B19" s="8" t="s">
        <v>52</v>
      </c>
      <c r="C19" s="8" t="s">
        <v>66</v>
      </c>
      <c r="D19" s="8" t="s">
        <v>79</v>
      </c>
      <c r="E19" s="17"/>
      <c r="F19" s="17"/>
    </row>
    <row r="20" spans="1:6" ht="39.75" customHeight="1">
      <c r="A20" s="9" t="s">
        <v>26</v>
      </c>
      <c r="B20" s="8" t="s">
        <v>1</v>
      </c>
      <c r="C20" s="8" t="s">
        <v>42</v>
      </c>
      <c r="D20" s="8" t="s">
        <v>1</v>
      </c>
      <c r="E20" s="17"/>
      <c r="F20" s="17"/>
    </row>
    <row r="21" spans="1:6" ht="25.5" customHeight="1">
      <c r="A21" s="10" t="s">
        <v>27</v>
      </c>
      <c r="B21" s="8" t="s">
        <v>53</v>
      </c>
      <c r="C21" s="8" t="s">
        <v>67</v>
      </c>
      <c r="D21" s="8" t="s">
        <v>80</v>
      </c>
      <c r="E21" s="17"/>
      <c r="F21" s="17"/>
    </row>
    <row r="22" spans="1:6" ht="189.75" customHeight="1">
      <c r="A22" s="9" t="s">
        <v>28</v>
      </c>
      <c r="B22" s="8" t="s">
        <v>54</v>
      </c>
      <c r="C22" s="8" t="s">
        <v>54</v>
      </c>
      <c r="D22" s="8" t="s">
        <v>54</v>
      </c>
      <c r="E22" s="17"/>
      <c r="F22" s="17"/>
    </row>
    <row r="23" spans="1:6" ht="30.75" customHeight="1">
      <c r="A23" s="11" t="s">
        <v>38</v>
      </c>
      <c r="B23" s="8" t="s">
        <v>55</v>
      </c>
      <c r="C23" s="8" t="s">
        <v>68</v>
      </c>
      <c r="D23" s="8" t="s">
        <v>81</v>
      </c>
      <c r="E23" s="17"/>
      <c r="F23" s="17"/>
    </row>
    <row r="24" spans="1:6" s="19" customFormat="1" ht="138.75" customHeight="1">
      <c r="A24" s="12" t="s">
        <v>39</v>
      </c>
      <c r="B24" s="8" t="s">
        <v>1</v>
      </c>
      <c r="C24" s="8" t="s">
        <v>42</v>
      </c>
      <c r="D24" s="13" t="s">
        <v>195</v>
      </c>
      <c r="E24" s="6"/>
      <c r="F24" s="6"/>
    </row>
    <row r="25" spans="1:6" s="19" customFormat="1" ht="34.5" customHeight="1">
      <c r="A25" s="7" t="s">
        <v>40</v>
      </c>
      <c r="B25" s="8" t="s">
        <v>56</v>
      </c>
      <c r="C25" s="8" t="s">
        <v>51</v>
      </c>
      <c r="D25" s="8" t="s">
        <v>82</v>
      </c>
      <c r="E25" s="6"/>
      <c r="F25" s="6"/>
    </row>
    <row r="26" spans="1:6" s="19" customFormat="1" ht="85.5" customHeight="1">
      <c r="A26" s="12" t="s">
        <v>41</v>
      </c>
      <c r="B26" s="8" t="s">
        <v>1</v>
      </c>
      <c r="C26" s="8" t="s">
        <v>42</v>
      </c>
      <c r="D26" s="8" t="s">
        <v>1</v>
      </c>
      <c r="E26" s="6"/>
      <c r="F26" s="6"/>
    </row>
    <row r="27" spans="1:6" ht="50.25" customHeight="1">
      <c r="A27" s="10" t="s">
        <v>29</v>
      </c>
      <c r="B27" s="8" t="s">
        <v>57</v>
      </c>
      <c r="C27" s="8" t="s">
        <v>70</v>
      </c>
      <c r="D27" s="8" t="s">
        <v>69</v>
      </c>
      <c r="E27" s="17"/>
      <c r="F27" s="17"/>
    </row>
    <row r="28" spans="1:6" ht="108.75" customHeight="1">
      <c r="A28" s="9" t="s">
        <v>30</v>
      </c>
      <c r="B28" s="8" t="s">
        <v>1</v>
      </c>
      <c r="C28" s="8" t="s">
        <v>1</v>
      </c>
      <c r="D28" s="8" t="s">
        <v>1</v>
      </c>
      <c r="E28" s="17"/>
      <c r="F28" s="17"/>
    </row>
    <row r="29" spans="1:6" ht="28.5" customHeight="1">
      <c r="A29" s="10" t="s">
        <v>31</v>
      </c>
      <c r="B29" s="8" t="s">
        <v>58</v>
      </c>
      <c r="C29" s="8" t="s">
        <v>71</v>
      </c>
      <c r="D29" s="8" t="s">
        <v>83</v>
      </c>
      <c r="E29" s="17"/>
      <c r="F29" s="17"/>
    </row>
    <row r="30" spans="1:6" ht="258.75" customHeight="1">
      <c r="A30" s="9" t="s">
        <v>32</v>
      </c>
      <c r="B30" s="8" t="s">
        <v>1</v>
      </c>
      <c r="C30" s="8" t="s">
        <v>1</v>
      </c>
      <c r="D30" s="13" t="s">
        <v>194</v>
      </c>
      <c r="E30" s="17"/>
      <c r="F30" s="17"/>
    </row>
    <row r="31" spans="1:6" ht="50.25" customHeight="1">
      <c r="A31" s="16" t="s">
        <v>2</v>
      </c>
      <c r="B31" s="8" t="s">
        <v>1</v>
      </c>
      <c r="C31" s="8" t="s">
        <v>1</v>
      </c>
      <c r="D31" s="13" t="s">
        <v>166</v>
      </c>
      <c r="E31" s="17"/>
      <c r="F31" s="17"/>
    </row>
    <row r="32" spans="1:6" ht="50.25" customHeight="1">
      <c r="C32" s="6"/>
      <c r="D32" s="6"/>
      <c r="E32" s="17"/>
      <c r="F32" s="17"/>
    </row>
    <row r="33" spans="3:6" ht="50.25" customHeight="1">
      <c r="C33" s="6"/>
      <c r="D33" s="6"/>
      <c r="E33" s="17"/>
      <c r="F33" s="17"/>
    </row>
  </sheetData>
  <mergeCells count="1">
    <mergeCell ref="A1:D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46" workbookViewId="0">
      <selection activeCell="D77" sqref="D77"/>
    </sheetView>
  </sheetViews>
  <sheetFormatPr baseColWidth="10" defaultRowHeight="15"/>
  <cols>
    <col min="2" max="2" width="39.42578125" customWidth="1"/>
    <col min="3" max="3" width="52.140625" customWidth="1"/>
    <col min="4" max="4" width="73.7109375" customWidth="1"/>
    <col min="5" max="5" width="31.42578125" customWidth="1"/>
    <col min="6" max="6" width="29.5703125" customWidth="1"/>
  </cols>
  <sheetData>
    <row r="1" spans="1:7">
      <c r="A1" s="24"/>
      <c r="B1" s="24"/>
      <c r="C1" s="24"/>
      <c r="D1" s="25"/>
      <c r="E1" s="24"/>
      <c r="F1" s="24"/>
      <c r="G1" s="24"/>
    </row>
    <row r="2" spans="1:7" ht="15.75" thickBot="1">
      <c r="A2" s="24"/>
      <c r="B2" s="137" t="str">
        <f>+[1]DOCUMENTOS!B2</f>
        <v>INVITACIÓN ABIERTA No 032 DE 2022</v>
      </c>
      <c r="C2" s="137"/>
      <c r="D2" s="137"/>
      <c r="E2" s="24"/>
      <c r="F2" s="24"/>
      <c r="G2" s="24"/>
    </row>
    <row r="3" spans="1:7" ht="36" customHeight="1" thickBot="1">
      <c r="A3" s="24"/>
      <c r="B3" s="138" t="str">
        <f>+[1]DOCUMENTOS!B3</f>
        <v>SUMINISTRO DE GORRAS, DELANTALES, PONCHOS, TULAS y CAMISETAS,  CON FINES PUBLICITARIOS (MERCHANDISING) CON LOS LOGOS Y MARCAS DE LA EMPRESA DE LICORES DE CUNDINAMARCA PARA DESARROLLAR ACTIVIDADES DE RECONOCIMIENTO E IMPULSO DE MARCA.</v>
      </c>
      <c r="C3" s="139"/>
      <c r="D3" s="140"/>
      <c r="E3" s="26"/>
      <c r="F3" s="26"/>
      <c r="G3" s="24"/>
    </row>
    <row r="4" spans="1:7">
      <c r="A4" s="24"/>
      <c r="B4" s="27"/>
      <c r="C4" s="27"/>
      <c r="D4" s="27"/>
      <c r="E4" s="27"/>
      <c r="F4" s="27"/>
      <c r="G4" s="24"/>
    </row>
    <row r="5" spans="1:7">
      <c r="A5" s="24"/>
      <c r="B5" s="28" t="s">
        <v>85</v>
      </c>
      <c r="C5" s="24"/>
      <c r="D5" s="24"/>
      <c r="E5" s="24"/>
      <c r="F5" s="24"/>
      <c r="G5" s="24"/>
    </row>
    <row r="6" spans="1:7" ht="15.75">
      <c r="A6" s="24"/>
      <c r="B6" s="29" t="s">
        <v>86</v>
      </c>
      <c r="C6" s="141" t="s">
        <v>87</v>
      </c>
      <c r="D6" s="142"/>
      <c r="E6" s="24"/>
      <c r="F6" s="30"/>
      <c r="G6" s="24"/>
    </row>
    <row r="7" spans="1:7" ht="15.75">
      <c r="A7" s="24"/>
      <c r="B7" s="31" t="s">
        <v>88</v>
      </c>
      <c r="C7" s="32" t="s">
        <v>89</v>
      </c>
      <c r="D7" s="33" t="s">
        <v>90</v>
      </c>
      <c r="E7" s="24"/>
      <c r="F7" s="34"/>
      <c r="G7" s="24"/>
    </row>
    <row r="8" spans="1:7" ht="15.75">
      <c r="A8" s="24"/>
      <c r="B8" s="35" t="s">
        <v>91</v>
      </c>
      <c r="C8" s="32" t="s">
        <v>92</v>
      </c>
      <c r="D8" s="36" t="s">
        <v>93</v>
      </c>
      <c r="E8" s="24"/>
      <c r="F8" s="34"/>
      <c r="G8" s="24"/>
    </row>
    <row r="9" spans="1:7" ht="15.75">
      <c r="A9" s="24"/>
      <c r="B9" s="35" t="s">
        <v>94</v>
      </c>
      <c r="C9" s="32" t="s">
        <v>95</v>
      </c>
      <c r="D9" s="32" t="s">
        <v>96</v>
      </c>
      <c r="E9" s="24"/>
      <c r="F9" s="34"/>
      <c r="G9" s="24"/>
    </row>
    <row r="10" spans="1:7" ht="15.75">
      <c r="A10" s="24"/>
      <c r="B10" s="37" t="s">
        <v>97</v>
      </c>
      <c r="C10" s="32" t="s">
        <v>98</v>
      </c>
      <c r="D10" s="32" t="s">
        <v>99</v>
      </c>
      <c r="E10" s="24"/>
      <c r="F10" s="34"/>
      <c r="G10" s="24"/>
    </row>
    <row r="11" spans="1:7" ht="15.75">
      <c r="A11" s="24"/>
      <c r="B11" s="38"/>
      <c r="C11" s="39"/>
      <c r="D11" s="39"/>
      <c r="E11" s="24"/>
      <c r="F11" s="34"/>
      <c r="G11" s="24"/>
    </row>
    <row r="12" spans="1:7" ht="15.75">
      <c r="A12" s="24"/>
      <c r="B12" s="38"/>
      <c r="C12" s="39"/>
      <c r="D12" s="39"/>
      <c r="E12" s="24"/>
      <c r="F12" s="40"/>
      <c r="G12" s="24"/>
    </row>
    <row r="13" spans="1:7">
      <c r="A13" s="24"/>
      <c r="B13" s="24"/>
      <c r="C13" s="41"/>
      <c r="D13" s="24"/>
      <c r="E13" s="24"/>
      <c r="F13" s="24"/>
      <c r="G13" s="24"/>
    </row>
    <row r="14" spans="1:7">
      <c r="A14" s="24"/>
      <c r="B14" s="24"/>
      <c r="C14" s="24"/>
      <c r="D14" s="24"/>
      <c r="E14" s="24"/>
      <c r="F14" s="42"/>
      <c r="G14" s="24"/>
    </row>
    <row r="15" spans="1:7">
      <c r="A15" s="24"/>
      <c r="B15" s="134" t="str">
        <f>+[1]DOCUMENTOS!C6</f>
        <v xml:space="preserve">TOPI GRUPO EMPRESARIAL S.A.S </v>
      </c>
      <c r="C15" s="135"/>
      <c r="D15" s="135"/>
      <c r="E15" s="136"/>
      <c r="F15" s="43" t="s">
        <v>100</v>
      </c>
      <c r="G15" s="24"/>
    </row>
    <row r="16" spans="1:7" s="103" customFormat="1">
      <c r="A16" s="24"/>
      <c r="B16" s="252" t="s">
        <v>200</v>
      </c>
      <c r="C16" s="252"/>
      <c r="D16" s="252"/>
      <c r="E16" s="252"/>
      <c r="F16" s="251"/>
      <c r="G16" s="24"/>
    </row>
    <row r="17" spans="1:7">
      <c r="A17" s="24"/>
      <c r="B17" s="44" t="s">
        <v>101</v>
      </c>
      <c r="C17" s="45"/>
      <c r="D17" s="45"/>
      <c r="E17" s="46"/>
      <c r="F17" s="47"/>
      <c r="G17" s="24"/>
    </row>
    <row r="18" spans="1:7" ht="15.75" thickBot="1">
      <c r="A18" s="24"/>
      <c r="B18" s="48"/>
      <c r="C18" s="49" t="s">
        <v>102</v>
      </c>
      <c r="D18" s="50">
        <v>2532526637</v>
      </c>
      <c r="E18" s="51">
        <f>D18/D19</f>
        <v>7.4274791772408149</v>
      </c>
      <c r="F18" s="52" t="s">
        <v>1</v>
      </c>
      <c r="G18" s="24"/>
    </row>
    <row r="19" spans="1:7">
      <c r="A19" s="24"/>
      <c r="B19" s="48" t="s">
        <v>88</v>
      </c>
      <c r="C19" s="41" t="s">
        <v>103</v>
      </c>
      <c r="D19" s="53">
        <v>340967181</v>
      </c>
      <c r="E19" s="54"/>
      <c r="F19" s="52"/>
      <c r="G19" s="24"/>
    </row>
    <row r="20" spans="1:7">
      <c r="A20" s="24"/>
      <c r="B20" s="48"/>
      <c r="C20" s="41"/>
      <c r="D20" s="53"/>
      <c r="E20" s="54"/>
      <c r="F20" s="52"/>
      <c r="G20" s="24"/>
    </row>
    <row r="21" spans="1:7" ht="15.75" thickBot="1">
      <c r="A21" s="24"/>
      <c r="B21" s="48" t="s">
        <v>91</v>
      </c>
      <c r="C21" s="49" t="s">
        <v>104</v>
      </c>
      <c r="D21" s="55" t="s">
        <v>105</v>
      </c>
      <c r="E21" s="56">
        <f>D18-D19</f>
        <v>2191559456</v>
      </c>
      <c r="F21" s="52" t="s">
        <v>1</v>
      </c>
      <c r="G21" s="24"/>
    </row>
    <row r="22" spans="1:7">
      <c r="A22" s="24"/>
      <c r="B22" s="48"/>
      <c r="C22" s="41"/>
      <c r="D22" s="53"/>
      <c r="E22" s="54"/>
      <c r="F22" s="52"/>
      <c r="G22" s="24"/>
    </row>
    <row r="23" spans="1:7" ht="15.75" thickBot="1">
      <c r="A23" s="24"/>
      <c r="B23" s="48" t="s">
        <v>94</v>
      </c>
      <c r="C23" s="49" t="s">
        <v>106</v>
      </c>
      <c r="D23" s="57">
        <v>1663357124</v>
      </c>
      <c r="E23" s="58">
        <f>D23/D24</f>
        <v>0.63172361785675835</v>
      </c>
      <c r="F23" s="52" t="s">
        <v>100</v>
      </c>
      <c r="G23" s="24"/>
    </row>
    <row r="24" spans="1:7">
      <c r="A24" s="24"/>
      <c r="B24" s="48"/>
      <c r="C24" s="41" t="s">
        <v>107</v>
      </c>
      <c r="D24" s="53">
        <v>2633045650</v>
      </c>
      <c r="E24" s="54"/>
      <c r="F24" s="59"/>
      <c r="G24" s="24"/>
    </row>
    <row r="25" spans="1:7">
      <c r="A25" s="24"/>
      <c r="B25" s="131"/>
      <c r="C25" s="132"/>
      <c r="D25" s="132"/>
      <c r="E25" s="133"/>
      <c r="F25" s="60"/>
      <c r="G25" s="24"/>
    </row>
    <row r="26" spans="1:7" ht="15.75" thickBot="1">
      <c r="A26" s="24"/>
      <c r="B26" s="48" t="s">
        <v>97</v>
      </c>
      <c r="C26" s="61" t="s">
        <v>108</v>
      </c>
      <c r="D26" s="50">
        <v>457138008</v>
      </c>
      <c r="E26" s="62">
        <f>D26/D27</f>
        <v>10.492469461671586</v>
      </c>
      <c r="F26" s="63" t="s">
        <v>1</v>
      </c>
      <c r="G26" s="24"/>
    </row>
    <row r="27" spans="1:7">
      <c r="A27" s="24"/>
      <c r="B27" s="48"/>
      <c r="C27" s="41" t="s">
        <v>109</v>
      </c>
      <c r="D27" s="53">
        <v>43568200</v>
      </c>
      <c r="E27" s="56"/>
      <c r="F27" s="64"/>
      <c r="G27" s="24"/>
    </row>
    <row r="28" spans="1:7">
      <c r="A28" s="24"/>
      <c r="B28" s="65"/>
      <c r="C28" s="66"/>
      <c r="D28" s="66"/>
      <c r="E28" s="67"/>
      <c r="F28" s="68"/>
      <c r="G28" s="24"/>
    </row>
    <row r="29" spans="1:7">
      <c r="A29" s="24"/>
      <c r="B29" s="24"/>
      <c r="C29" s="24"/>
      <c r="D29" s="24"/>
      <c r="E29" s="24"/>
      <c r="F29" s="24"/>
      <c r="G29" s="24"/>
    </row>
    <row r="30" spans="1:7">
      <c r="A30" s="24"/>
      <c r="B30" s="24"/>
      <c r="C30" s="24"/>
      <c r="D30" s="24"/>
      <c r="E30" s="24"/>
      <c r="F30" s="24"/>
      <c r="G30" s="24"/>
    </row>
    <row r="31" spans="1:7">
      <c r="A31" s="24"/>
      <c r="B31" s="24"/>
      <c r="C31" s="24"/>
      <c r="D31" s="24"/>
      <c r="E31" s="24"/>
      <c r="F31" s="24"/>
      <c r="G31" s="24"/>
    </row>
    <row r="32" spans="1:7">
      <c r="A32" s="24"/>
      <c r="B32" s="134" t="str">
        <f>+[1]DOCUMENTOS!C13</f>
        <v>BLANCO Y NEGRO PUBLICIDAD Y ESTRATEGIAS SAS</v>
      </c>
      <c r="C32" s="135"/>
      <c r="D32" s="135"/>
      <c r="E32" s="136"/>
      <c r="F32" s="69" t="s">
        <v>100</v>
      </c>
      <c r="G32" s="24"/>
    </row>
    <row r="33" spans="1:7" s="103" customFormat="1">
      <c r="A33" s="24"/>
      <c r="B33" s="252" t="s">
        <v>200</v>
      </c>
      <c r="C33" s="252"/>
      <c r="D33" s="252"/>
      <c r="E33" s="252"/>
      <c r="F33" s="250"/>
      <c r="G33" s="24"/>
    </row>
    <row r="34" spans="1:7">
      <c r="A34" s="24"/>
      <c r="B34" s="44" t="s">
        <v>101</v>
      </c>
      <c r="C34" s="45"/>
      <c r="D34" s="45"/>
      <c r="E34" s="46"/>
      <c r="F34" s="47"/>
      <c r="G34" s="24"/>
    </row>
    <row r="35" spans="1:7" ht="15.75" thickBot="1">
      <c r="A35" s="24"/>
      <c r="B35" s="48"/>
      <c r="C35" s="49" t="s">
        <v>102</v>
      </c>
      <c r="D35" s="50">
        <v>123544627</v>
      </c>
      <c r="E35" s="51">
        <f>D35/D36</f>
        <v>5.3305955187826992</v>
      </c>
      <c r="F35" s="52" t="s">
        <v>1</v>
      </c>
      <c r="G35" s="24"/>
    </row>
    <row r="36" spans="1:7">
      <c r="A36" s="24"/>
      <c r="B36" s="48" t="s">
        <v>88</v>
      </c>
      <c r="C36" s="41" t="s">
        <v>103</v>
      </c>
      <c r="D36" s="53">
        <v>23176515</v>
      </c>
      <c r="E36" s="54"/>
      <c r="F36" s="52"/>
      <c r="G36" s="24"/>
    </row>
    <row r="37" spans="1:7">
      <c r="A37" s="24"/>
      <c r="B37" s="48"/>
      <c r="C37" s="41"/>
      <c r="D37" s="53"/>
      <c r="E37" s="54"/>
      <c r="F37" s="52"/>
      <c r="G37" s="24"/>
    </row>
    <row r="38" spans="1:7" ht="15.75" thickBot="1">
      <c r="A38" s="24"/>
      <c r="B38" s="48" t="s">
        <v>91</v>
      </c>
      <c r="C38" s="49" t="s">
        <v>104</v>
      </c>
      <c r="D38" s="55" t="s">
        <v>110</v>
      </c>
      <c r="E38" s="56">
        <f>D35-D36</f>
        <v>100368112</v>
      </c>
      <c r="F38" s="52" t="s">
        <v>100</v>
      </c>
      <c r="G38" s="24"/>
    </row>
    <row r="39" spans="1:7">
      <c r="A39" s="24"/>
      <c r="B39" s="48"/>
      <c r="C39" s="41"/>
      <c r="D39" s="53"/>
      <c r="E39" s="54"/>
      <c r="F39" s="52"/>
      <c r="G39" s="24"/>
    </row>
    <row r="40" spans="1:7" ht="15.75" thickBot="1">
      <c r="A40" s="24"/>
      <c r="B40" s="48" t="s">
        <v>94</v>
      </c>
      <c r="C40" s="49" t="s">
        <v>106</v>
      </c>
      <c r="D40" s="57">
        <v>23176515</v>
      </c>
      <c r="E40" s="58">
        <f>D40/D41</f>
        <v>0.18759630072783334</v>
      </c>
      <c r="F40" s="52" t="s">
        <v>1</v>
      </c>
      <c r="G40" s="24"/>
    </row>
    <row r="41" spans="1:7">
      <c r="A41" s="24"/>
      <c r="B41" s="48"/>
      <c r="C41" s="41" t="s">
        <v>107</v>
      </c>
      <c r="D41" s="53">
        <v>123544627</v>
      </c>
      <c r="E41" s="54"/>
      <c r="F41" s="59"/>
      <c r="G41" s="24"/>
    </row>
    <row r="42" spans="1:7">
      <c r="A42" s="24"/>
      <c r="B42" s="131"/>
      <c r="C42" s="132"/>
      <c r="D42" s="132"/>
      <c r="E42" s="133"/>
      <c r="F42" s="60"/>
      <c r="G42" s="24"/>
    </row>
    <row r="43" spans="1:7" ht="15.75" thickBot="1">
      <c r="A43" s="24"/>
      <c r="B43" s="48" t="s">
        <v>97</v>
      </c>
      <c r="C43" s="61" t="s">
        <v>108</v>
      </c>
      <c r="D43" s="70">
        <v>91993582</v>
      </c>
      <c r="E43" s="62" t="s">
        <v>111</v>
      </c>
      <c r="F43" s="63" t="s">
        <v>42</v>
      </c>
      <c r="G43" s="24"/>
    </row>
    <row r="44" spans="1:7">
      <c r="A44" s="24"/>
      <c r="B44" s="48"/>
      <c r="C44" s="41" t="s">
        <v>109</v>
      </c>
      <c r="D44" s="71">
        <v>0</v>
      </c>
      <c r="E44" s="56"/>
      <c r="F44" s="64"/>
      <c r="G44" s="24"/>
    </row>
    <row r="45" spans="1:7">
      <c r="A45" s="24"/>
      <c r="B45" s="65"/>
      <c r="C45" s="66"/>
      <c r="D45" s="66"/>
      <c r="E45" s="67"/>
      <c r="F45" s="68"/>
      <c r="G45" s="24"/>
    </row>
    <row r="46" spans="1:7">
      <c r="A46" s="24"/>
      <c r="B46" s="24"/>
      <c r="C46" s="24"/>
      <c r="D46" s="24"/>
      <c r="E46" s="24"/>
      <c r="F46" s="24"/>
      <c r="G46" s="24"/>
    </row>
    <row r="47" spans="1:7">
      <c r="A47" s="24"/>
      <c r="B47" s="24"/>
      <c r="C47" s="24"/>
      <c r="D47" s="24"/>
      <c r="E47" s="24"/>
      <c r="F47" s="24"/>
      <c r="G47" s="24"/>
    </row>
    <row r="48" spans="1:7">
      <c r="A48" s="24"/>
      <c r="B48" s="134" t="str">
        <f>+[1]DOCUMENTOS!C21</f>
        <v>INVERAL SOLUCIONES SAS</v>
      </c>
      <c r="C48" s="135"/>
      <c r="D48" s="135"/>
      <c r="E48" s="136"/>
      <c r="F48" s="69" t="s">
        <v>100</v>
      </c>
      <c r="G48" s="24"/>
    </row>
    <row r="49" spans="1:7" s="103" customFormat="1">
      <c r="A49" s="24"/>
      <c r="B49" s="252" t="s">
        <v>201</v>
      </c>
      <c r="C49" s="252"/>
      <c r="D49" s="252"/>
      <c r="E49" s="252"/>
      <c r="F49" s="250"/>
      <c r="G49" s="24"/>
    </row>
    <row r="50" spans="1:7">
      <c r="A50" s="24"/>
      <c r="B50" s="44" t="s">
        <v>101</v>
      </c>
      <c r="C50" s="45"/>
      <c r="D50" s="45"/>
      <c r="E50" s="46"/>
      <c r="F50" s="47"/>
      <c r="G50" s="24"/>
    </row>
    <row r="51" spans="1:7" ht="15.75" thickBot="1">
      <c r="A51" s="24"/>
      <c r="B51" s="48"/>
      <c r="C51" s="49" t="s">
        <v>102</v>
      </c>
      <c r="D51" s="50">
        <v>539714937</v>
      </c>
      <c r="E51" s="51">
        <f>D51/D52</f>
        <v>9.6324087048008113</v>
      </c>
      <c r="F51" s="52" t="s">
        <v>1</v>
      </c>
      <c r="G51" s="24"/>
    </row>
    <row r="52" spans="1:7">
      <c r="A52" s="24"/>
      <c r="B52" s="48" t="s">
        <v>88</v>
      </c>
      <c r="C52" s="41" t="s">
        <v>103</v>
      </c>
      <c r="D52" s="53">
        <v>56031150</v>
      </c>
      <c r="E52" s="54"/>
      <c r="F52" s="52"/>
      <c r="G52" s="24"/>
    </row>
    <row r="53" spans="1:7">
      <c r="A53" s="24"/>
      <c r="B53" s="48"/>
      <c r="C53" s="41"/>
      <c r="D53" s="53"/>
      <c r="E53" s="54"/>
      <c r="F53" s="52"/>
      <c r="G53" s="24"/>
    </row>
    <row r="54" spans="1:7" ht="15.75" thickBot="1">
      <c r="A54" s="24"/>
      <c r="B54" s="48" t="s">
        <v>91</v>
      </c>
      <c r="C54" s="49" t="s">
        <v>104</v>
      </c>
      <c r="D54" s="55" t="s">
        <v>112</v>
      </c>
      <c r="E54" s="56">
        <f>D51-D52</f>
        <v>483683787</v>
      </c>
      <c r="F54" s="52" t="s">
        <v>1</v>
      </c>
      <c r="G54" s="24"/>
    </row>
    <row r="55" spans="1:7">
      <c r="A55" s="24"/>
      <c r="B55" s="48"/>
      <c r="C55" s="41"/>
      <c r="D55" s="53"/>
      <c r="E55" s="54"/>
      <c r="F55" s="52"/>
      <c r="G55" s="24"/>
    </row>
    <row r="56" spans="1:7" ht="15.75" thickBot="1">
      <c r="A56" s="24"/>
      <c r="B56" s="48" t="s">
        <v>94</v>
      </c>
      <c r="C56" s="49" t="s">
        <v>106</v>
      </c>
      <c r="D56" s="57">
        <v>56031150</v>
      </c>
      <c r="E56" s="58">
        <f>D56/D57</f>
        <v>0.10381619288035381</v>
      </c>
      <c r="F56" s="52" t="s">
        <v>1</v>
      </c>
      <c r="G56" s="24"/>
    </row>
    <row r="57" spans="1:7">
      <c r="A57" s="24"/>
      <c r="B57" s="48"/>
      <c r="C57" s="41" t="s">
        <v>107</v>
      </c>
      <c r="D57" s="53">
        <v>539714937</v>
      </c>
      <c r="E57" s="54"/>
      <c r="F57" s="59"/>
      <c r="G57" s="24"/>
    </row>
    <row r="58" spans="1:7">
      <c r="A58" s="24"/>
      <c r="B58" s="131"/>
      <c r="C58" s="132"/>
      <c r="D58" s="132"/>
      <c r="E58" s="133"/>
      <c r="F58" s="60"/>
      <c r="G58" s="24"/>
    </row>
    <row r="59" spans="1:7" ht="15.75" thickBot="1">
      <c r="A59" s="24"/>
      <c r="B59" s="48" t="s">
        <v>97</v>
      </c>
      <c r="C59" s="61" t="s">
        <v>108</v>
      </c>
      <c r="D59" s="70">
        <v>221735760</v>
      </c>
      <c r="E59" s="62" t="s">
        <v>199</v>
      </c>
      <c r="F59" s="72" t="s">
        <v>1</v>
      </c>
      <c r="G59" s="24"/>
    </row>
    <row r="60" spans="1:7">
      <c r="A60" s="24"/>
      <c r="B60" s="48"/>
      <c r="C60" s="41" t="s">
        <v>109</v>
      </c>
      <c r="D60" s="71">
        <v>0</v>
      </c>
      <c r="E60" s="56"/>
      <c r="F60" s="64"/>
      <c r="G60" s="24"/>
    </row>
    <row r="61" spans="1:7">
      <c r="A61" s="24"/>
      <c r="B61" s="65"/>
      <c r="C61" s="66"/>
      <c r="D61" s="66"/>
      <c r="E61" s="67"/>
      <c r="F61" s="68"/>
      <c r="G61" s="24"/>
    </row>
    <row r="62" spans="1:7">
      <c r="A62" s="24"/>
      <c r="B62" s="24"/>
      <c r="C62" s="24"/>
      <c r="D62" s="24"/>
      <c r="E62" s="24"/>
      <c r="F62" s="24"/>
      <c r="G62" s="24"/>
    </row>
    <row r="63" spans="1:7">
      <c r="A63" s="24"/>
      <c r="B63" s="24"/>
      <c r="C63" s="24"/>
      <c r="D63" s="24"/>
      <c r="E63" s="24"/>
      <c r="F63" s="24"/>
      <c r="G63" s="24"/>
    </row>
  </sheetData>
  <mergeCells count="12">
    <mergeCell ref="B42:E42"/>
    <mergeCell ref="B48:E48"/>
    <mergeCell ref="B58:E58"/>
    <mergeCell ref="B2:D2"/>
    <mergeCell ref="B3:D3"/>
    <mergeCell ref="C6:D6"/>
    <mergeCell ref="B15:E15"/>
    <mergeCell ref="B25:E25"/>
    <mergeCell ref="B32:E32"/>
    <mergeCell ref="B33:E33"/>
    <mergeCell ref="B49:E49"/>
    <mergeCell ref="B16:E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F11" sqref="F11"/>
    </sheetView>
  </sheetViews>
  <sheetFormatPr baseColWidth="10" defaultRowHeight="15"/>
  <cols>
    <col min="1" max="1" width="5.5703125" customWidth="1"/>
    <col min="2" max="2" width="33.28515625" customWidth="1"/>
    <col min="3" max="3" width="26.5703125" customWidth="1"/>
    <col min="4" max="4" width="29.85546875" customWidth="1"/>
    <col min="5" max="5" width="22.28515625" customWidth="1"/>
    <col min="6" max="6" width="25.5703125" customWidth="1"/>
  </cols>
  <sheetData>
    <row r="1" spans="1:7" ht="15.75">
      <c r="A1" s="24"/>
      <c r="B1" s="110"/>
      <c r="C1" s="24"/>
      <c r="D1" s="24"/>
      <c r="E1" s="24"/>
      <c r="F1" s="24"/>
      <c r="G1" s="24"/>
    </row>
    <row r="2" spans="1:7">
      <c r="A2" s="24"/>
      <c r="B2" s="144" t="str">
        <f>+'[1]EVALUACION INDICES'!B2</f>
        <v>INVITACIÓN ABIERTA No 032 DE 2022</v>
      </c>
      <c r="C2" s="144"/>
      <c r="D2" s="24"/>
      <c r="E2" s="24"/>
      <c r="F2" s="24"/>
      <c r="G2" s="24"/>
    </row>
    <row r="3" spans="1:7" ht="71.25" customHeight="1">
      <c r="A3" s="24"/>
      <c r="B3" s="145" t="str">
        <f>+'[1]EVALUACION INDICES'!B3</f>
        <v>SUMINISTRO DE GORRAS, DELANTALES, PONCHOS, TULAS y CAMISETAS,  CON FINES PUBLICITARIOS (MERCHANDISING) CON LOS LOGOS Y MARCAS DE LA EMPRESA DE LICORES DE CUNDINAMARCA PARA DESARROLLAR ACTIVIDADES DE RECONOCIMIENTO E IMPULSO DE MARCA.</v>
      </c>
      <c r="C3" s="145"/>
      <c r="D3" s="145"/>
      <c r="E3" s="145"/>
      <c r="F3" s="24"/>
      <c r="G3" s="24"/>
    </row>
    <row r="4" spans="1:7" ht="34.5" customHeight="1" thickBot="1">
      <c r="A4" s="24"/>
      <c r="B4" s="111" t="s">
        <v>85</v>
      </c>
      <c r="C4" s="112"/>
      <c r="D4" s="24"/>
      <c r="E4" s="24"/>
      <c r="F4" s="24"/>
      <c r="G4" s="24"/>
    </row>
    <row r="5" spans="1:7" ht="16.5" thickTop="1" thickBot="1">
      <c r="A5" s="24"/>
      <c r="B5" s="146" t="s">
        <v>188</v>
      </c>
      <c r="C5" s="147"/>
      <c r="D5" s="143" t="str">
        <f>+[1]DOCUMENTOS!C6</f>
        <v xml:space="preserve">TOPI GRUPO EMPRESARIAL S.A.S </v>
      </c>
      <c r="E5" s="143" t="str">
        <f>+[1]DOCUMENTOS!C13</f>
        <v>BLANCO Y NEGRO PUBLICIDAD Y ESTRATEGIAS SAS</v>
      </c>
      <c r="F5" s="143" t="str">
        <f>+[1]DOCUMENTOS!C21</f>
        <v>INVERAL SOLUCIONES SAS</v>
      </c>
      <c r="G5" s="24"/>
    </row>
    <row r="6" spans="1:7" ht="16.5" thickTop="1" thickBot="1">
      <c r="A6" s="24"/>
      <c r="B6" s="148"/>
      <c r="C6" s="147"/>
      <c r="D6" s="143"/>
      <c r="E6" s="143"/>
      <c r="F6" s="143"/>
      <c r="G6" s="24"/>
    </row>
    <row r="7" spans="1:7" ht="16.5" thickTop="1">
      <c r="A7" s="24"/>
      <c r="B7" s="31" t="s">
        <v>88</v>
      </c>
      <c r="C7" s="33" t="str">
        <f>+'[1]EVALUACION INDICES'!D7</f>
        <v>&gt; = 1.5</v>
      </c>
      <c r="D7" s="113">
        <f>+'[1]EVALUACION INDICES'!E17</f>
        <v>7.4274791772408149</v>
      </c>
      <c r="E7" s="113">
        <f>+'[1]EVALUACION INDICES'!E33</f>
        <v>5.3305955187826992</v>
      </c>
      <c r="F7" s="114">
        <f>+'[1]EVALUACION INDICES'!E48</f>
        <v>9.6324087048008113</v>
      </c>
      <c r="G7" s="24"/>
    </row>
    <row r="8" spans="1:7" ht="15.75">
      <c r="A8" s="24"/>
      <c r="B8" s="35" t="s">
        <v>91</v>
      </c>
      <c r="C8" s="36" t="str">
        <f>+'[1]EVALUACION INDICES'!D8</f>
        <v>&gt; =  al P.O</v>
      </c>
      <c r="D8" s="115">
        <f>+'[1]EVALUACION INDICES'!E20</f>
        <v>2191559456</v>
      </c>
      <c r="E8" s="116">
        <f>+'[1]EVALUACION INDICES'!E36</f>
        <v>100368112</v>
      </c>
      <c r="F8" s="116">
        <f>+'[1]EVALUACION INDICES'!E51</f>
        <v>483683787</v>
      </c>
      <c r="G8" s="24"/>
    </row>
    <row r="9" spans="1:7" ht="15.75">
      <c r="A9" s="24"/>
      <c r="B9" s="117" t="s">
        <v>94</v>
      </c>
      <c r="C9" s="118" t="str">
        <f>+'[1]EVALUACION INDICES'!D9</f>
        <v>&lt;= 60 %</v>
      </c>
      <c r="D9" s="129">
        <f>+'[1]EVALUACION INDICES'!E22</f>
        <v>0.63172361785675835</v>
      </c>
      <c r="E9" s="119">
        <f>+'[1]EVALUACION INDICES'!E38</f>
        <v>0.18759630072783334</v>
      </c>
      <c r="F9" s="119">
        <f>+'[1]EVALUACION INDICES'!E53</f>
        <v>0.10381619288035381</v>
      </c>
      <c r="G9" s="24"/>
    </row>
    <row r="10" spans="1:7" ht="67.5" customHeight="1">
      <c r="A10" s="24"/>
      <c r="B10" s="120" t="s">
        <v>97</v>
      </c>
      <c r="C10" s="121" t="str">
        <f>+'[1]EVALUACION INDICES'!D10</f>
        <v>&gt; = 10%</v>
      </c>
      <c r="D10" s="122">
        <f>+'[1]EVALUACION INDICES'!E25</f>
        <v>10.492469461671586</v>
      </c>
      <c r="E10" s="122" t="str">
        <f>+'[1]EVALUACION INDICES'!E41</f>
        <v xml:space="preserve">INDETERMINADO </v>
      </c>
      <c r="F10" s="122" t="s">
        <v>198</v>
      </c>
      <c r="G10" s="24"/>
    </row>
    <row r="11" spans="1:7">
      <c r="A11" s="24"/>
      <c r="B11" s="24"/>
      <c r="C11" s="24"/>
      <c r="D11" s="123" t="s">
        <v>100</v>
      </c>
      <c r="E11" s="123" t="s">
        <v>100</v>
      </c>
      <c r="F11" s="123" t="s">
        <v>1</v>
      </c>
      <c r="G11" s="24"/>
    </row>
    <row r="12" spans="1:7">
      <c r="A12" s="24"/>
      <c r="B12" s="24"/>
      <c r="C12" s="24"/>
      <c r="D12" s="24"/>
      <c r="E12" s="24"/>
      <c r="F12" s="24"/>
      <c r="G12" s="24"/>
    </row>
    <row r="13" spans="1:7">
      <c r="A13" s="24"/>
      <c r="B13" s="24"/>
      <c r="C13" s="24"/>
      <c r="D13" s="24"/>
      <c r="E13" s="24"/>
      <c r="F13" s="24"/>
      <c r="G13" s="24"/>
    </row>
  </sheetData>
  <mergeCells count="6">
    <mergeCell ref="F5:F6"/>
    <mergeCell ref="B2:C2"/>
    <mergeCell ref="B3:E3"/>
    <mergeCell ref="B5:C6"/>
    <mergeCell ref="D5:D6"/>
    <mergeCell ref="E5: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43"/>
  <sheetViews>
    <sheetView topLeftCell="A32" workbookViewId="0">
      <selection activeCell="F49" sqref="F49"/>
    </sheetView>
  </sheetViews>
  <sheetFormatPr baseColWidth="10" defaultRowHeight="15"/>
  <cols>
    <col min="3" max="3" width="24.85546875" customWidth="1"/>
    <col min="4" max="4" width="27.85546875" customWidth="1"/>
    <col min="5" max="8" width="38" customWidth="1"/>
  </cols>
  <sheetData>
    <row r="2" spans="3:8" ht="15.75" thickBot="1"/>
    <row r="3" spans="3:8" ht="26.25" thickBot="1">
      <c r="C3" s="74" t="s">
        <v>113</v>
      </c>
      <c r="D3" s="75" t="s">
        <v>114</v>
      </c>
      <c r="E3" s="75" t="s">
        <v>153</v>
      </c>
      <c r="F3" s="75" t="s">
        <v>154</v>
      </c>
      <c r="G3" s="75" t="s">
        <v>157</v>
      </c>
      <c r="H3" s="75" t="s">
        <v>155</v>
      </c>
    </row>
    <row r="4" spans="3:8" ht="44.25" customHeight="1">
      <c r="C4" s="149" t="s">
        <v>116</v>
      </c>
      <c r="D4" s="149" t="s">
        <v>117</v>
      </c>
      <c r="E4" s="151">
        <v>17850</v>
      </c>
      <c r="F4" s="151">
        <v>17791</v>
      </c>
      <c r="G4" s="151">
        <v>12436</v>
      </c>
      <c r="H4" s="151">
        <v>16660</v>
      </c>
    </row>
    <row r="5" spans="3:8" ht="15.75" thickBot="1">
      <c r="C5" s="150"/>
      <c r="D5" s="150"/>
      <c r="E5" s="152"/>
      <c r="F5" s="152"/>
      <c r="G5" s="152"/>
      <c r="H5" s="152"/>
    </row>
    <row r="6" spans="3:8" ht="68.25" customHeight="1">
      <c r="C6" s="149" t="s">
        <v>118</v>
      </c>
      <c r="D6" s="149" t="s">
        <v>119</v>
      </c>
      <c r="E6" s="151">
        <v>11305</v>
      </c>
      <c r="F6" s="151">
        <v>11246</v>
      </c>
      <c r="G6" s="151">
        <v>7140</v>
      </c>
      <c r="H6" s="151">
        <v>10234</v>
      </c>
    </row>
    <row r="7" spans="3:8" ht="15.75" thickBot="1">
      <c r="C7" s="150"/>
      <c r="D7" s="150"/>
      <c r="E7" s="152"/>
      <c r="F7" s="152"/>
      <c r="G7" s="152"/>
      <c r="H7" s="152"/>
    </row>
    <row r="8" spans="3:8" ht="80.25" customHeight="1">
      <c r="C8" s="149" t="s">
        <v>120</v>
      </c>
      <c r="D8" s="149" t="s">
        <v>121</v>
      </c>
      <c r="E8" s="151">
        <v>13090</v>
      </c>
      <c r="F8" s="151">
        <v>13031</v>
      </c>
      <c r="G8" s="151">
        <v>9818</v>
      </c>
      <c r="H8" s="151">
        <v>12019</v>
      </c>
    </row>
    <row r="9" spans="3:8" ht="15.75" thickBot="1">
      <c r="C9" s="150"/>
      <c r="D9" s="150"/>
      <c r="E9" s="152"/>
      <c r="F9" s="152"/>
      <c r="G9" s="152"/>
      <c r="H9" s="152"/>
    </row>
    <row r="10" spans="3:8" ht="44.25" customHeight="1">
      <c r="C10" s="149" t="s">
        <v>122</v>
      </c>
      <c r="D10" s="149" t="s">
        <v>123</v>
      </c>
      <c r="E10" s="151">
        <v>10710</v>
      </c>
      <c r="F10" s="151">
        <v>10651</v>
      </c>
      <c r="G10" s="151">
        <v>7497</v>
      </c>
      <c r="H10" s="151">
        <v>9877</v>
      </c>
    </row>
    <row r="11" spans="3:8" ht="15.75" thickBot="1">
      <c r="C11" s="150"/>
      <c r="D11" s="150"/>
      <c r="E11" s="152"/>
      <c r="F11" s="152"/>
      <c r="G11" s="152"/>
      <c r="H11" s="152"/>
    </row>
    <row r="12" spans="3:8" ht="32.25" customHeight="1">
      <c r="C12" s="149" t="s">
        <v>124</v>
      </c>
      <c r="D12" s="149" t="s">
        <v>125</v>
      </c>
      <c r="E12" s="151">
        <v>16660</v>
      </c>
      <c r="F12" s="151">
        <v>16601</v>
      </c>
      <c r="G12" s="151">
        <v>14280</v>
      </c>
      <c r="H12" s="151">
        <v>15232</v>
      </c>
    </row>
    <row r="13" spans="3:8" ht="15.75" thickBot="1">
      <c r="C13" s="150"/>
      <c r="D13" s="150"/>
      <c r="E13" s="152"/>
      <c r="F13" s="152"/>
      <c r="G13" s="152"/>
      <c r="H13" s="152"/>
    </row>
    <row r="14" spans="3:8" ht="32.25" customHeight="1">
      <c r="C14" s="149" t="s">
        <v>126</v>
      </c>
      <c r="D14" s="149" t="s">
        <v>127</v>
      </c>
      <c r="E14" s="151">
        <v>14280</v>
      </c>
      <c r="F14" s="151">
        <v>14221</v>
      </c>
      <c r="G14" s="151">
        <v>12495</v>
      </c>
      <c r="H14" s="151">
        <v>12852</v>
      </c>
    </row>
    <row r="15" spans="3:8" ht="15.75" thickBot="1">
      <c r="C15" s="150"/>
      <c r="D15" s="150"/>
      <c r="E15" s="152"/>
      <c r="F15" s="152"/>
      <c r="G15" s="152"/>
      <c r="H15" s="152"/>
    </row>
    <row r="16" spans="3:8" ht="32.25" customHeight="1">
      <c r="C16" s="149" t="s">
        <v>128</v>
      </c>
      <c r="D16" s="149" t="s">
        <v>129</v>
      </c>
      <c r="E16" s="151">
        <v>15470</v>
      </c>
      <c r="F16" s="151">
        <v>15411</v>
      </c>
      <c r="G16" s="151">
        <v>12912</v>
      </c>
      <c r="H16" s="151">
        <v>12495</v>
      </c>
    </row>
    <row r="17" spans="3:8" ht="15.75" thickBot="1">
      <c r="C17" s="150"/>
      <c r="D17" s="150"/>
      <c r="E17" s="152"/>
      <c r="F17" s="152"/>
      <c r="G17" s="152"/>
      <c r="H17" s="152"/>
    </row>
    <row r="18" spans="3:8" ht="92.25" customHeight="1">
      <c r="C18" s="149" t="s">
        <v>130</v>
      </c>
      <c r="D18" s="149" t="s">
        <v>131</v>
      </c>
      <c r="E18" s="151">
        <v>28560</v>
      </c>
      <c r="F18" s="151">
        <v>28501</v>
      </c>
      <c r="G18" s="151">
        <v>23800</v>
      </c>
      <c r="H18" s="151">
        <v>28775</v>
      </c>
    </row>
    <row r="19" spans="3:8" ht="15.75" thickBot="1">
      <c r="C19" s="150"/>
      <c r="D19" s="150"/>
      <c r="E19" s="152"/>
      <c r="F19" s="152"/>
      <c r="G19" s="152"/>
      <c r="H19" s="152"/>
    </row>
    <row r="20" spans="3:8" ht="92.25" customHeight="1">
      <c r="C20" s="149" t="s">
        <v>132</v>
      </c>
      <c r="D20" s="149" t="s">
        <v>133</v>
      </c>
      <c r="E20" s="151">
        <v>29750</v>
      </c>
      <c r="F20" s="151">
        <v>29691</v>
      </c>
      <c r="G20" s="151">
        <v>24752</v>
      </c>
      <c r="H20" s="151">
        <v>26894</v>
      </c>
    </row>
    <row r="21" spans="3:8" ht="15.75" thickBot="1">
      <c r="C21" s="150"/>
      <c r="D21" s="150"/>
      <c r="E21" s="152"/>
      <c r="F21" s="152"/>
      <c r="G21" s="152"/>
      <c r="H21" s="152"/>
    </row>
    <row r="22" spans="3:8" ht="92.25" customHeight="1">
      <c r="C22" s="149" t="s">
        <v>134</v>
      </c>
      <c r="D22" s="149" t="s">
        <v>135</v>
      </c>
      <c r="E22" s="151">
        <v>26775</v>
      </c>
      <c r="F22" s="151">
        <v>26710</v>
      </c>
      <c r="G22" s="151">
        <v>23562</v>
      </c>
      <c r="H22" s="151">
        <v>25347</v>
      </c>
    </row>
    <row r="23" spans="3:8" ht="15.75" thickBot="1">
      <c r="C23" s="150"/>
      <c r="D23" s="150"/>
      <c r="E23" s="152"/>
      <c r="F23" s="152"/>
      <c r="G23" s="152"/>
      <c r="H23" s="152"/>
    </row>
    <row r="24" spans="3:8" ht="92.25" customHeight="1">
      <c r="C24" s="149" t="s">
        <v>136</v>
      </c>
      <c r="D24" s="149" t="s">
        <v>135</v>
      </c>
      <c r="E24" s="151">
        <v>27965</v>
      </c>
      <c r="F24" s="151">
        <v>27906</v>
      </c>
      <c r="G24" s="151">
        <v>24217</v>
      </c>
      <c r="H24" s="151">
        <v>26299</v>
      </c>
    </row>
    <row r="25" spans="3:8" ht="15.75" thickBot="1">
      <c r="C25" s="150"/>
      <c r="D25" s="150"/>
      <c r="E25" s="152"/>
      <c r="F25" s="152"/>
      <c r="G25" s="152"/>
      <c r="H25" s="152"/>
    </row>
    <row r="26" spans="3:8" ht="92.25" customHeight="1">
      <c r="C26" s="149" t="s">
        <v>137</v>
      </c>
      <c r="D26" s="149" t="s">
        <v>138</v>
      </c>
      <c r="E26" s="151">
        <v>27965</v>
      </c>
      <c r="F26" s="151">
        <v>27906</v>
      </c>
      <c r="G26" s="151">
        <v>24693</v>
      </c>
      <c r="H26" s="151">
        <v>26537</v>
      </c>
    </row>
    <row r="27" spans="3:8" ht="15.75" thickBot="1">
      <c r="C27" s="150"/>
      <c r="D27" s="150"/>
      <c r="E27" s="152"/>
      <c r="F27" s="152"/>
      <c r="G27" s="152"/>
      <c r="H27" s="152"/>
    </row>
    <row r="28" spans="3:8" ht="92.25" customHeight="1">
      <c r="C28" s="149" t="s">
        <v>139</v>
      </c>
      <c r="D28" s="149" t="s">
        <v>140</v>
      </c>
      <c r="E28" s="151">
        <v>29155</v>
      </c>
      <c r="F28" s="151">
        <v>29096</v>
      </c>
      <c r="G28" s="151">
        <v>25407</v>
      </c>
      <c r="H28" s="151">
        <v>27251</v>
      </c>
    </row>
    <row r="29" spans="3:8" ht="15.75" thickBot="1">
      <c r="C29" s="150"/>
      <c r="D29" s="150"/>
      <c r="E29" s="152"/>
      <c r="F29" s="152"/>
      <c r="G29" s="152"/>
      <c r="H29" s="152"/>
    </row>
    <row r="30" spans="3:8" ht="104.25" customHeight="1">
      <c r="C30" s="149" t="s">
        <v>141</v>
      </c>
      <c r="D30" s="149" t="s">
        <v>142</v>
      </c>
      <c r="E30" s="151">
        <v>10710</v>
      </c>
      <c r="F30" s="151">
        <v>10651</v>
      </c>
      <c r="G30" s="151">
        <v>8568</v>
      </c>
      <c r="H30" s="151">
        <v>9758</v>
      </c>
    </row>
    <row r="31" spans="3:8" ht="15.75" thickBot="1">
      <c r="C31" s="150"/>
      <c r="D31" s="150"/>
      <c r="E31" s="152"/>
      <c r="F31" s="152"/>
      <c r="G31" s="152"/>
      <c r="H31" s="152"/>
    </row>
    <row r="32" spans="3:8" ht="116.25" customHeight="1">
      <c r="C32" s="149" t="s">
        <v>143</v>
      </c>
      <c r="D32" s="149" t="s">
        <v>144</v>
      </c>
      <c r="E32" s="151">
        <v>10710</v>
      </c>
      <c r="F32" s="151">
        <v>10651</v>
      </c>
      <c r="G32" s="151">
        <v>9282</v>
      </c>
      <c r="H32" s="151">
        <v>9758</v>
      </c>
    </row>
    <row r="33" spans="3:8" ht="15.75" thickBot="1">
      <c r="C33" s="150"/>
      <c r="D33" s="150"/>
      <c r="E33" s="152"/>
      <c r="F33" s="152"/>
      <c r="G33" s="152"/>
      <c r="H33" s="152"/>
    </row>
    <row r="34" spans="3:8" ht="128.25" customHeight="1">
      <c r="C34" s="149" t="s">
        <v>145</v>
      </c>
      <c r="D34" s="149" t="s">
        <v>146</v>
      </c>
      <c r="E34" s="151">
        <v>8925</v>
      </c>
      <c r="F34" s="151">
        <v>8866</v>
      </c>
      <c r="G34" s="151">
        <v>7319</v>
      </c>
      <c r="H34" s="160">
        <v>9758</v>
      </c>
    </row>
    <row r="35" spans="3:8" ht="15.75" thickBot="1">
      <c r="C35" s="150"/>
      <c r="D35" s="150"/>
      <c r="E35" s="152"/>
      <c r="F35" s="152"/>
      <c r="G35" s="152"/>
      <c r="H35" s="161"/>
    </row>
    <row r="36" spans="3:8" ht="68.25" customHeight="1">
      <c r="C36" s="149" t="s">
        <v>150</v>
      </c>
      <c r="D36" s="149" t="s">
        <v>151</v>
      </c>
      <c r="E36" s="151">
        <v>8330</v>
      </c>
      <c r="F36" s="151">
        <v>8271</v>
      </c>
      <c r="G36" s="151">
        <v>5177</v>
      </c>
      <c r="H36" s="151">
        <v>7378</v>
      </c>
    </row>
    <row r="37" spans="3:8" ht="15.75" thickBot="1">
      <c r="C37" s="150"/>
      <c r="D37" s="150"/>
      <c r="E37" s="152"/>
      <c r="F37" s="152"/>
      <c r="G37" s="152"/>
      <c r="H37" s="152"/>
    </row>
    <row r="38" spans="3:8" ht="68.25" customHeight="1">
      <c r="C38" s="149" t="s">
        <v>147</v>
      </c>
      <c r="D38" s="149" t="s">
        <v>148</v>
      </c>
      <c r="E38" s="151">
        <v>10115</v>
      </c>
      <c r="F38" s="151">
        <v>10056</v>
      </c>
      <c r="G38" s="151">
        <v>5950</v>
      </c>
      <c r="H38" s="151">
        <v>7973</v>
      </c>
    </row>
    <row r="39" spans="3:8" ht="15.75" thickBot="1">
      <c r="C39" s="150"/>
      <c r="D39" s="150"/>
      <c r="E39" s="152"/>
      <c r="F39" s="152"/>
      <c r="G39" s="152"/>
      <c r="H39" s="152"/>
    </row>
    <row r="40" spans="3:8" ht="72.75" thickBot="1">
      <c r="C40" s="73" t="s">
        <v>149</v>
      </c>
      <c r="D40" s="76" t="s">
        <v>152</v>
      </c>
      <c r="E40" s="77">
        <v>12495</v>
      </c>
      <c r="F40" s="77">
        <v>12436</v>
      </c>
      <c r="G40" s="77">
        <v>9282</v>
      </c>
      <c r="H40" s="77">
        <v>11305</v>
      </c>
    </row>
    <row r="41" spans="3:8">
      <c r="C41" s="156" t="s">
        <v>156</v>
      </c>
      <c r="D41" s="157"/>
      <c r="E41" s="153">
        <f>(E4+E6+E8+E10+E12+E14+E16+E18+E20+E22+E24+E26+E28+E30+E32+E34+E36+E38+E40)</f>
        <v>330820</v>
      </c>
      <c r="F41" s="153">
        <f>(F4+F6+F8+F10+F12+F14+F16+F18+F20+F22+F26++F24+F28+F30+F32+F34+F36+F38+F40)</f>
        <v>329693</v>
      </c>
      <c r="G41" s="153">
        <f>(G4+G6+G8+G10+G12+G14+G16++G18+G20+G22+G24+G26+G28+G30+G32+G34+G36+G38+G40)</f>
        <v>268587</v>
      </c>
      <c r="H41" s="153">
        <f>(H4+H6+H8+H10+H12+H14+H16++H18+H20+H22+H24+H26+H28+H30+H34+H36+H38+H40)</f>
        <v>296644</v>
      </c>
    </row>
    <row r="42" spans="3:8" ht="15.75" thickBot="1">
      <c r="C42" s="158"/>
      <c r="D42" s="159"/>
      <c r="E42" s="154"/>
      <c r="F42" s="155"/>
      <c r="G42" s="154"/>
      <c r="H42" s="155"/>
    </row>
    <row r="43" spans="3:8" ht="15.75" thickBot="1">
      <c r="E43" s="78"/>
      <c r="F43" s="78"/>
      <c r="G43" s="78" t="s">
        <v>42</v>
      </c>
      <c r="H43" s="78" t="s">
        <v>158</v>
      </c>
    </row>
  </sheetData>
  <mergeCells count="113">
    <mergeCell ref="E41:E42"/>
    <mergeCell ref="F41:F42"/>
    <mergeCell ref="G41:G42"/>
    <mergeCell ref="H41:H42"/>
    <mergeCell ref="C41:D42"/>
    <mergeCell ref="H28:H29"/>
    <mergeCell ref="H30:H31"/>
    <mergeCell ref="H32:H33"/>
    <mergeCell ref="H34:H35"/>
    <mergeCell ref="H36:H37"/>
    <mergeCell ref="H38:H39"/>
    <mergeCell ref="G28:G29"/>
    <mergeCell ref="G30:G31"/>
    <mergeCell ref="G32:G33"/>
    <mergeCell ref="G34:G35"/>
    <mergeCell ref="G36:G37"/>
    <mergeCell ref="G38:G39"/>
    <mergeCell ref="C36:C37"/>
    <mergeCell ref="D36:D37"/>
    <mergeCell ref="E36:E37"/>
    <mergeCell ref="F36:F37"/>
    <mergeCell ref="C38:C39"/>
    <mergeCell ref="D38:D39"/>
    <mergeCell ref="E38:E39"/>
    <mergeCell ref="H16:H17"/>
    <mergeCell ref="H18:H19"/>
    <mergeCell ref="H20:H21"/>
    <mergeCell ref="H22:H23"/>
    <mergeCell ref="H24:H25"/>
    <mergeCell ref="H26:H27"/>
    <mergeCell ref="H4:H5"/>
    <mergeCell ref="H6:H7"/>
    <mergeCell ref="H8:H9"/>
    <mergeCell ref="H10:H11"/>
    <mergeCell ref="H12:H13"/>
    <mergeCell ref="H14:H15"/>
    <mergeCell ref="G16:G17"/>
    <mergeCell ref="G18:G19"/>
    <mergeCell ref="G20:G21"/>
    <mergeCell ref="G22:G23"/>
    <mergeCell ref="G24:G25"/>
    <mergeCell ref="G26:G27"/>
    <mergeCell ref="G4:G5"/>
    <mergeCell ref="G6:G7"/>
    <mergeCell ref="G8:G9"/>
    <mergeCell ref="G10:G11"/>
    <mergeCell ref="G12:G13"/>
    <mergeCell ref="G14:G15"/>
    <mergeCell ref="F38:F39"/>
    <mergeCell ref="E32:E33"/>
    <mergeCell ref="F32:F33"/>
    <mergeCell ref="C34:C35"/>
    <mergeCell ref="D34:D35"/>
    <mergeCell ref="E34:E35"/>
    <mergeCell ref="F34:F35"/>
    <mergeCell ref="C28:C29"/>
    <mergeCell ref="D28:D29"/>
    <mergeCell ref="E28:E29"/>
    <mergeCell ref="F28:F29"/>
    <mergeCell ref="C30:C31"/>
    <mergeCell ref="D30:D31"/>
    <mergeCell ref="E30:E31"/>
    <mergeCell ref="F30:F31"/>
    <mergeCell ref="C32:C33"/>
    <mergeCell ref="D32:D33"/>
    <mergeCell ref="C24:C25"/>
    <mergeCell ref="D24:D25"/>
    <mergeCell ref="E24:E25"/>
    <mergeCell ref="F24:F25"/>
    <mergeCell ref="C26:C27"/>
    <mergeCell ref="D26:D27"/>
    <mergeCell ref="E26:E27"/>
    <mergeCell ref="F26:F27"/>
    <mergeCell ref="D20:D21"/>
    <mergeCell ref="E20:E21"/>
    <mergeCell ref="F20:F21"/>
    <mergeCell ref="C22:C23"/>
    <mergeCell ref="D22:D23"/>
    <mergeCell ref="E22:E23"/>
    <mergeCell ref="F22:F23"/>
    <mergeCell ref="C20:C21"/>
    <mergeCell ref="E16:E17"/>
    <mergeCell ref="F16:F17"/>
    <mergeCell ref="C18:C19"/>
    <mergeCell ref="D18:D19"/>
    <mergeCell ref="E18:E19"/>
    <mergeCell ref="F18:F19"/>
    <mergeCell ref="C12:C13"/>
    <mergeCell ref="D12:D13"/>
    <mergeCell ref="E12:E13"/>
    <mergeCell ref="F12:F13"/>
    <mergeCell ref="C14:C15"/>
    <mergeCell ref="D14:D15"/>
    <mergeCell ref="E14:E15"/>
    <mergeCell ref="F14:F15"/>
    <mergeCell ref="C16:C17"/>
    <mergeCell ref="D16:D17"/>
    <mergeCell ref="C8:C9"/>
    <mergeCell ref="D8:D9"/>
    <mergeCell ref="E8:E9"/>
    <mergeCell ref="F8:F9"/>
    <mergeCell ref="C10:C11"/>
    <mergeCell ref="D10:D11"/>
    <mergeCell ref="E10:E11"/>
    <mergeCell ref="F10:F11"/>
    <mergeCell ref="C4:C5"/>
    <mergeCell ref="D4:D5"/>
    <mergeCell ref="E4:E5"/>
    <mergeCell ref="F4:F5"/>
    <mergeCell ref="C6:C7"/>
    <mergeCell ref="D6:D7"/>
    <mergeCell ref="E6:E7"/>
    <mergeCell ref="F6:F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6" sqref="A16:A17"/>
    </sheetView>
  </sheetViews>
  <sheetFormatPr baseColWidth="10" defaultRowHeight="15"/>
  <cols>
    <col min="1" max="1" width="47.85546875" customWidth="1"/>
    <col min="2" max="2" width="61.28515625" customWidth="1"/>
    <col min="3" max="3" width="37.7109375" customWidth="1"/>
    <col min="4" max="4" width="48.5703125" customWidth="1"/>
  </cols>
  <sheetData>
    <row r="1" spans="1:4" ht="15.75" thickBot="1">
      <c r="A1" s="162" t="s">
        <v>159</v>
      </c>
      <c r="B1" s="163"/>
      <c r="C1" s="79"/>
      <c r="D1" s="79"/>
    </row>
    <row r="2" spans="1:4" ht="15.75" thickBot="1">
      <c r="A2" s="162"/>
      <c r="B2" s="163"/>
      <c r="C2" s="79"/>
      <c r="D2" s="79"/>
    </row>
    <row r="3" spans="1:4" ht="15.75" thickBot="1">
      <c r="A3" s="84"/>
      <c r="B3" s="83"/>
      <c r="C3" s="79"/>
      <c r="D3" s="79"/>
    </row>
    <row r="4" spans="1:4" ht="23.25" thickBot="1">
      <c r="A4" s="82" t="s">
        <v>160</v>
      </c>
      <c r="B4" s="81" t="s">
        <v>59</v>
      </c>
      <c r="C4" s="81" t="s">
        <v>44</v>
      </c>
      <c r="D4" s="81" t="s">
        <v>161</v>
      </c>
    </row>
    <row r="5" spans="1:4" ht="409.6" thickBot="1">
      <c r="A5" s="91" t="s">
        <v>162</v>
      </c>
      <c r="B5" s="92" t="s">
        <v>163</v>
      </c>
      <c r="C5" s="92" t="s">
        <v>164</v>
      </c>
      <c r="D5" s="92" t="s">
        <v>165</v>
      </c>
    </row>
    <row r="6" spans="1:4" ht="15.75" thickBot="1">
      <c r="A6" s="79"/>
      <c r="B6" s="79"/>
      <c r="C6" s="79"/>
      <c r="D6" s="79"/>
    </row>
    <row r="7" spans="1:4" ht="15.75" thickBot="1">
      <c r="A7" s="88" t="s">
        <v>2</v>
      </c>
      <c r="B7" s="80" t="s">
        <v>1</v>
      </c>
      <c r="C7" s="93" t="s">
        <v>166</v>
      </c>
      <c r="D7" s="80" t="s">
        <v>1</v>
      </c>
    </row>
    <row r="8" spans="1:4">
      <c r="A8" s="88"/>
      <c r="B8" s="90"/>
      <c r="C8" s="79"/>
      <c r="D8" s="79"/>
    </row>
    <row r="9" spans="1:4">
      <c r="A9" s="88"/>
      <c r="B9" s="90"/>
      <c r="C9" s="79"/>
      <c r="D9" s="79"/>
    </row>
    <row r="10" spans="1:4">
      <c r="A10" s="88"/>
      <c r="B10" s="90"/>
      <c r="C10" s="79"/>
      <c r="D10" s="79"/>
    </row>
    <row r="11" spans="1:4">
      <c r="A11" s="86" t="s">
        <v>7</v>
      </c>
      <c r="B11" s="89"/>
      <c r="C11" s="79"/>
      <c r="D11" s="79"/>
    </row>
    <row r="12" spans="1:4">
      <c r="A12" s="164" t="s">
        <v>10</v>
      </c>
      <c r="B12" s="165"/>
      <c r="C12" s="79"/>
      <c r="D12" s="79"/>
    </row>
    <row r="13" spans="1:4">
      <c r="A13" s="88"/>
      <c r="B13" s="79"/>
      <c r="C13" s="79"/>
      <c r="D13" s="79"/>
    </row>
    <row r="14" spans="1:4">
      <c r="A14" s="88"/>
      <c r="B14" s="79"/>
      <c r="C14" s="79"/>
      <c r="D14" s="79"/>
    </row>
    <row r="15" spans="1:4">
      <c r="A15" s="88"/>
      <c r="B15" s="79"/>
      <c r="C15" s="79"/>
      <c r="D15" s="79"/>
    </row>
    <row r="16" spans="1:4">
      <c r="A16" s="87" t="s">
        <v>167</v>
      </c>
    </row>
    <row r="17" spans="1:1">
      <c r="A17" s="85" t="s">
        <v>168</v>
      </c>
    </row>
    <row r="18" spans="1:1">
      <c r="A18" s="88"/>
    </row>
  </sheetData>
  <mergeCells count="3">
    <mergeCell ref="A1:B1"/>
    <mergeCell ref="A12:B12"/>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abSelected="1" topLeftCell="A7" workbookViewId="0">
      <selection activeCell="B37" sqref="B37:B40"/>
    </sheetView>
  </sheetViews>
  <sheetFormatPr baseColWidth="10" defaultRowHeight="15"/>
  <cols>
    <col min="1" max="1" width="15.140625" customWidth="1"/>
    <col min="2" max="2" width="19" customWidth="1"/>
  </cols>
  <sheetData>
    <row r="1" spans="1:8" ht="15.75" thickBot="1">
      <c r="A1" s="94"/>
      <c r="B1" s="94"/>
      <c r="C1" s="94"/>
      <c r="D1" s="94"/>
      <c r="E1" s="94"/>
      <c r="F1" s="94"/>
      <c r="G1" s="94"/>
      <c r="H1" s="94"/>
    </row>
    <row r="2" spans="1:8" ht="15.75" thickBot="1">
      <c r="A2" s="94"/>
      <c r="B2" s="94"/>
      <c r="C2" s="206" t="s">
        <v>115</v>
      </c>
      <c r="D2" s="207"/>
      <c r="E2" s="208" t="s">
        <v>169</v>
      </c>
      <c r="F2" s="209"/>
      <c r="G2" s="210" t="s">
        <v>170</v>
      </c>
      <c r="H2" s="210"/>
    </row>
    <row r="3" spans="1:8">
      <c r="A3" s="95" t="s">
        <v>113</v>
      </c>
      <c r="B3" s="96" t="s">
        <v>114</v>
      </c>
      <c r="C3" s="97" t="s">
        <v>42</v>
      </c>
      <c r="D3" s="98" t="s">
        <v>166</v>
      </c>
      <c r="E3" s="97" t="s">
        <v>42</v>
      </c>
      <c r="F3" s="100" t="s">
        <v>166</v>
      </c>
      <c r="G3" s="101" t="s">
        <v>42</v>
      </c>
      <c r="H3" s="102" t="s">
        <v>166</v>
      </c>
    </row>
    <row r="4" spans="1:8">
      <c r="A4" s="211" t="s">
        <v>116</v>
      </c>
      <c r="B4" s="171" t="s">
        <v>171</v>
      </c>
      <c r="C4" s="205" t="s">
        <v>172</v>
      </c>
      <c r="D4" s="187"/>
      <c r="E4" s="214" t="s">
        <v>172</v>
      </c>
      <c r="F4" s="202"/>
      <c r="G4" s="200" t="s">
        <v>172</v>
      </c>
      <c r="H4" s="200"/>
    </row>
    <row r="5" spans="1:8">
      <c r="A5" s="212"/>
      <c r="B5" s="171"/>
      <c r="C5" s="205"/>
      <c r="D5" s="188"/>
      <c r="E5" s="214"/>
      <c r="F5" s="202"/>
      <c r="G5" s="200"/>
      <c r="H5" s="200"/>
    </row>
    <row r="6" spans="1:8">
      <c r="A6" s="213"/>
      <c r="B6" s="171"/>
      <c r="C6" s="205"/>
      <c r="D6" s="191"/>
      <c r="E6" s="214"/>
      <c r="F6" s="202"/>
      <c r="G6" s="200"/>
      <c r="H6" s="200"/>
    </row>
    <row r="7" spans="1:8">
      <c r="A7" s="183" t="s">
        <v>118</v>
      </c>
      <c r="B7" s="171" t="s">
        <v>173</v>
      </c>
      <c r="C7" s="172" t="s">
        <v>172</v>
      </c>
      <c r="D7" s="187"/>
      <c r="E7" s="205" t="s">
        <v>172</v>
      </c>
      <c r="F7" s="202"/>
      <c r="G7" s="200" t="s">
        <v>172</v>
      </c>
      <c r="H7" s="200"/>
    </row>
    <row r="8" spans="1:8">
      <c r="A8" s="184"/>
      <c r="B8" s="171"/>
      <c r="C8" s="173"/>
      <c r="D8" s="188"/>
      <c r="E8" s="205"/>
      <c r="F8" s="202"/>
      <c r="G8" s="200"/>
      <c r="H8" s="200"/>
    </row>
    <row r="9" spans="1:8">
      <c r="A9" s="184"/>
      <c r="B9" s="171"/>
      <c r="C9" s="186"/>
      <c r="D9" s="191"/>
      <c r="E9" s="205"/>
      <c r="F9" s="202"/>
      <c r="G9" s="200"/>
      <c r="H9" s="200"/>
    </row>
    <row r="10" spans="1:8">
      <c r="A10" s="183" t="s">
        <v>174</v>
      </c>
      <c r="B10" s="185" t="s">
        <v>175</v>
      </c>
      <c r="C10" s="172" t="s">
        <v>172</v>
      </c>
      <c r="D10" s="187"/>
      <c r="E10" s="189" t="s">
        <v>172</v>
      </c>
      <c r="F10" s="202"/>
      <c r="G10" s="200" t="s">
        <v>172</v>
      </c>
      <c r="H10" s="200"/>
    </row>
    <row r="11" spans="1:8">
      <c r="A11" s="184"/>
      <c r="B11" s="203"/>
      <c r="C11" s="173"/>
      <c r="D11" s="188"/>
      <c r="E11" s="190"/>
      <c r="F11" s="202"/>
      <c r="G11" s="200"/>
      <c r="H11" s="200"/>
    </row>
    <row r="12" spans="1:8">
      <c r="A12" s="201"/>
      <c r="B12" s="204"/>
      <c r="C12" s="186"/>
      <c r="D12" s="191"/>
      <c r="E12" s="192"/>
      <c r="F12" s="202"/>
      <c r="G12" s="200"/>
      <c r="H12" s="200"/>
    </row>
    <row r="13" spans="1:8">
      <c r="A13" s="183" t="s">
        <v>176</v>
      </c>
      <c r="B13" s="171" t="s">
        <v>177</v>
      </c>
      <c r="C13" s="172" t="s">
        <v>172</v>
      </c>
      <c r="D13" s="187"/>
      <c r="E13" s="189" t="s">
        <v>172</v>
      </c>
      <c r="F13" s="202"/>
      <c r="G13" s="200" t="s">
        <v>172</v>
      </c>
      <c r="H13" s="200"/>
    </row>
    <row r="14" spans="1:8">
      <c r="A14" s="184"/>
      <c r="B14" s="171"/>
      <c r="C14" s="173"/>
      <c r="D14" s="188"/>
      <c r="E14" s="190"/>
      <c r="F14" s="202"/>
      <c r="G14" s="200"/>
      <c r="H14" s="200"/>
    </row>
    <row r="15" spans="1:8">
      <c r="A15" s="201"/>
      <c r="B15" s="171"/>
      <c r="C15" s="186"/>
      <c r="D15" s="191"/>
      <c r="E15" s="192"/>
      <c r="F15" s="202"/>
      <c r="G15" s="200"/>
      <c r="H15" s="200"/>
    </row>
    <row r="16" spans="1:8">
      <c r="A16" s="183" t="s">
        <v>124</v>
      </c>
      <c r="B16" s="171" t="s">
        <v>178</v>
      </c>
      <c r="C16" s="172" t="s">
        <v>172</v>
      </c>
      <c r="D16" s="187"/>
      <c r="E16" s="189" t="s">
        <v>172</v>
      </c>
      <c r="F16" s="202"/>
      <c r="G16" s="200" t="s">
        <v>172</v>
      </c>
      <c r="H16" s="200"/>
    </row>
    <row r="17" spans="1:8">
      <c r="A17" s="184"/>
      <c r="B17" s="171"/>
      <c r="C17" s="173"/>
      <c r="D17" s="188"/>
      <c r="E17" s="190"/>
      <c r="F17" s="202"/>
      <c r="G17" s="200"/>
      <c r="H17" s="200"/>
    </row>
    <row r="18" spans="1:8">
      <c r="A18" s="201"/>
      <c r="B18" s="171"/>
      <c r="C18" s="186"/>
      <c r="D18" s="191"/>
      <c r="E18" s="192"/>
      <c r="F18" s="202"/>
      <c r="G18" s="200"/>
      <c r="H18" s="200"/>
    </row>
    <row r="19" spans="1:8">
      <c r="A19" s="183" t="s">
        <v>126</v>
      </c>
      <c r="B19" s="171" t="s">
        <v>127</v>
      </c>
      <c r="C19" s="172" t="s">
        <v>172</v>
      </c>
      <c r="D19" s="187"/>
      <c r="E19" s="189" t="s">
        <v>172</v>
      </c>
      <c r="F19" s="202"/>
      <c r="G19" s="200" t="s">
        <v>172</v>
      </c>
      <c r="H19" s="200"/>
    </row>
    <row r="20" spans="1:8">
      <c r="A20" s="184"/>
      <c r="B20" s="171"/>
      <c r="C20" s="173"/>
      <c r="D20" s="188"/>
      <c r="E20" s="190"/>
      <c r="F20" s="202"/>
      <c r="G20" s="200"/>
      <c r="H20" s="200"/>
    </row>
    <row r="21" spans="1:8">
      <c r="A21" s="201"/>
      <c r="B21" s="171"/>
      <c r="C21" s="186"/>
      <c r="D21" s="191"/>
      <c r="E21" s="192"/>
      <c r="F21" s="202"/>
      <c r="G21" s="200"/>
      <c r="H21" s="200"/>
    </row>
    <row r="22" spans="1:8">
      <c r="A22" s="183" t="s">
        <v>128</v>
      </c>
      <c r="B22" s="171" t="s">
        <v>129</v>
      </c>
      <c r="C22" s="172" t="s">
        <v>172</v>
      </c>
      <c r="D22" s="187"/>
      <c r="E22" s="189" t="s">
        <v>172</v>
      </c>
      <c r="F22" s="202"/>
      <c r="G22" s="166" t="s">
        <v>172</v>
      </c>
      <c r="H22" s="200"/>
    </row>
    <row r="23" spans="1:8">
      <c r="A23" s="184"/>
      <c r="B23" s="171"/>
      <c r="C23" s="173"/>
      <c r="D23" s="188"/>
      <c r="E23" s="190"/>
      <c r="F23" s="202"/>
      <c r="G23" s="167"/>
      <c r="H23" s="200"/>
    </row>
    <row r="24" spans="1:8">
      <c r="A24" s="201"/>
      <c r="B24" s="171"/>
      <c r="C24" s="186"/>
      <c r="D24" s="191"/>
      <c r="E24" s="190"/>
      <c r="F24" s="202"/>
      <c r="G24" s="167"/>
      <c r="H24" s="200"/>
    </row>
    <row r="25" spans="1:8">
      <c r="A25" s="183" t="s">
        <v>130</v>
      </c>
      <c r="B25" s="171" t="s">
        <v>179</v>
      </c>
      <c r="C25" s="172" t="s">
        <v>172</v>
      </c>
      <c r="D25" s="187"/>
      <c r="E25" s="177" t="s">
        <v>172</v>
      </c>
      <c r="F25" s="197"/>
      <c r="G25" s="166" t="s">
        <v>172</v>
      </c>
      <c r="H25" s="166"/>
    </row>
    <row r="26" spans="1:8">
      <c r="A26" s="184"/>
      <c r="B26" s="171"/>
      <c r="C26" s="173"/>
      <c r="D26" s="188"/>
      <c r="E26" s="178"/>
      <c r="F26" s="198"/>
      <c r="G26" s="167"/>
      <c r="H26" s="167"/>
    </row>
    <row r="27" spans="1:8">
      <c r="A27" s="184"/>
      <c r="B27" s="171"/>
      <c r="C27" s="173"/>
      <c r="D27" s="188"/>
      <c r="E27" s="178"/>
      <c r="F27" s="198"/>
      <c r="G27" s="167"/>
      <c r="H27" s="167"/>
    </row>
    <row r="28" spans="1:8">
      <c r="A28" s="184"/>
      <c r="B28" s="171"/>
      <c r="C28" s="186"/>
      <c r="D28" s="191"/>
      <c r="E28" s="178"/>
      <c r="F28" s="198"/>
      <c r="G28" s="167"/>
      <c r="H28" s="167"/>
    </row>
    <row r="29" spans="1:8">
      <c r="A29" s="183" t="s">
        <v>132</v>
      </c>
      <c r="B29" s="171" t="s">
        <v>179</v>
      </c>
      <c r="C29" s="172" t="s">
        <v>172</v>
      </c>
      <c r="D29" s="187"/>
      <c r="E29" s="199" t="s">
        <v>172</v>
      </c>
      <c r="F29" s="197"/>
      <c r="G29" s="166" t="s">
        <v>172</v>
      </c>
      <c r="H29" s="166"/>
    </row>
    <row r="30" spans="1:8">
      <c r="A30" s="184"/>
      <c r="B30" s="171"/>
      <c r="C30" s="173"/>
      <c r="D30" s="188"/>
      <c r="E30" s="190"/>
      <c r="F30" s="198"/>
      <c r="G30" s="167"/>
      <c r="H30" s="167"/>
    </row>
    <row r="31" spans="1:8">
      <c r="A31" s="184"/>
      <c r="B31" s="171"/>
      <c r="C31" s="173"/>
      <c r="D31" s="188"/>
      <c r="E31" s="190"/>
      <c r="F31" s="198"/>
      <c r="G31" s="167"/>
      <c r="H31" s="167"/>
    </row>
    <row r="32" spans="1:8">
      <c r="A32" s="184"/>
      <c r="B32" s="171"/>
      <c r="C32" s="186"/>
      <c r="D32" s="191"/>
      <c r="E32" s="192"/>
      <c r="F32" s="198"/>
      <c r="G32" s="167"/>
      <c r="H32" s="167"/>
    </row>
    <row r="33" spans="1:8">
      <c r="A33" s="183" t="s">
        <v>180</v>
      </c>
      <c r="B33" s="194" t="s">
        <v>181</v>
      </c>
      <c r="C33" s="172" t="s">
        <v>172</v>
      </c>
      <c r="D33" s="187"/>
      <c r="E33" s="189" t="s">
        <v>172</v>
      </c>
      <c r="F33" s="197"/>
      <c r="G33" s="166" t="s">
        <v>172</v>
      </c>
      <c r="H33" s="166"/>
    </row>
    <row r="34" spans="1:8">
      <c r="A34" s="184"/>
      <c r="B34" s="195"/>
      <c r="C34" s="173"/>
      <c r="D34" s="188"/>
      <c r="E34" s="190"/>
      <c r="F34" s="198"/>
      <c r="G34" s="167"/>
      <c r="H34" s="167"/>
    </row>
    <row r="35" spans="1:8">
      <c r="A35" s="184"/>
      <c r="B35" s="195"/>
      <c r="C35" s="173"/>
      <c r="D35" s="188"/>
      <c r="E35" s="190"/>
      <c r="F35" s="198"/>
      <c r="G35" s="167"/>
      <c r="H35" s="167"/>
    </row>
    <row r="36" spans="1:8">
      <c r="A36" s="184"/>
      <c r="B36" s="196"/>
      <c r="C36" s="186"/>
      <c r="D36" s="191"/>
      <c r="E36" s="192"/>
      <c r="F36" s="198"/>
      <c r="G36" s="167"/>
      <c r="H36" s="167"/>
    </row>
    <row r="37" spans="1:8">
      <c r="A37" s="183" t="s">
        <v>136</v>
      </c>
      <c r="B37" s="171" t="s">
        <v>181</v>
      </c>
      <c r="C37" s="172" t="s">
        <v>172</v>
      </c>
      <c r="D37" s="187"/>
      <c r="E37" s="189" t="s">
        <v>172</v>
      </c>
      <c r="F37" s="197"/>
      <c r="G37" s="166" t="s">
        <v>172</v>
      </c>
      <c r="H37" s="166"/>
    </row>
    <row r="38" spans="1:8">
      <c r="A38" s="184"/>
      <c r="B38" s="171"/>
      <c r="C38" s="173"/>
      <c r="D38" s="188"/>
      <c r="E38" s="190"/>
      <c r="F38" s="198"/>
      <c r="G38" s="167"/>
      <c r="H38" s="167"/>
    </row>
    <row r="39" spans="1:8">
      <c r="A39" s="184"/>
      <c r="B39" s="171"/>
      <c r="C39" s="173"/>
      <c r="D39" s="188"/>
      <c r="E39" s="190"/>
      <c r="F39" s="198"/>
      <c r="G39" s="167"/>
      <c r="H39" s="167"/>
    </row>
    <row r="40" spans="1:8">
      <c r="A40" s="184"/>
      <c r="B40" s="171"/>
      <c r="C40" s="186"/>
      <c r="D40" s="191"/>
      <c r="E40" s="192"/>
      <c r="F40" s="198"/>
      <c r="G40" s="167"/>
      <c r="H40" s="167"/>
    </row>
    <row r="41" spans="1:8">
      <c r="A41" s="183" t="s">
        <v>182</v>
      </c>
      <c r="B41" s="171" t="s">
        <v>183</v>
      </c>
      <c r="C41" s="172" t="s">
        <v>172</v>
      </c>
      <c r="D41" s="187"/>
      <c r="E41" s="189" t="s">
        <v>172</v>
      </c>
      <c r="F41" s="180"/>
      <c r="G41" s="166" t="s">
        <v>172</v>
      </c>
      <c r="H41" s="166"/>
    </row>
    <row r="42" spans="1:8">
      <c r="A42" s="184"/>
      <c r="B42" s="171"/>
      <c r="C42" s="173"/>
      <c r="D42" s="188"/>
      <c r="E42" s="190"/>
      <c r="F42" s="181"/>
      <c r="G42" s="167"/>
      <c r="H42" s="167"/>
    </row>
    <row r="43" spans="1:8">
      <c r="A43" s="184"/>
      <c r="B43" s="171"/>
      <c r="C43" s="173"/>
      <c r="D43" s="188"/>
      <c r="E43" s="190"/>
      <c r="F43" s="181"/>
      <c r="G43" s="167"/>
      <c r="H43" s="167"/>
    </row>
    <row r="44" spans="1:8">
      <c r="A44" s="184"/>
      <c r="B44" s="171"/>
      <c r="C44" s="186"/>
      <c r="D44" s="191"/>
      <c r="E44" s="192"/>
      <c r="F44" s="193"/>
      <c r="G44" s="167"/>
      <c r="H44" s="167"/>
    </row>
    <row r="45" spans="1:8">
      <c r="A45" s="183" t="s">
        <v>139</v>
      </c>
      <c r="B45" s="171" t="s">
        <v>183</v>
      </c>
      <c r="C45" s="172" t="s">
        <v>172</v>
      </c>
      <c r="D45" s="187"/>
      <c r="E45" s="189" t="s">
        <v>172</v>
      </c>
      <c r="F45" s="180"/>
      <c r="G45" s="166" t="s">
        <v>172</v>
      </c>
      <c r="H45" s="166"/>
    </row>
    <row r="46" spans="1:8">
      <c r="A46" s="184"/>
      <c r="B46" s="171"/>
      <c r="C46" s="173"/>
      <c r="D46" s="188"/>
      <c r="E46" s="190"/>
      <c r="F46" s="181"/>
      <c r="G46" s="167"/>
      <c r="H46" s="167"/>
    </row>
    <row r="47" spans="1:8">
      <c r="A47" s="184"/>
      <c r="B47" s="171"/>
      <c r="C47" s="173"/>
      <c r="D47" s="188"/>
      <c r="E47" s="190"/>
      <c r="F47" s="181"/>
      <c r="G47" s="167"/>
      <c r="H47" s="167"/>
    </row>
    <row r="48" spans="1:8">
      <c r="A48" s="184"/>
      <c r="B48" s="171"/>
      <c r="C48" s="186"/>
      <c r="D48" s="191"/>
      <c r="E48" s="192"/>
      <c r="F48" s="193"/>
      <c r="G48" s="167"/>
      <c r="H48" s="167"/>
    </row>
    <row r="49" spans="1:8">
      <c r="A49" s="183" t="s">
        <v>141</v>
      </c>
      <c r="B49" s="194" t="s">
        <v>184</v>
      </c>
      <c r="C49" s="172" t="s">
        <v>172</v>
      </c>
      <c r="D49" s="187"/>
      <c r="E49" s="189" t="s">
        <v>172</v>
      </c>
      <c r="F49" s="180"/>
      <c r="G49" s="166" t="s">
        <v>172</v>
      </c>
      <c r="H49" s="166"/>
    </row>
    <row r="50" spans="1:8">
      <c r="A50" s="184"/>
      <c r="B50" s="195"/>
      <c r="C50" s="173"/>
      <c r="D50" s="188"/>
      <c r="E50" s="190"/>
      <c r="F50" s="181"/>
      <c r="G50" s="167"/>
      <c r="H50" s="167"/>
    </row>
    <row r="51" spans="1:8">
      <c r="A51" s="184"/>
      <c r="B51" s="195"/>
      <c r="C51" s="173"/>
      <c r="D51" s="188"/>
      <c r="E51" s="190"/>
      <c r="F51" s="181"/>
      <c r="G51" s="167"/>
      <c r="H51" s="167"/>
    </row>
    <row r="52" spans="1:8">
      <c r="A52" s="184"/>
      <c r="B52" s="196"/>
      <c r="C52" s="186"/>
      <c r="D52" s="191"/>
      <c r="E52" s="192"/>
      <c r="F52" s="193"/>
      <c r="G52" s="167"/>
      <c r="H52" s="167"/>
    </row>
    <row r="53" spans="1:8">
      <c r="A53" s="183" t="s">
        <v>143</v>
      </c>
      <c r="B53" s="171" t="s">
        <v>144</v>
      </c>
      <c r="C53" s="172" t="s">
        <v>172</v>
      </c>
      <c r="D53" s="187"/>
      <c r="E53" s="189" t="s">
        <v>172</v>
      </c>
      <c r="F53" s="180"/>
      <c r="G53" s="166" t="s">
        <v>172</v>
      </c>
      <c r="H53" s="166"/>
    </row>
    <row r="54" spans="1:8">
      <c r="A54" s="184"/>
      <c r="B54" s="171"/>
      <c r="C54" s="173"/>
      <c r="D54" s="188"/>
      <c r="E54" s="190"/>
      <c r="F54" s="181"/>
      <c r="G54" s="167"/>
      <c r="H54" s="167"/>
    </row>
    <row r="55" spans="1:8">
      <c r="A55" s="184"/>
      <c r="B55" s="171"/>
      <c r="C55" s="173"/>
      <c r="D55" s="188"/>
      <c r="E55" s="190"/>
      <c r="F55" s="181"/>
      <c r="G55" s="167"/>
      <c r="H55" s="167"/>
    </row>
    <row r="56" spans="1:8">
      <c r="A56" s="184"/>
      <c r="B56" s="171"/>
      <c r="C56" s="173"/>
      <c r="D56" s="188"/>
      <c r="E56" s="190"/>
      <c r="F56" s="181"/>
      <c r="G56" s="167"/>
      <c r="H56" s="167"/>
    </row>
    <row r="57" spans="1:8">
      <c r="A57" s="184"/>
      <c r="B57" s="171"/>
      <c r="C57" s="186"/>
      <c r="D57" s="191"/>
      <c r="E57" s="192"/>
      <c r="F57" s="193"/>
      <c r="G57" s="167"/>
      <c r="H57" s="167"/>
    </row>
    <row r="58" spans="1:8">
      <c r="A58" s="183" t="s">
        <v>145</v>
      </c>
      <c r="B58" s="171" t="s">
        <v>146</v>
      </c>
      <c r="C58" s="172" t="s">
        <v>172</v>
      </c>
      <c r="D58" s="187"/>
      <c r="E58" s="189" t="s">
        <v>172</v>
      </c>
      <c r="F58" s="180"/>
      <c r="G58" s="166" t="s">
        <v>172</v>
      </c>
      <c r="H58" s="166"/>
    </row>
    <row r="59" spans="1:8">
      <c r="A59" s="184"/>
      <c r="B59" s="171"/>
      <c r="C59" s="173"/>
      <c r="D59" s="188"/>
      <c r="E59" s="190"/>
      <c r="F59" s="181"/>
      <c r="G59" s="167"/>
      <c r="H59" s="167"/>
    </row>
    <row r="60" spans="1:8">
      <c r="A60" s="184"/>
      <c r="B60" s="171"/>
      <c r="C60" s="173"/>
      <c r="D60" s="188"/>
      <c r="E60" s="190"/>
      <c r="F60" s="181"/>
      <c r="G60" s="167"/>
      <c r="H60" s="167"/>
    </row>
    <row r="61" spans="1:8">
      <c r="A61" s="184"/>
      <c r="B61" s="171"/>
      <c r="C61" s="173"/>
      <c r="D61" s="188"/>
      <c r="E61" s="190"/>
      <c r="F61" s="181"/>
      <c r="G61" s="167"/>
      <c r="H61" s="167"/>
    </row>
    <row r="62" spans="1:8">
      <c r="A62" s="184"/>
      <c r="B62" s="171"/>
      <c r="C62" s="173"/>
      <c r="D62" s="188"/>
      <c r="E62" s="190"/>
      <c r="F62" s="181"/>
      <c r="G62" s="167"/>
      <c r="H62" s="167"/>
    </row>
    <row r="63" spans="1:8">
      <c r="A63" s="184"/>
      <c r="B63" s="171"/>
      <c r="C63" s="186"/>
      <c r="D63" s="188"/>
      <c r="E63" s="190"/>
      <c r="F63" s="181"/>
      <c r="G63" s="167"/>
      <c r="H63" s="167"/>
    </row>
    <row r="64" spans="1:8">
      <c r="A64" s="183" t="s">
        <v>150</v>
      </c>
      <c r="B64" s="171" t="s">
        <v>151</v>
      </c>
      <c r="C64" s="172" t="s">
        <v>172</v>
      </c>
      <c r="D64" s="187"/>
      <c r="E64" s="189" t="s">
        <v>172</v>
      </c>
      <c r="F64" s="180"/>
      <c r="G64" s="166" t="s">
        <v>172</v>
      </c>
      <c r="H64" s="166"/>
    </row>
    <row r="65" spans="1:8">
      <c r="A65" s="184"/>
      <c r="B65" s="171"/>
      <c r="C65" s="173"/>
      <c r="D65" s="188"/>
      <c r="E65" s="190"/>
      <c r="F65" s="181"/>
      <c r="G65" s="167"/>
      <c r="H65" s="167"/>
    </row>
    <row r="66" spans="1:8">
      <c r="A66" s="184"/>
      <c r="B66" s="171"/>
      <c r="C66" s="173"/>
      <c r="D66" s="188"/>
      <c r="E66" s="190"/>
      <c r="F66" s="181"/>
      <c r="G66" s="167"/>
      <c r="H66" s="167"/>
    </row>
    <row r="67" spans="1:8">
      <c r="A67" s="184"/>
      <c r="B67" s="171"/>
      <c r="C67" s="173"/>
      <c r="D67" s="188"/>
      <c r="E67" s="190"/>
      <c r="F67" s="181"/>
      <c r="G67" s="167"/>
      <c r="H67" s="167"/>
    </row>
    <row r="68" spans="1:8">
      <c r="A68" s="184"/>
      <c r="B68" s="171"/>
      <c r="C68" s="173"/>
      <c r="D68" s="188"/>
      <c r="E68" s="190"/>
      <c r="F68" s="181"/>
      <c r="G68" s="167"/>
      <c r="H68" s="167"/>
    </row>
    <row r="69" spans="1:8">
      <c r="A69" s="184"/>
      <c r="B69" s="171"/>
      <c r="C69" s="186"/>
      <c r="D69" s="188"/>
      <c r="E69" s="190"/>
      <c r="F69" s="181"/>
      <c r="G69" s="167"/>
      <c r="H69" s="167"/>
    </row>
    <row r="70" spans="1:8">
      <c r="A70" s="183" t="s">
        <v>147</v>
      </c>
      <c r="B70" s="171" t="s">
        <v>148</v>
      </c>
      <c r="C70" s="172" t="s">
        <v>172</v>
      </c>
      <c r="D70" s="187"/>
      <c r="E70" s="189" t="s">
        <v>172</v>
      </c>
      <c r="F70" s="180"/>
      <c r="G70" s="166" t="s">
        <v>172</v>
      </c>
      <c r="H70" s="166"/>
    </row>
    <row r="71" spans="1:8">
      <c r="A71" s="184"/>
      <c r="B71" s="171"/>
      <c r="C71" s="173"/>
      <c r="D71" s="188"/>
      <c r="E71" s="190"/>
      <c r="F71" s="181"/>
      <c r="G71" s="167"/>
      <c r="H71" s="167"/>
    </row>
    <row r="72" spans="1:8">
      <c r="A72" s="184"/>
      <c r="B72" s="171"/>
      <c r="C72" s="173"/>
      <c r="D72" s="188"/>
      <c r="E72" s="190"/>
      <c r="F72" s="181"/>
      <c r="G72" s="167"/>
      <c r="H72" s="167"/>
    </row>
    <row r="73" spans="1:8">
      <c r="A73" s="184"/>
      <c r="B73" s="171"/>
      <c r="C73" s="173"/>
      <c r="D73" s="188"/>
      <c r="E73" s="190"/>
      <c r="F73" s="181"/>
      <c r="G73" s="167"/>
      <c r="H73" s="167"/>
    </row>
    <row r="74" spans="1:8">
      <c r="A74" s="184"/>
      <c r="B74" s="171"/>
      <c r="C74" s="173"/>
      <c r="D74" s="188"/>
      <c r="E74" s="190"/>
      <c r="F74" s="181"/>
      <c r="G74" s="167"/>
      <c r="H74" s="167"/>
    </row>
    <row r="75" spans="1:8">
      <c r="A75" s="184"/>
      <c r="B75" s="185"/>
      <c r="C75" s="186"/>
      <c r="D75" s="188"/>
      <c r="E75" s="190"/>
      <c r="F75" s="181"/>
      <c r="G75" s="167"/>
      <c r="H75" s="167"/>
    </row>
    <row r="76" spans="1:8">
      <c r="A76" s="170" t="s">
        <v>149</v>
      </c>
      <c r="B76" s="171" t="s">
        <v>152</v>
      </c>
      <c r="C76" s="172" t="s">
        <v>172</v>
      </c>
      <c r="D76" s="175"/>
      <c r="E76" s="177" t="s">
        <v>172</v>
      </c>
      <c r="F76" s="180"/>
      <c r="G76" s="166" t="s">
        <v>172</v>
      </c>
      <c r="H76" s="166"/>
    </row>
    <row r="77" spans="1:8">
      <c r="A77" s="170"/>
      <c r="B77" s="171"/>
      <c r="C77" s="173"/>
      <c r="D77" s="175"/>
      <c r="E77" s="178"/>
      <c r="F77" s="181"/>
      <c r="G77" s="167"/>
      <c r="H77" s="167"/>
    </row>
    <row r="78" spans="1:8">
      <c r="A78" s="170"/>
      <c r="B78" s="171"/>
      <c r="C78" s="173"/>
      <c r="D78" s="175"/>
      <c r="E78" s="178"/>
      <c r="F78" s="181"/>
      <c r="G78" s="167"/>
      <c r="H78" s="167"/>
    </row>
    <row r="79" spans="1:8">
      <c r="A79" s="170"/>
      <c r="B79" s="171"/>
      <c r="C79" s="173"/>
      <c r="D79" s="175"/>
      <c r="E79" s="178"/>
      <c r="F79" s="181"/>
      <c r="G79" s="167"/>
      <c r="H79" s="167"/>
    </row>
    <row r="80" spans="1:8">
      <c r="A80" s="170"/>
      <c r="B80" s="171"/>
      <c r="C80" s="173"/>
      <c r="D80" s="175"/>
      <c r="E80" s="178"/>
      <c r="F80" s="181"/>
      <c r="G80" s="167"/>
      <c r="H80" s="167"/>
    </row>
    <row r="81" spans="1:8" ht="15.75" thickBot="1">
      <c r="A81" s="170"/>
      <c r="B81" s="171"/>
      <c r="C81" s="174"/>
      <c r="D81" s="176"/>
      <c r="E81" s="179"/>
      <c r="F81" s="182"/>
      <c r="G81" s="167"/>
      <c r="H81" s="167"/>
    </row>
    <row r="82" spans="1:8" ht="15.75" thickBot="1">
      <c r="A82" s="94"/>
      <c r="B82" s="94"/>
      <c r="C82" s="99"/>
      <c r="D82" s="99"/>
      <c r="E82" s="99"/>
      <c r="F82" s="94"/>
      <c r="G82" s="94"/>
      <c r="H82" s="94"/>
    </row>
    <row r="83" spans="1:8" ht="15.75" thickBot="1">
      <c r="A83" s="94"/>
      <c r="B83" s="94"/>
      <c r="C83" s="168" t="s">
        <v>185</v>
      </c>
      <c r="D83" s="169"/>
      <c r="E83" s="168" t="s">
        <v>185</v>
      </c>
      <c r="F83" s="169"/>
      <c r="G83" s="168" t="s">
        <v>185</v>
      </c>
      <c r="H83" s="169"/>
    </row>
    <row r="84" spans="1:8">
      <c r="A84" s="94"/>
      <c r="B84" s="94"/>
      <c r="C84" s="99"/>
      <c r="D84" s="99"/>
      <c r="E84" s="99"/>
      <c r="F84" s="94"/>
      <c r="G84" s="94"/>
      <c r="H84" s="94"/>
    </row>
    <row r="85" spans="1:8">
      <c r="A85" s="94"/>
      <c r="B85" s="94"/>
      <c r="C85" s="99"/>
      <c r="D85" s="99"/>
      <c r="E85" s="99"/>
      <c r="F85" s="94"/>
      <c r="G85" s="94"/>
      <c r="H85" s="94"/>
    </row>
  </sheetData>
  <mergeCells count="158">
    <mergeCell ref="C2:D2"/>
    <mergeCell ref="E2:F2"/>
    <mergeCell ref="G2:H2"/>
    <mergeCell ref="A4:A6"/>
    <mergeCell ref="B4:B6"/>
    <mergeCell ref="C4:C6"/>
    <mergeCell ref="D4:D6"/>
    <mergeCell ref="E4:E6"/>
    <mergeCell ref="F4:F6"/>
    <mergeCell ref="G4:G6"/>
    <mergeCell ref="H4:H6"/>
    <mergeCell ref="A7:A9"/>
    <mergeCell ref="B7:B9"/>
    <mergeCell ref="C7:C9"/>
    <mergeCell ref="D7:D9"/>
    <mergeCell ref="E7:E9"/>
    <mergeCell ref="F7:F9"/>
    <mergeCell ref="G7:G9"/>
    <mergeCell ref="H7:H9"/>
    <mergeCell ref="G10:G12"/>
    <mergeCell ref="H10:H12"/>
    <mergeCell ref="A13:A15"/>
    <mergeCell ref="B13:B15"/>
    <mergeCell ref="C13:C15"/>
    <mergeCell ref="D13:D15"/>
    <mergeCell ref="E13:E15"/>
    <mergeCell ref="F13:F15"/>
    <mergeCell ref="G13:G15"/>
    <mergeCell ref="H13:H15"/>
    <mergeCell ref="A10:A12"/>
    <mergeCell ref="B10:B12"/>
    <mergeCell ref="C10:C12"/>
    <mergeCell ref="D10:D12"/>
    <mergeCell ref="E10:E12"/>
    <mergeCell ref="F10:F12"/>
    <mergeCell ref="G16:G18"/>
    <mergeCell ref="H16:H18"/>
    <mergeCell ref="A19:A21"/>
    <mergeCell ref="B19:B21"/>
    <mergeCell ref="C19:C21"/>
    <mergeCell ref="D19:D21"/>
    <mergeCell ref="E19:E21"/>
    <mergeCell ref="F19:F21"/>
    <mergeCell ref="G19:G21"/>
    <mergeCell ref="H19:H21"/>
    <mergeCell ref="A16:A18"/>
    <mergeCell ref="B16:B18"/>
    <mergeCell ref="C16:C18"/>
    <mergeCell ref="D16:D18"/>
    <mergeCell ref="E16:E18"/>
    <mergeCell ref="F16:F18"/>
    <mergeCell ref="G22:G24"/>
    <mergeCell ref="H22:H24"/>
    <mergeCell ref="A25:A28"/>
    <mergeCell ref="B25:B28"/>
    <mergeCell ref="C25:C28"/>
    <mergeCell ref="D25:D28"/>
    <mergeCell ref="E25:E28"/>
    <mergeCell ref="F25:F28"/>
    <mergeCell ref="G25:G28"/>
    <mergeCell ref="H25:H28"/>
    <mergeCell ref="A22:A24"/>
    <mergeCell ref="B22:B24"/>
    <mergeCell ref="C22:C24"/>
    <mergeCell ref="D22:D24"/>
    <mergeCell ref="E22:E24"/>
    <mergeCell ref="F22:F24"/>
    <mergeCell ref="G29:G32"/>
    <mergeCell ref="H29:H32"/>
    <mergeCell ref="A33:A36"/>
    <mergeCell ref="B33:B36"/>
    <mergeCell ref="C33:C36"/>
    <mergeCell ref="D33:D36"/>
    <mergeCell ref="E33:E36"/>
    <mergeCell ref="F33:F36"/>
    <mergeCell ref="G33:G36"/>
    <mergeCell ref="H33:H36"/>
    <mergeCell ref="A29:A32"/>
    <mergeCell ref="B29:B32"/>
    <mergeCell ref="C29:C32"/>
    <mergeCell ref="D29:D32"/>
    <mergeCell ref="E29:E32"/>
    <mergeCell ref="F29:F32"/>
    <mergeCell ref="G37:G40"/>
    <mergeCell ref="H37:H40"/>
    <mergeCell ref="A41:A44"/>
    <mergeCell ref="B41:B44"/>
    <mergeCell ref="C41:C44"/>
    <mergeCell ref="D41:D44"/>
    <mergeCell ref="E41:E44"/>
    <mergeCell ref="F41:F44"/>
    <mergeCell ref="G41:G44"/>
    <mergeCell ref="H41:H44"/>
    <mergeCell ref="A37:A40"/>
    <mergeCell ref="B37:B40"/>
    <mergeCell ref="C37:C40"/>
    <mergeCell ref="D37:D40"/>
    <mergeCell ref="E37:E40"/>
    <mergeCell ref="F37:F40"/>
    <mergeCell ref="G45:G48"/>
    <mergeCell ref="H45:H48"/>
    <mergeCell ref="A49:A52"/>
    <mergeCell ref="B49:B52"/>
    <mergeCell ref="C49:C52"/>
    <mergeCell ref="D49:D52"/>
    <mergeCell ref="E49:E52"/>
    <mergeCell ref="F49:F52"/>
    <mergeCell ref="G49:G52"/>
    <mergeCell ref="H49:H52"/>
    <mergeCell ref="A45:A48"/>
    <mergeCell ref="B45:B48"/>
    <mergeCell ref="C45:C48"/>
    <mergeCell ref="D45:D48"/>
    <mergeCell ref="E45:E48"/>
    <mergeCell ref="F45:F48"/>
    <mergeCell ref="G53:G57"/>
    <mergeCell ref="H53:H57"/>
    <mergeCell ref="A58:A63"/>
    <mergeCell ref="B58:B63"/>
    <mergeCell ref="C58:C63"/>
    <mergeCell ref="D58:D63"/>
    <mergeCell ref="E58:E63"/>
    <mergeCell ref="F58:F63"/>
    <mergeCell ref="G58:G63"/>
    <mergeCell ref="H58:H63"/>
    <mergeCell ref="A53:A57"/>
    <mergeCell ref="B53:B57"/>
    <mergeCell ref="C53:C57"/>
    <mergeCell ref="D53:D57"/>
    <mergeCell ref="E53:E57"/>
    <mergeCell ref="F53:F57"/>
    <mergeCell ref="G64:G69"/>
    <mergeCell ref="H64:H69"/>
    <mergeCell ref="A70:A75"/>
    <mergeCell ref="B70:B75"/>
    <mergeCell ref="C70:C75"/>
    <mergeCell ref="D70:D75"/>
    <mergeCell ref="E70:E75"/>
    <mergeCell ref="F70:F75"/>
    <mergeCell ref="G70:G75"/>
    <mergeCell ref="H70:H75"/>
    <mergeCell ref="A64:A69"/>
    <mergeCell ref="B64:B69"/>
    <mergeCell ref="C64:C69"/>
    <mergeCell ref="D64:D69"/>
    <mergeCell ref="E64:E69"/>
    <mergeCell ref="F64:F69"/>
    <mergeCell ref="G76:G81"/>
    <mergeCell ref="H76:H81"/>
    <mergeCell ref="C83:D83"/>
    <mergeCell ref="E83:F83"/>
    <mergeCell ref="G83:H83"/>
    <mergeCell ref="A76:A81"/>
    <mergeCell ref="B76:B81"/>
    <mergeCell ref="C76:C81"/>
    <mergeCell ref="D76:D81"/>
    <mergeCell ref="E76:E81"/>
    <mergeCell ref="F76:F8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E88" sqref="E88"/>
    </sheetView>
  </sheetViews>
  <sheetFormatPr baseColWidth="10" defaultRowHeight="15"/>
  <sheetData>
    <row r="1" spans="1:8" ht="15.75" thickBot="1">
      <c r="A1" s="103"/>
      <c r="B1" s="109" t="s">
        <v>186</v>
      </c>
      <c r="C1" s="229" t="s">
        <v>115</v>
      </c>
      <c r="D1" s="230"/>
      <c r="E1" s="231" t="s">
        <v>169</v>
      </c>
      <c r="F1" s="232"/>
      <c r="G1" s="233" t="s">
        <v>170</v>
      </c>
      <c r="H1" s="234"/>
    </row>
    <row r="2" spans="1:8" ht="15.75" thickBot="1">
      <c r="A2" s="105" t="s">
        <v>113</v>
      </c>
      <c r="B2" s="106" t="s">
        <v>114</v>
      </c>
      <c r="C2" s="107" t="s">
        <v>42</v>
      </c>
      <c r="D2" s="108" t="s">
        <v>166</v>
      </c>
      <c r="E2" s="107" t="s">
        <v>42</v>
      </c>
      <c r="F2" s="108" t="s">
        <v>166</v>
      </c>
      <c r="G2" s="107" t="s">
        <v>42</v>
      </c>
      <c r="H2" s="108" t="s">
        <v>166</v>
      </c>
    </row>
    <row r="3" spans="1:8">
      <c r="A3" s="235" t="s">
        <v>116</v>
      </c>
      <c r="B3" s="237" t="s">
        <v>171</v>
      </c>
      <c r="C3" s="238" t="s">
        <v>172</v>
      </c>
      <c r="D3" s="238"/>
      <c r="E3" s="238"/>
      <c r="F3" s="238" t="s">
        <v>187</v>
      </c>
      <c r="G3" s="238" t="s">
        <v>172</v>
      </c>
      <c r="H3" s="239"/>
    </row>
    <row r="4" spans="1:8">
      <c r="A4" s="236"/>
      <c r="B4" s="170"/>
      <c r="C4" s="175"/>
      <c r="D4" s="175"/>
      <c r="E4" s="175"/>
      <c r="F4" s="175"/>
      <c r="G4" s="175"/>
      <c r="H4" s="228"/>
    </row>
    <row r="5" spans="1:8">
      <c r="A5" s="236"/>
      <c r="B5" s="170"/>
      <c r="C5" s="175"/>
      <c r="D5" s="175"/>
      <c r="E5" s="175"/>
      <c r="F5" s="175"/>
      <c r="G5" s="175"/>
      <c r="H5" s="228"/>
    </row>
    <row r="6" spans="1:8">
      <c r="A6" s="222" t="s">
        <v>118</v>
      </c>
      <c r="B6" s="170" t="s">
        <v>173</v>
      </c>
      <c r="C6" s="175" t="s">
        <v>172</v>
      </c>
      <c r="D6" s="175"/>
      <c r="E6" s="175"/>
      <c r="F6" s="175" t="s">
        <v>187</v>
      </c>
      <c r="G6" s="175" t="s">
        <v>172</v>
      </c>
      <c r="H6" s="228"/>
    </row>
    <row r="7" spans="1:8">
      <c r="A7" s="222"/>
      <c r="B7" s="170"/>
      <c r="C7" s="175"/>
      <c r="D7" s="175"/>
      <c r="E7" s="175"/>
      <c r="F7" s="175"/>
      <c r="G7" s="175"/>
      <c r="H7" s="228"/>
    </row>
    <row r="8" spans="1:8">
      <c r="A8" s="222"/>
      <c r="B8" s="170"/>
      <c r="C8" s="175"/>
      <c r="D8" s="175"/>
      <c r="E8" s="175"/>
      <c r="F8" s="175"/>
      <c r="G8" s="175"/>
      <c r="H8" s="228"/>
    </row>
    <row r="9" spans="1:8">
      <c r="A9" s="222" t="s">
        <v>174</v>
      </c>
      <c r="B9" s="170" t="s">
        <v>175</v>
      </c>
      <c r="C9" s="175" t="s">
        <v>172</v>
      </c>
      <c r="D9" s="175"/>
      <c r="E9" s="225"/>
      <c r="F9" s="175" t="s">
        <v>187</v>
      </c>
      <c r="G9" s="175" t="s">
        <v>172</v>
      </c>
      <c r="H9" s="228"/>
    </row>
    <row r="10" spans="1:8">
      <c r="A10" s="222"/>
      <c r="B10" s="170"/>
      <c r="C10" s="175"/>
      <c r="D10" s="175"/>
      <c r="E10" s="226"/>
      <c r="F10" s="175"/>
      <c r="G10" s="175"/>
      <c r="H10" s="228"/>
    </row>
    <row r="11" spans="1:8">
      <c r="A11" s="222"/>
      <c r="B11" s="170"/>
      <c r="C11" s="175"/>
      <c r="D11" s="175"/>
      <c r="E11" s="226"/>
      <c r="F11" s="175"/>
      <c r="G11" s="175"/>
      <c r="H11" s="228"/>
    </row>
    <row r="12" spans="1:8">
      <c r="A12" s="222" t="s">
        <v>176</v>
      </c>
      <c r="B12" s="170" t="s">
        <v>177</v>
      </c>
      <c r="C12" s="175" t="s">
        <v>172</v>
      </c>
      <c r="D12" s="175"/>
      <c r="E12" s="225"/>
      <c r="F12" s="175" t="s">
        <v>187</v>
      </c>
      <c r="G12" s="175" t="s">
        <v>172</v>
      </c>
      <c r="H12" s="228"/>
    </row>
    <row r="13" spans="1:8">
      <c r="A13" s="222"/>
      <c r="B13" s="170"/>
      <c r="C13" s="175"/>
      <c r="D13" s="175"/>
      <c r="E13" s="226"/>
      <c r="F13" s="175"/>
      <c r="G13" s="175"/>
      <c r="H13" s="228"/>
    </row>
    <row r="14" spans="1:8">
      <c r="A14" s="222"/>
      <c r="B14" s="170"/>
      <c r="C14" s="175"/>
      <c r="D14" s="175"/>
      <c r="E14" s="226"/>
      <c r="F14" s="175"/>
      <c r="G14" s="175"/>
      <c r="H14" s="228"/>
    </row>
    <row r="15" spans="1:8">
      <c r="A15" s="222" t="s">
        <v>124</v>
      </c>
      <c r="B15" s="170" t="s">
        <v>178</v>
      </c>
      <c r="C15" s="175" t="s">
        <v>172</v>
      </c>
      <c r="D15" s="175"/>
      <c r="E15" s="225"/>
      <c r="F15" s="175" t="s">
        <v>187</v>
      </c>
      <c r="G15" s="175" t="s">
        <v>172</v>
      </c>
      <c r="H15" s="228"/>
    </row>
    <row r="16" spans="1:8">
      <c r="A16" s="222"/>
      <c r="B16" s="170"/>
      <c r="C16" s="175"/>
      <c r="D16" s="175"/>
      <c r="E16" s="226"/>
      <c r="F16" s="175"/>
      <c r="G16" s="175"/>
      <c r="H16" s="228"/>
    </row>
    <row r="17" spans="1:8">
      <c r="A17" s="222"/>
      <c r="B17" s="170"/>
      <c r="C17" s="175"/>
      <c r="D17" s="175"/>
      <c r="E17" s="226"/>
      <c r="F17" s="175"/>
      <c r="G17" s="175"/>
      <c r="H17" s="228"/>
    </row>
    <row r="18" spans="1:8">
      <c r="A18" s="222" t="s">
        <v>126</v>
      </c>
      <c r="B18" s="170" t="s">
        <v>127</v>
      </c>
      <c r="C18" s="175" t="s">
        <v>172</v>
      </c>
      <c r="D18" s="175"/>
      <c r="E18" s="225"/>
      <c r="F18" s="175" t="s">
        <v>187</v>
      </c>
      <c r="G18" s="175" t="s">
        <v>172</v>
      </c>
      <c r="H18" s="228"/>
    </row>
    <row r="19" spans="1:8">
      <c r="A19" s="222"/>
      <c r="B19" s="170"/>
      <c r="C19" s="175"/>
      <c r="D19" s="175"/>
      <c r="E19" s="226"/>
      <c r="F19" s="175"/>
      <c r="G19" s="175"/>
      <c r="H19" s="228"/>
    </row>
    <row r="20" spans="1:8">
      <c r="A20" s="222"/>
      <c r="B20" s="170"/>
      <c r="C20" s="175"/>
      <c r="D20" s="175"/>
      <c r="E20" s="226"/>
      <c r="F20" s="175"/>
      <c r="G20" s="175"/>
      <c r="H20" s="228"/>
    </row>
    <row r="21" spans="1:8">
      <c r="A21" s="222" t="s">
        <v>128</v>
      </c>
      <c r="B21" s="170" t="s">
        <v>129</v>
      </c>
      <c r="C21" s="175" t="s">
        <v>172</v>
      </c>
      <c r="D21" s="175"/>
      <c r="E21" s="225"/>
      <c r="F21" s="175" t="s">
        <v>187</v>
      </c>
      <c r="G21" s="175" t="s">
        <v>172</v>
      </c>
      <c r="H21" s="228"/>
    </row>
    <row r="22" spans="1:8">
      <c r="A22" s="222"/>
      <c r="B22" s="170"/>
      <c r="C22" s="175"/>
      <c r="D22" s="175"/>
      <c r="E22" s="226"/>
      <c r="F22" s="175"/>
      <c r="G22" s="175"/>
      <c r="H22" s="228"/>
    </row>
    <row r="23" spans="1:8">
      <c r="A23" s="222"/>
      <c r="B23" s="170"/>
      <c r="C23" s="175"/>
      <c r="D23" s="175"/>
      <c r="E23" s="226"/>
      <c r="F23" s="175"/>
      <c r="G23" s="175"/>
      <c r="H23" s="228"/>
    </row>
    <row r="24" spans="1:8">
      <c r="A24" s="222" t="s">
        <v>130</v>
      </c>
      <c r="B24" s="170" t="s">
        <v>179</v>
      </c>
      <c r="C24" s="175" t="s">
        <v>172</v>
      </c>
      <c r="D24" s="175"/>
      <c r="E24" s="225"/>
      <c r="F24" s="225" t="s">
        <v>187</v>
      </c>
      <c r="G24" s="175" t="s">
        <v>172</v>
      </c>
      <c r="H24" s="215"/>
    </row>
    <row r="25" spans="1:8">
      <c r="A25" s="222"/>
      <c r="B25" s="170"/>
      <c r="C25" s="175"/>
      <c r="D25" s="175"/>
      <c r="E25" s="226"/>
      <c r="F25" s="226"/>
      <c r="G25" s="175"/>
      <c r="H25" s="216"/>
    </row>
    <row r="26" spans="1:8">
      <c r="A26" s="222"/>
      <c r="B26" s="170"/>
      <c r="C26" s="175"/>
      <c r="D26" s="175"/>
      <c r="E26" s="226"/>
      <c r="F26" s="226"/>
      <c r="G26" s="175"/>
      <c r="H26" s="216"/>
    </row>
    <row r="27" spans="1:8">
      <c r="A27" s="222"/>
      <c r="B27" s="170"/>
      <c r="C27" s="175"/>
      <c r="D27" s="175"/>
      <c r="E27" s="226"/>
      <c r="F27" s="226"/>
      <c r="G27" s="175"/>
      <c r="H27" s="216"/>
    </row>
    <row r="28" spans="1:8">
      <c r="A28" s="222" t="s">
        <v>132</v>
      </c>
      <c r="B28" s="170" t="s">
        <v>179</v>
      </c>
      <c r="C28" s="175" t="s">
        <v>172</v>
      </c>
      <c r="D28" s="175"/>
      <c r="E28" s="225"/>
      <c r="F28" s="225" t="s">
        <v>187</v>
      </c>
      <c r="G28" s="175" t="s">
        <v>172</v>
      </c>
      <c r="H28" s="215"/>
    </row>
    <row r="29" spans="1:8">
      <c r="A29" s="222"/>
      <c r="B29" s="170"/>
      <c r="C29" s="175"/>
      <c r="D29" s="175"/>
      <c r="E29" s="226"/>
      <c r="F29" s="226"/>
      <c r="G29" s="175"/>
      <c r="H29" s="216"/>
    </row>
    <row r="30" spans="1:8">
      <c r="A30" s="222"/>
      <c r="B30" s="170"/>
      <c r="C30" s="175"/>
      <c r="D30" s="175"/>
      <c r="E30" s="226"/>
      <c r="F30" s="226"/>
      <c r="G30" s="175"/>
      <c r="H30" s="216"/>
    </row>
    <row r="31" spans="1:8">
      <c r="A31" s="222"/>
      <c r="B31" s="170"/>
      <c r="C31" s="175"/>
      <c r="D31" s="175"/>
      <c r="E31" s="226"/>
      <c r="F31" s="226"/>
      <c r="G31" s="175"/>
      <c r="H31" s="216"/>
    </row>
    <row r="32" spans="1:8">
      <c r="A32" s="222" t="s">
        <v>180</v>
      </c>
      <c r="B32" s="170" t="s">
        <v>181</v>
      </c>
      <c r="C32" s="175" t="s">
        <v>172</v>
      </c>
      <c r="D32" s="175"/>
      <c r="E32" s="225"/>
      <c r="F32" s="225" t="s">
        <v>187</v>
      </c>
      <c r="G32" s="175" t="s">
        <v>172</v>
      </c>
      <c r="H32" s="215"/>
    </row>
    <row r="33" spans="1:8">
      <c r="A33" s="222"/>
      <c r="B33" s="170"/>
      <c r="C33" s="175"/>
      <c r="D33" s="175"/>
      <c r="E33" s="226"/>
      <c r="F33" s="226"/>
      <c r="G33" s="175"/>
      <c r="H33" s="216"/>
    </row>
    <row r="34" spans="1:8">
      <c r="A34" s="222"/>
      <c r="B34" s="170"/>
      <c r="C34" s="175"/>
      <c r="D34" s="175"/>
      <c r="E34" s="226"/>
      <c r="F34" s="226"/>
      <c r="G34" s="175"/>
      <c r="H34" s="216"/>
    </row>
    <row r="35" spans="1:8">
      <c r="A35" s="222"/>
      <c r="B35" s="170"/>
      <c r="C35" s="175"/>
      <c r="D35" s="175"/>
      <c r="E35" s="226"/>
      <c r="F35" s="226"/>
      <c r="G35" s="175"/>
      <c r="H35" s="216"/>
    </row>
    <row r="36" spans="1:8">
      <c r="A36" s="222" t="s">
        <v>136</v>
      </c>
      <c r="B36" s="170" t="s">
        <v>181</v>
      </c>
      <c r="C36" s="175" t="s">
        <v>172</v>
      </c>
      <c r="D36" s="175"/>
      <c r="E36" s="225"/>
      <c r="F36" s="225" t="s">
        <v>187</v>
      </c>
      <c r="G36" s="175" t="s">
        <v>172</v>
      </c>
      <c r="H36" s="215"/>
    </row>
    <row r="37" spans="1:8">
      <c r="A37" s="222"/>
      <c r="B37" s="170"/>
      <c r="C37" s="175"/>
      <c r="D37" s="175"/>
      <c r="E37" s="226"/>
      <c r="F37" s="226"/>
      <c r="G37" s="175"/>
      <c r="H37" s="216"/>
    </row>
    <row r="38" spans="1:8">
      <c r="A38" s="222"/>
      <c r="B38" s="170"/>
      <c r="C38" s="175"/>
      <c r="D38" s="175"/>
      <c r="E38" s="226"/>
      <c r="F38" s="226"/>
      <c r="G38" s="175"/>
      <c r="H38" s="216"/>
    </row>
    <row r="39" spans="1:8">
      <c r="A39" s="222"/>
      <c r="B39" s="170"/>
      <c r="C39" s="175"/>
      <c r="D39" s="175"/>
      <c r="E39" s="226"/>
      <c r="F39" s="226"/>
      <c r="G39" s="175"/>
      <c r="H39" s="216"/>
    </row>
    <row r="40" spans="1:8">
      <c r="A40" s="222" t="s">
        <v>182</v>
      </c>
      <c r="B40" s="170" t="s">
        <v>183</v>
      </c>
      <c r="C40" s="175" t="s">
        <v>172</v>
      </c>
      <c r="D40" s="175"/>
      <c r="E40" s="225"/>
      <c r="F40" s="225" t="s">
        <v>187</v>
      </c>
      <c r="G40" s="175" t="s">
        <v>172</v>
      </c>
      <c r="H40" s="215"/>
    </row>
    <row r="41" spans="1:8">
      <c r="A41" s="222"/>
      <c r="B41" s="170"/>
      <c r="C41" s="175"/>
      <c r="D41" s="175"/>
      <c r="E41" s="226"/>
      <c r="F41" s="226"/>
      <c r="G41" s="175"/>
      <c r="H41" s="216"/>
    </row>
    <row r="42" spans="1:8">
      <c r="A42" s="222"/>
      <c r="B42" s="170"/>
      <c r="C42" s="175"/>
      <c r="D42" s="175"/>
      <c r="E42" s="226"/>
      <c r="F42" s="226"/>
      <c r="G42" s="175"/>
      <c r="H42" s="216"/>
    </row>
    <row r="43" spans="1:8">
      <c r="A43" s="222"/>
      <c r="B43" s="170"/>
      <c r="C43" s="175"/>
      <c r="D43" s="175"/>
      <c r="E43" s="226"/>
      <c r="F43" s="226"/>
      <c r="G43" s="175"/>
      <c r="H43" s="216"/>
    </row>
    <row r="44" spans="1:8">
      <c r="A44" s="222" t="s">
        <v>139</v>
      </c>
      <c r="B44" s="170" t="s">
        <v>183</v>
      </c>
      <c r="C44" s="175" t="s">
        <v>172</v>
      </c>
      <c r="D44" s="175"/>
      <c r="E44" s="225"/>
      <c r="F44" s="225" t="s">
        <v>187</v>
      </c>
      <c r="G44" s="175" t="s">
        <v>172</v>
      </c>
      <c r="H44" s="215"/>
    </row>
    <row r="45" spans="1:8">
      <c r="A45" s="222"/>
      <c r="B45" s="170"/>
      <c r="C45" s="175"/>
      <c r="D45" s="175"/>
      <c r="E45" s="226"/>
      <c r="F45" s="226"/>
      <c r="G45" s="175"/>
      <c r="H45" s="216"/>
    </row>
    <row r="46" spans="1:8">
      <c r="A46" s="222"/>
      <c r="B46" s="170"/>
      <c r="C46" s="175"/>
      <c r="D46" s="175"/>
      <c r="E46" s="226"/>
      <c r="F46" s="226"/>
      <c r="G46" s="175"/>
      <c r="H46" s="216"/>
    </row>
    <row r="47" spans="1:8">
      <c r="A47" s="222"/>
      <c r="B47" s="170"/>
      <c r="C47" s="175"/>
      <c r="D47" s="175"/>
      <c r="E47" s="226"/>
      <c r="F47" s="226"/>
      <c r="G47" s="175"/>
      <c r="H47" s="216"/>
    </row>
    <row r="48" spans="1:8">
      <c r="A48" s="222" t="s">
        <v>141</v>
      </c>
      <c r="B48" s="170" t="s">
        <v>184</v>
      </c>
      <c r="C48" s="175" t="s">
        <v>172</v>
      </c>
      <c r="D48" s="175"/>
      <c r="E48" s="225"/>
      <c r="F48" s="225" t="s">
        <v>187</v>
      </c>
      <c r="G48" s="175" t="s">
        <v>172</v>
      </c>
      <c r="H48" s="215"/>
    </row>
    <row r="49" spans="1:8">
      <c r="A49" s="222"/>
      <c r="B49" s="170"/>
      <c r="C49" s="175"/>
      <c r="D49" s="175"/>
      <c r="E49" s="226"/>
      <c r="F49" s="226"/>
      <c r="G49" s="175"/>
      <c r="H49" s="216"/>
    </row>
    <row r="50" spans="1:8">
      <c r="A50" s="222"/>
      <c r="B50" s="170"/>
      <c r="C50" s="175"/>
      <c r="D50" s="175"/>
      <c r="E50" s="226"/>
      <c r="F50" s="226"/>
      <c r="G50" s="175"/>
      <c r="H50" s="216"/>
    </row>
    <row r="51" spans="1:8">
      <c r="A51" s="222"/>
      <c r="B51" s="170"/>
      <c r="C51" s="175"/>
      <c r="D51" s="175"/>
      <c r="E51" s="226"/>
      <c r="F51" s="226"/>
      <c r="G51" s="175"/>
      <c r="H51" s="216"/>
    </row>
    <row r="52" spans="1:8">
      <c r="A52" s="222" t="s">
        <v>143</v>
      </c>
      <c r="B52" s="170" t="s">
        <v>144</v>
      </c>
      <c r="C52" s="175" t="s">
        <v>172</v>
      </c>
      <c r="D52" s="175"/>
      <c r="E52" s="225"/>
      <c r="F52" s="225" t="s">
        <v>187</v>
      </c>
      <c r="G52" s="175" t="s">
        <v>172</v>
      </c>
      <c r="H52" s="215"/>
    </row>
    <row r="53" spans="1:8">
      <c r="A53" s="222"/>
      <c r="B53" s="170"/>
      <c r="C53" s="175"/>
      <c r="D53" s="175"/>
      <c r="E53" s="226"/>
      <c r="F53" s="226"/>
      <c r="G53" s="175"/>
      <c r="H53" s="216"/>
    </row>
    <row r="54" spans="1:8">
      <c r="A54" s="222"/>
      <c r="B54" s="170"/>
      <c r="C54" s="175"/>
      <c r="D54" s="175"/>
      <c r="E54" s="226"/>
      <c r="F54" s="226"/>
      <c r="G54" s="175"/>
      <c r="H54" s="216"/>
    </row>
    <row r="55" spans="1:8">
      <c r="A55" s="222"/>
      <c r="B55" s="170"/>
      <c r="C55" s="175"/>
      <c r="D55" s="175"/>
      <c r="E55" s="226"/>
      <c r="F55" s="226"/>
      <c r="G55" s="175"/>
      <c r="H55" s="216"/>
    </row>
    <row r="56" spans="1:8">
      <c r="A56" s="222"/>
      <c r="B56" s="170"/>
      <c r="C56" s="175"/>
      <c r="D56" s="175"/>
      <c r="E56" s="226"/>
      <c r="F56" s="226"/>
      <c r="G56" s="175"/>
      <c r="H56" s="216"/>
    </row>
    <row r="57" spans="1:8">
      <c r="A57" s="222" t="s">
        <v>145</v>
      </c>
      <c r="B57" s="170" t="s">
        <v>146</v>
      </c>
      <c r="C57" s="175" t="s">
        <v>172</v>
      </c>
      <c r="D57" s="175"/>
      <c r="E57" s="225"/>
      <c r="F57" s="225" t="s">
        <v>187</v>
      </c>
      <c r="G57" s="175" t="s">
        <v>172</v>
      </c>
      <c r="H57" s="215"/>
    </row>
    <row r="58" spans="1:8">
      <c r="A58" s="222"/>
      <c r="B58" s="170"/>
      <c r="C58" s="175"/>
      <c r="D58" s="175"/>
      <c r="E58" s="226"/>
      <c r="F58" s="226"/>
      <c r="G58" s="175"/>
      <c r="H58" s="216"/>
    </row>
    <row r="59" spans="1:8">
      <c r="A59" s="222"/>
      <c r="B59" s="170"/>
      <c r="C59" s="175"/>
      <c r="D59" s="175"/>
      <c r="E59" s="226"/>
      <c r="F59" s="226"/>
      <c r="G59" s="175"/>
      <c r="H59" s="216"/>
    </row>
    <row r="60" spans="1:8">
      <c r="A60" s="222"/>
      <c r="B60" s="170"/>
      <c r="C60" s="175"/>
      <c r="D60" s="175"/>
      <c r="E60" s="226"/>
      <c r="F60" s="226"/>
      <c r="G60" s="175"/>
      <c r="H60" s="216"/>
    </row>
    <row r="61" spans="1:8">
      <c r="A61" s="222"/>
      <c r="B61" s="170"/>
      <c r="C61" s="175"/>
      <c r="D61" s="175"/>
      <c r="E61" s="226"/>
      <c r="F61" s="226"/>
      <c r="G61" s="175"/>
      <c r="H61" s="216"/>
    </row>
    <row r="62" spans="1:8">
      <c r="A62" s="222"/>
      <c r="B62" s="170"/>
      <c r="C62" s="175"/>
      <c r="D62" s="175"/>
      <c r="E62" s="226"/>
      <c r="F62" s="226"/>
      <c r="G62" s="175"/>
      <c r="H62" s="216"/>
    </row>
    <row r="63" spans="1:8">
      <c r="A63" s="222" t="s">
        <v>150</v>
      </c>
      <c r="B63" s="170" t="s">
        <v>151</v>
      </c>
      <c r="C63" s="175" t="s">
        <v>172</v>
      </c>
      <c r="D63" s="175"/>
      <c r="E63" s="225"/>
      <c r="F63" s="225" t="s">
        <v>187</v>
      </c>
      <c r="G63" s="175" t="s">
        <v>172</v>
      </c>
      <c r="H63" s="215"/>
    </row>
    <row r="64" spans="1:8">
      <c r="A64" s="222"/>
      <c r="B64" s="170"/>
      <c r="C64" s="175"/>
      <c r="D64" s="175"/>
      <c r="E64" s="226"/>
      <c r="F64" s="226"/>
      <c r="G64" s="175"/>
      <c r="H64" s="216"/>
    </row>
    <row r="65" spans="1:8">
      <c r="A65" s="222"/>
      <c r="B65" s="170"/>
      <c r="C65" s="175"/>
      <c r="D65" s="175"/>
      <c r="E65" s="226"/>
      <c r="F65" s="226"/>
      <c r="G65" s="175"/>
      <c r="H65" s="216"/>
    </row>
    <row r="66" spans="1:8">
      <c r="A66" s="222"/>
      <c r="B66" s="170"/>
      <c r="C66" s="175"/>
      <c r="D66" s="175"/>
      <c r="E66" s="226"/>
      <c r="F66" s="226"/>
      <c r="G66" s="175"/>
      <c r="H66" s="216"/>
    </row>
    <row r="67" spans="1:8">
      <c r="A67" s="222"/>
      <c r="B67" s="170"/>
      <c r="C67" s="175"/>
      <c r="D67" s="175"/>
      <c r="E67" s="226"/>
      <c r="F67" s="226"/>
      <c r="G67" s="175"/>
      <c r="H67" s="216"/>
    </row>
    <row r="68" spans="1:8">
      <c r="A68" s="222"/>
      <c r="B68" s="170"/>
      <c r="C68" s="175"/>
      <c r="D68" s="175"/>
      <c r="E68" s="226"/>
      <c r="F68" s="226"/>
      <c r="G68" s="175"/>
      <c r="H68" s="216"/>
    </row>
    <row r="69" spans="1:8">
      <c r="A69" s="222" t="s">
        <v>147</v>
      </c>
      <c r="B69" s="170" t="s">
        <v>148</v>
      </c>
      <c r="C69" s="175" t="s">
        <v>172</v>
      </c>
      <c r="D69" s="175"/>
      <c r="E69" s="225"/>
      <c r="F69" s="225" t="s">
        <v>187</v>
      </c>
      <c r="G69" s="175" t="s">
        <v>172</v>
      </c>
      <c r="H69" s="215"/>
    </row>
    <row r="70" spans="1:8">
      <c r="A70" s="222"/>
      <c r="B70" s="170"/>
      <c r="C70" s="175"/>
      <c r="D70" s="175"/>
      <c r="E70" s="226"/>
      <c r="F70" s="226"/>
      <c r="G70" s="175"/>
      <c r="H70" s="216"/>
    </row>
    <row r="71" spans="1:8">
      <c r="A71" s="222"/>
      <c r="B71" s="170"/>
      <c r="C71" s="175"/>
      <c r="D71" s="175"/>
      <c r="E71" s="226"/>
      <c r="F71" s="226"/>
      <c r="G71" s="175"/>
      <c r="H71" s="216"/>
    </row>
    <row r="72" spans="1:8">
      <c r="A72" s="222"/>
      <c r="B72" s="170"/>
      <c r="C72" s="175"/>
      <c r="D72" s="175"/>
      <c r="E72" s="226"/>
      <c r="F72" s="226"/>
      <c r="G72" s="175"/>
      <c r="H72" s="216"/>
    </row>
    <row r="73" spans="1:8">
      <c r="A73" s="222"/>
      <c r="B73" s="170"/>
      <c r="C73" s="175"/>
      <c r="D73" s="175"/>
      <c r="E73" s="226"/>
      <c r="F73" s="226"/>
      <c r="G73" s="175"/>
      <c r="H73" s="216"/>
    </row>
    <row r="74" spans="1:8">
      <c r="A74" s="222"/>
      <c r="B74" s="170"/>
      <c r="C74" s="175"/>
      <c r="D74" s="175"/>
      <c r="E74" s="226"/>
      <c r="F74" s="226"/>
      <c r="G74" s="175"/>
      <c r="H74" s="216"/>
    </row>
    <row r="75" spans="1:8">
      <c r="A75" s="222" t="s">
        <v>149</v>
      </c>
      <c r="B75" s="170" t="s">
        <v>152</v>
      </c>
      <c r="C75" s="175" t="s">
        <v>172</v>
      </c>
      <c r="D75" s="175"/>
      <c r="E75" s="225"/>
      <c r="F75" s="225" t="s">
        <v>187</v>
      </c>
      <c r="G75" s="175" t="s">
        <v>172</v>
      </c>
      <c r="H75" s="215"/>
    </row>
    <row r="76" spans="1:8">
      <c r="A76" s="222"/>
      <c r="B76" s="170"/>
      <c r="C76" s="175"/>
      <c r="D76" s="175"/>
      <c r="E76" s="226"/>
      <c r="F76" s="226"/>
      <c r="G76" s="175"/>
      <c r="H76" s="216"/>
    </row>
    <row r="77" spans="1:8">
      <c r="A77" s="222"/>
      <c r="B77" s="170"/>
      <c r="C77" s="175"/>
      <c r="D77" s="175"/>
      <c r="E77" s="226"/>
      <c r="F77" s="226"/>
      <c r="G77" s="175"/>
      <c r="H77" s="216"/>
    </row>
    <row r="78" spans="1:8">
      <c r="A78" s="222"/>
      <c r="B78" s="170"/>
      <c r="C78" s="175"/>
      <c r="D78" s="175"/>
      <c r="E78" s="226"/>
      <c r="F78" s="226"/>
      <c r="G78" s="175"/>
      <c r="H78" s="216"/>
    </row>
    <row r="79" spans="1:8">
      <c r="A79" s="222"/>
      <c r="B79" s="170"/>
      <c r="C79" s="175"/>
      <c r="D79" s="175"/>
      <c r="E79" s="226"/>
      <c r="F79" s="226"/>
      <c r="G79" s="175"/>
      <c r="H79" s="216"/>
    </row>
    <row r="80" spans="1:8" ht="15.75" thickBot="1">
      <c r="A80" s="223"/>
      <c r="B80" s="224"/>
      <c r="C80" s="176"/>
      <c r="D80" s="176"/>
      <c r="E80" s="227"/>
      <c r="F80" s="227"/>
      <c r="G80" s="176"/>
      <c r="H80" s="217"/>
    </row>
    <row r="81" spans="1:8" ht="15.75" thickBot="1">
      <c r="A81" s="103"/>
      <c r="B81" s="103"/>
      <c r="C81" s="103"/>
      <c r="D81" s="103"/>
      <c r="E81" s="103"/>
      <c r="F81" s="103"/>
      <c r="G81" s="103"/>
      <c r="H81" s="103"/>
    </row>
    <row r="82" spans="1:8" ht="15.75" thickBot="1">
      <c r="A82" s="103"/>
      <c r="B82" s="103"/>
      <c r="C82" s="218" t="s">
        <v>1</v>
      </c>
      <c r="D82" s="219"/>
      <c r="E82" s="220" t="s">
        <v>166</v>
      </c>
      <c r="F82" s="221"/>
      <c r="G82" s="218" t="s">
        <v>1</v>
      </c>
      <c r="H82" s="219"/>
    </row>
  </sheetData>
  <mergeCells count="158">
    <mergeCell ref="C1:D1"/>
    <mergeCell ref="E1:F1"/>
    <mergeCell ref="G1:H1"/>
    <mergeCell ref="A3:A5"/>
    <mergeCell ref="B3:B5"/>
    <mergeCell ref="C3:C5"/>
    <mergeCell ref="D3:D5"/>
    <mergeCell ref="E3:E5"/>
    <mergeCell ref="F3:F5"/>
    <mergeCell ref="G3:G5"/>
    <mergeCell ref="H3:H5"/>
    <mergeCell ref="A6:A8"/>
    <mergeCell ref="B6:B8"/>
    <mergeCell ref="C6:C8"/>
    <mergeCell ref="D6:D8"/>
    <mergeCell ref="E6:E8"/>
    <mergeCell ref="F6:F8"/>
    <mergeCell ref="G6:G8"/>
    <mergeCell ref="H6:H8"/>
    <mergeCell ref="G9:G11"/>
    <mergeCell ref="H9:H11"/>
    <mergeCell ref="A12:A14"/>
    <mergeCell ref="B12:B14"/>
    <mergeCell ref="C12:C14"/>
    <mergeCell ref="D12:D14"/>
    <mergeCell ref="E12:E14"/>
    <mergeCell ref="F12:F14"/>
    <mergeCell ref="G12:G14"/>
    <mergeCell ref="H12:H14"/>
    <mergeCell ref="A9:A11"/>
    <mergeCell ref="B9:B11"/>
    <mergeCell ref="C9:C11"/>
    <mergeCell ref="D9:D11"/>
    <mergeCell ref="E9:E11"/>
    <mergeCell ref="F9:F11"/>
    <mergeCell ref="G15:G17"/>
    <mergeCell ref="H15:H17"/>
    <mergeCell ref="A18:A20"/>
    <mergeCell ref="B18:B20"/>
    <mergeCell ref="C18:C20"/>
    <mergeCell ref="D18:D20"/>
    <mergeCell ref="E18:E20"/>
    <mergeCell ref="F18:F20"/>
    <mergeCell ref="G18:G20"/>
    <mergeCell ref="H18:H20"/>
    <mergeCell ref="A15:A17"/>
    <mergeCell ref="B15:B17"/>
    <mergeCell ref="C15:C17"/>
    <mergeCell ref="D15:D17"/>
    <mergeCell ref="E15:E17"/>
    <mergeCell ref="F15:F17"/>
    <mergeCell ref="G21:G23"/>
    <mergeCell ref="H21:H23"/>
    <mergeCell ref="A24:A27"/>
    <mergeCell ref="B24:B27"/>
    <mergeCell ref="C24:C27"/>
    <mergeCell ref="D24:D27"/>
    <mergeCell ref="E24:E27"/>
    <mergeCell ref="F24:F27"/>
    <mergeCell ref="G24:G27"/>
    <mergeCell ref="H24:H27"/>
    <mergeCell ref="A21:A23"/>
    <mergeCell ref="B21:B23"/>
    <mergeCell ref="C21:C23"/>
    <mergeCell ref="D21:D23"/>
    <mergeCell ref="E21:E23"/>
    <mergeCell ref="F21:F23"/>
    <mergeCell ref="G28:G31"/>
    <mergeCell ref="H28:H31"/>
    <mergeCell ref="A32:A35"/>
    <mergeCell ref="B32:B35"/>
    <mergeCell ref="C32:C35"/>
    <mergeCell ref="D32:D35"/>
    <mergeCell ref="E32:E35"/>
    <mergeCell ref="F32:F35"/>
    <mergeCell ref="G32:G35"/>
    <mergeCell ref="H32:H35"/>
    <mergeCell ref="A28:A31"/>
    <mergeCell ref="B28:B31"/>
    <mergeCell ref="C28:C31"/>
    <mergeCell ref="D28:D31"/>
    <mergeCell ref="E28:E31"/>
    <mergeCell ref="F28:F31"/>
    <mergeCell ref="G36:G39"/>
    <mergeCell ref="H36:H39"/>
    <mergeCell ref="A40:A43"/>
    <mergeCell ref="B40:B43"/>
    <mergeCell ref="C40:C43"/>
    <mergeCell ref="D40:D43"/>
    <mergeCell ref="E40:E43"/>
    <mergeCell ref="F40:F43"/>
    <mergeCell ref="G40:G43"/>
    <mergeCell ref="H40:H43"/>
    <mergeCell ref="A36:A39"/>
    <mergeCell ref="B36:B39"/>
    <mergeCell ref="C36:C39"/>
    <mergeCell ref="D36:D39"/>
    <mergeCell ref="E36:E39"/>
    <mergeCell ref="F36:F39"/>
    <mergeCell ref="G44:G47"/>
    <mergeCell ref="H44:H47"/>
    <mergeCell ref="A48:A51"/>
    <mergeCell ref="B48:B51"/>
    <mergeCell ref="C48:C51"/>
    <mergeCell ref="D48:D51"/>
    <mergeCell ref="E48:E51"/>
    <mergeCell ref="F48:F51"/>
    <mergeCell ref="G48:G51"/>
    <mergeCell ref="H48:H51"/>
    <mergeCell ref="A44:A47"/>
    <mergeCell ref="B44:B47"/>
    <mergeCell ref="C44:C47"/>
    <mergeCell ref="D44:D47"/>
    <mergeCell ref="E44:E47"/>
    <mergeCell ref="F44:F47"/>
    <mergeCell ref="G52:G56"/>
    <mergeCell ref="H52:H56"/>
    <mergeCell ref="A57:A62"/>
    <mergeCell ref="B57:B62"/>
    <mergeCell ref="C57:C62"/>
    <mergeCell ref="D57:D62"/>
    <mergeCell ref="E57:E62"/>
    <mergeCell ref="F57:F62"/>
    <mergeCell ref="G57:G62"/>
    <mergeCell ref="H57:H62"/>
    <mergeCell ref="A52:A56"/>
    <mergeCell ref="B52:B56"/>
    <mergeCell ref="C52:C56"/>
    <mergeCell ref="D52:D56"/>
    <mergeCell ref="E52:E56"/>
    <mergeCell ref="F52:F56"/>
    <mergeCell ref="G63:G68"/>
    <mergeCell ref="H63:H68"/>
    <mergeCell ref="A69:A74"/>
    <mergeCell ref="B69:B74"/>
    <mergeCell ref="C69:C74"/>
    <mergeCell ref="D69:D74"/>
    <mergeCell ref="E69:E74"/>
    <mergeCell ref="F69:F74"/>
    <mergeCell ref="G69:G74"/>
    <mergeCell ref="H69:H74"/>
    <mergeCell ref="A63:A68"/>
    <mergeCell ref="B63:B68"/>
    <mergeCell ref="C63:C68"/>
    <mergeCell ref="D63:D68"/>
    <mergeCell ref="E63:E68"/>
    <mergeCell ref="F63:F68"/>
    <mergeCell ref="G75:G80"/>
    <mergeCell ref="H75:H80"/>
    <mergeCell ref="C82:D82"/>
    <mergeCell ref="E82:F82"/>
    <mergeCell ref="G82:H82"/>
    <mergeCell ref="A75:A80"/>
    <mergeCell ref="B75:B80"/>
    <mergeCell ref="C75:C80"/>
    <mergeCell ref="D75:D80"/>
    <mergeCell ref="E75:E80"/>
    <mergeCell ref="F75:F8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H10" sqref="H10"/>
    </sheetView>
  </sheetViews>
  <sheetFormatPr baseColWidth="10" defaultRowHeight="15"/>
  <cols>
    <col min="1" max="1" width="27.42578125" customWidth="1"/>
    <col min="2" max="2" width="12.28515625" customWidth="1"/>
    <col min="3" max="3" width="31" customWidth="1"/>
    <col min="4" max="4" width="22.5703125" customWidth="1"/>
    <col min="5" max="5" width="25.7109375" customWidth="1"/>
  </cols>
  <sheetData>
    <row r="1" spans="1:5">
      <c r="A1" s="124"/>
      <c r="B1" s="124"/>
      <c r="C1" s="124"/>
      <c r="D1" s="103"/>
      <c r="E1" s="103"/>
    </row>
    <row r="2" spans="1:5" ht="23.25">
      <c r="A2" s="244" t="s">
        <v>43</v>
      </c>
      <c r="B2" s="245"/>
      <c r="C2" s="245"/>
      <c r="D2" s="245"/>
      <c r="E2" s="245"/>
    </row>
    <row r="3" spans="1:5" ht="46.5" customHeight="1">
      <c r="A3" s="246" t="s">
        <v>3</v>
      </c>
      <c r="B3" s="247"/>
      <c r="C3" s="16" t="s">
        <v>44</v>
      </c>
      <c r="D3" s="16" t="s">
        <v>59</v>
      </c>
      <c r="E3" s="16" t="s">
        <v>72</v>
      </c>
    </row>
    <row r="4" spans="1:5">
      <c r="A4" s="246" t="s">
        <v>0</v>
      </c>
      <c r="B4" s="247"/>
      <c r="C4" s="23" t="s">
        <v>1</v>
      </c>
      <c r="D4" s="23" t="s">
        <v>1</v>
      </c>
      <c r="E4" s="126" t="s">
        <v>166</v>
      </c>
    </row>
    <row r="5" spans="1:5" ht="22.5">
      <c r="A5" s="246" t="s">
        <v>6</v>
      </c>
      <c r="B5" s="247"/>
      <c r="C5" s="125" t="s">
        <v>189</v>
      </c>
      <c r="D5" s="1" t="s">
        <v>190</v>
      </c>
      <c r="E5" s="1" t="s">
        <v>191</v>
      </c>
    </row>
    <row r="6" spans="1:5" ht="22.5">
      <c r="A6" s="246" t="s">
        <v>4</v>
      </c>
      <c r="B6" s="247"/>
      <c r="C6" s="22" t="s">
        <v>192</v>
      </c>
      <c r="D6" s="22" t="s">
        <v>1</v>
      </c>
      <c r="E6" s="1" t="s">
        <v>192</v>
      </c>
    </row>
    <row r="7" spans="1:5">
      <c r="A7" s="248" t="s">
        <v>5</v>
      </c>
      <c r="B7" s="249"/>
      <c r="C7" s="23" t="s">
        <v>1</v>
      </c>
      <c r="D7" s="23" t="s">
        <v>1</v>
      </c>
      <c r="E7" s="23" t="s">
        <v>1</v>
      </c>
    </row>
    <row r="8" spans="1:5" ht="45">
      <c r="A8" s="242" t="s">
        <v>11</v>
      </c>
      <c r="B8" s="243"/>
      <c r="C8" s="126" t="s">
        <v>166</v>
      </c>
      <c r="D8" s="127" t="s">
        <v>1</v>
      </c>
      <c r="E8" s="125" t="s">
        <v>197</v>
      </c>
    </row>
    <row r="9" spans="1:5" ht="32.25" customHeight="1">
      <c r="A9" s="242" t="s">
        <v>2</v>
      </c>
      <c r="B9" s="243"/>
      <c r="C9" s="126" t="s">
        <v>193</v>
      </c>
      <c r="D9" s="127" t="s">
        <v>1</v>
      </c>
      <c r="E9" s="126" t="s">
        <v>166</v>
      </c>
    </row>
    <row r="10" spans="1:5">
      <c r="A10" s="103"/>
      <c r="B10" s="103"/>
      <c r="C10" s="103"/>
      <c r="D10" s="103"/>
      <c r="E10" s="103"/>
    </row>
    <row r="11" spans="1:5">
      <c r="A11" s="103"/>
      <c r="B11" s="103"/>
      <c r="C11" s="103"/>
      <c r="D11" s="103"/>
      <c r="E11" s="103"/>
    </row>
    <row r="12" spans="1:5">
      <c r="A12" s="103"/>
      <c r="B12" s="103"/>
      <c r="C12" s="103"/>
      <c r="D12" s="103"/>
      <c r="E12" s="103"/>
    </row>
    <row r="13" spans="1:5">
      <c r="A13" s="86" t="s">
        <v>7</v>
      </c>
      <c r="B13" s="3"/>
      <c r="C13" s="103"/>
      <c r="D13" s="103"/>
      <c r="E13" s="103"/>
    </row>
    <row r="14" spans="1:5">
      <c r="A14" s="240" t="s">
        <v>10</v>
      </c>
      <c r="B14" s="241"/>
      <c r="C14" s="103"/>
      <c r="D14" s="103"/>
      <c r="E14" s="103"/>
    </row>
    <row r="15" spans="1:5">
      <c r="A15" s="20"/>
      <c r="B15" s="21"/>
      <c r="C15" s="103"/>
      <c r="D15" s="103"/>
      <c r="E15" s="103"/>
    </row>
    <row r="16" spans="1:5">
      <c r="A16" s="20"/>
      <c r="B16" s="21"/>
      <c r="C16" s="103"/>
      <c r="D16" s="103"/>
      <c r="E16" s="103"/>
    </row>
    <row r="17" spans="1:5">
      <c r="A17" s="104" t="s">
        <v>167</v>
      </c>
      <c r="B17" s="2"/>
      <c r="C17" s="103"/>
      <c r="D17" s="103"/>
      <c r="E17" s="103"/>
    </row>
    <row r="18" spans="1:5">
      <c r="A18" s="2" t="s">
        <v>168</v>
      </c>
      <c r="B18" s="2"/>
      <c r="C18" s="103"/>
      <c r="D18" s="103"/>
      <c r="E18" s="103"/>
    </row>
    <row r="19" spans="1:5">
      <c r="A19" s="103"/>
      <c r="B19" s="103"/>
      <c r="C19" s="103"/>
      <c r="D19" s="103"/>
      <c r="E19" s="103"/>
    </row>
    <row r="20" spans="1:5">
      <c r="A20" s="103"/>
      <c r="B20" s="103"/>
      <c r="C20" s="103"/>
      <c r="D20" s="103"/>
      <c r="E20" s="103"/>
    </row>
    <row r="21" spans="1:5">
      <c r="A21" s="4" t="s">
        <v>8</v>
      </c>
      <c r="B21" s="5"/>
      <c r="C21" s="103"/>
      <c r="D21" s="103"/>
      <c r="E21" s="103"/>
    </row>
    <row r="22" spans="1:5">
      <c r="A22" s="5" t="s">
        <v>9</v>
      </c>
      <c r="B22" s="5"/>
      <c r="C22" s="103"/>
      <c r="D22" s="103"/>
      <c r="E22" s="103"/>
    </row>
  </sheetData>
  <mergeCells count="9">
    <mergeCell ref="A14:B14"/>
    <mergeCell ref="A9:B9"/>
    <mergeCell ref="A2:E2"/>
    <mergeCell ref="A5:B5"/>
    <mergeCell ref="A8:B8"/>
    <mergeCell ref="A7:B7"/>
    <mergeCell ref="A6:B6"/>
    <mergeCell ref="A4:B4"/>
    <mergeCell ref="A3:B3"/>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 </vt:lpstr>
      <vt:lpstr>EVALUIACIÓN INDICES</vt:lpstr>
      <vt:lpstr>INDICADORES </vt:lpstr>
      <vt:lpstr>EVALUACIÓN ECONÓMICA </vt:lpstr>
      <vt:lpstr>EVALUACIÓN EXPERIENCIA INVERAL </vt:lpstr>
      <vt:lpstr>EVALUACIÓN TÉCNICA </vt:lpstr>
      <vt:lpstr>MUESTRAS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2022-03-15T20:16:25Z</cp:lastPrinted>
  <dcterms:created xsi:type="dcterms:W3CDTF">2017-05-22T13:32:10Z</dcterms:created>
  <dcterms:modified xsi:type="dcterms:W3CDTF">2022-09-26T22:56:14Z</dcterms:modified>
</cp:coreProperties>
</file>