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33 DE 2022 - TRANSPORTE\"/>
    </mc:Choice>
  </mc:AlternateContent>
  <xr:revisionPtr revIDLastSave="0" documentId="13_ncr:1_{3701C1FF-95E1-48B4-A666-3D522B900E23}" xr6:coauthVersionLast="47" xr6:coauthVersionMax="47" xr10:uidLastSave="{00000000-0000-0000-0000-000000000000}"/>
  <bookViews>
    <workbookView xWindow="-120" yWindow="-120" windowWidth="29040" windowHeight="15840" firstSheet="2" activeTab="7" xr2:uid="{00000000-000D-0000-FFFF-FFFF00000000}"/>
  </bookViews>
  <sheets>
    <sheet name="EVALUACION JURIDICA" sheetId="1" r:id="rId1"/>
    <sheet name="PONDERACIÓN ECONOMICA" sheetId="16" r:id="rId2"/>
    <sheet name="EVALUACION TECNICA " sheetId="17" r:id="rId3"/>
    <sheet name="EVALUACION DE EXPERIENCIA" sheetId="18" r:id="rId4"/>
    <sheet name="DOCUMENTOS" sheetId="19" r:id="rId5"/>
    <sheet name="EVALUACION INDICES" sheetId="20" r:id="rId6"/>
    <sheet name="INDICADORES" sheetId="21"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6" l="1"/>
  <c r="B2" i="21"/>
  <c r="B3" i="21"/>
  <c r="D5" i="21"/>
  <c r="E5" i="21"/>
  <c r="F5" i="21"/>
  <c r="G5" i="21"/>
  <c r="C7" i="21"/>
  <c r="D7" i="21"/>
  <c r="E7" i="21"/>
  <c r="F7" i="21"/>
  <c r="C8" i="21"/>
  <c r="D8" i="21"/>
  <c r="E8" i="21"/>
  <c r="F8" i="21"/>
  <c r="C9" i="21"/>
  <c r="D9" i="21"/>
  <c r="E9" i="21"/>
  <c r="F9" i="21"/>
  <c r="C10" i="21"/>
  <c r="D10" i="21"/>
  <c r="E10" i="21"/>
  <c r="F10" i="21"/>
  <c r="B2" i="20"/>
  <c r="B3" i="20"/>
  <c r="B15" i="20"/>
  <c r="E17" i="20"/>
  <c r="E20" i="20"/>
  <c r="E22" i="20"/>
  <c r="E25" i="20"/>
  <c r="B31" i="20"/>
  <c r="E33" i="20"/>
  <c r="E36" i="20"/>
  <c r="E38" i="20"/>
  <c r="E41" i="20"/>
  <c r="B47" i="20"/>
  <c r="E49" i="20"/>
  <c r="E52" i="20"/>
  <c r="E54" i="20"/>
  <c r="E57" i="20"/>
  <c r="B63" i="20"/>
  <c r="E65" i="20"/>
  <c r="E70" i="20"/>
</calcChain>
</file>

<file path=xl/sharedStrings.xml><?xml version="1.0" encoding="utf-8"?>
<sst xmlns="http://schemas.openxmlformats.org/spreadsheetml/2006/main" count="475" uniqueCount="189">
  <si>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</si>
  <si>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</si>
  <si>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</si>
  <si>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</si>
  <si>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</si>
  <si>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</si>
  <si>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</si>
  <si>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</si>
  <si>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</si>
  <si>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</si>
  <si>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</si>
  <si>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</si>
  <si>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</si>
  <si>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</si>
  <si>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</si>
  <si>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</si>
  <si>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</si>
  <si>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</si>
  <si>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</si>
  <si>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</si>
  <si>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</si>
  <si>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</si>
  <si>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</si>
  <si>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</si>
  <si>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</si>
  <si>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</si>
  <si>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</si>
  <si>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</si>
  <si>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</si>
  <si>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</si>
  <si>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</si>
  <si>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</si>
  <si>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</si>
  <si>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</si>
  <si>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</si>
  <si>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</si>
  <si>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</si>
  <si>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</si>
  <si>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</si>
  <si>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</si>
  <si>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</si>
  <si>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</si>
  <si>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P = 1000 x (PM/VP)</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</si>
  <si>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</si>
  <si>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</si>
  <si>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APORTA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</si>
  <si>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</si>
  <si>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</si>
  <si>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</si>
  <si>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</si>
  <si>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HOJA DE VIDA DE LA FUNCION PUBLICA PERSONA JURIDICA O PERSONA NATURAL</t>
  </si>
  <si>
    <t>El oferente debe presentar la hoja de vida de la función pública sea PERSONA NATURAL O JURIDICA, debido a la naturaleza de quien presenta su oferta. Los formatos presentan diferencias por tanto debe ser diligenciado conforme a su condición y debe se descargado de la página de la función pública https://funcionpublica.gov.co/descarga-de-formatos</t>
  </si>
  <si>
    <t>FOLIO 27-28</t>
  </si>
  <si>
    <t>FOLIO 1</t>
  </si>
  <si>
    <t>FOLIO 12</t>
  </si>
  <si>
    <t>FOLIO 16</t>
  </si>
  <si>
    <t>INVITACION ABIERTA No. 033 DE 2022</t>
  </si>
  <si>
    <t>GRUPO LOGISTICO ESPECIALIZADO SAS</t>
  </si>
  <si>
    <t>INVERSIONES Y TRANSPORTES SA INVERTRANS SA</t>
  </si>
  <si>
    <t>CAMARCA SAS</t>
  </si>
  <si>
    <t>MI CARGA YA SAS</t>
  </si>
  <si>
    <t>TKARGA SAS</t>
  </si>
  <si>
    <t>SUSENVIOS LOGISTICA INTEGRAL SAS</t>
  </si>
  <si>
    <t>FOLIO 4-5</t>
  </si>
  <si>
    <t>FOLIO 6-14</t>
  </si>
  <si>
    <t>FOLIO 15</t>
  </si>
  <si>
    <t>FOLIO 17</t>
  </si>
  <si>
    <t xml:space="preserve">NO CUMPLE
( La garantia debe tener un aclaratorio debido a que la parte superior en el epigrafe no esta el correcto que es (ENTIDADES ESTATALES CON RÉGIMEN PRIVADO DE
CONTRATACIÓN)
</t>
  </si>
  <si>
    <t>FOLIO 17-18</t>
  </si>
  <si>
    <t>FOLIO 19</t>
  </si>
  <si>
    <t>CUMPLE
(se verifico la persona juridica)</t>
  </si>
  <si>
    <t>FOLIO 20</t>
  </si>
  <si>
    <t>FOLIO 21-25</t>
  </si>
  <si>
    <t>FOLIO 26</t>
  </si>
  <si>
    <t>FOLIO 27</t>
  </si>
  <si>
    <t>FOLIO 28</t>
  </si>
  <si>
    <t>FOLIO 29</t>
  </si>
  <si>
    <t>5, CAUSALES DE RECHAZO DE LAS OFERTAS
11.	Cuando la OFERTA incluya información o datos inexactos que le permitan al OFERENTE cumplir con un requisito habilitante o generar un mayor puntaje</t>
  </si>
  <si>
    <t>FOLIO 2-3</t>
  </si>
  <si>
    <t>FOLIO 4-10</t>
  </si>
  <si>
    <t>FOLIO 13</t>
  </si>
  <si>
    <t>FOLIO 14</t>
  </si>
  <si>
    <t>FOLIO 19-20</t>
  </si>
  <si>
    <t>FOLIO 21</t>
  </si>
  <si>
    <t>FOLIO 18B</t>
  </si>
  <si>
    <t>NO CUMPLE</t>
  </si>
  <si>
    <t>FOLIO 34-35</t>
  </si>
  <si>
    <t>FOLIO 1-5</t>
  </si>
  <si>
    <t>FOLIO 6</t>
  </si>
  <si>
    <t>FOLIO 7 -16</t>
  </si>
  <si>
    <t>FOLIO 18-19</t>
  </si>
  <si>
    <t>FOLIO 20 -21</t>
  </si>
  <si>
    <t>FOLIO22</t>
  </si>
  <si>
    <t>FOLIO 23 26</t>
  </si>
  <si>
    <t>RECHAZADO</t>
  </si>
  <si>
    <t>FOLIO 2-6</t>
  </si>
  <si>
    <t>FOLIO 7</t>
  </si>
  <si>
    <t>FOLIO 15-16</t>
  </si>
  <si>
    <t>FOLIO 17-20</t>
  </si>
  <si>
    <t>FOLIO 23</t>
  </si>
  <si>
    <t>FOLIO 24</t>
  </si>
  <si>
    <t>Tipo de vehículo TRACTOMULA TRES EJES</t>
  </si>
  <si>
    <t>Incluir seguro de mercancía</t>
  </si>
  <si>
    <t>Los valores son libres de impuestos y estampillas</t>
  </si>
  <si>
    <t>Incluir costos de cargue y descargue</t>
  </si>
  <si>
    <t>Las especificaciones técnicas de los servicios a contratar por parte de la ELC para cumplir con Los Despachos de la Producción del Sistema de Maquila, del producto Aguardiente Nariño en todas sus presentaciones conforme con las especificaciones técnicas, mencionadas</t>
  </si>
  <si>
    <t>ESPECIFICACIONES TECNICAS</t>
  </si>
  <si>
    <t>DESCRIPCION</t>
  </si>
  <si>
    <t xml:space="preserve">REF </t>
  </si>
  <si>
    <t>SUSENVIOS LOGISTICA INTEGRAL S.A.S</t>
  </si>
  <si>
    <t>EQUIPO LOGISTICO ESPECIALIZADO</t>
  </si>
  <si>
    <t>PROVEEDOR CAMARCA S.A.S</t>
  </si>
  <si>
    <t>INVITACION ABIERTA No. 033 de 2022</t>
  </si>
  <si>
    <t xml:space="preserve">CUMPLE </t>
  </si>
  <si>
    <t xml:space="preserve">RESULTADO </t>
  </si>
  <si>
    <t>Relacion de Experiencia: El Ofertante relaciona dos contratos con el Formulario 6 con la Entidad SURENVIOS S.A.S con las siguintes condiciones Fecha de Inicio 25-05-2018 Fecha de Terminacion 13-08-2018 por un Valor de $ 1.210.143.858  // un segundo contrato con la Entidad SURENVIOS S.A.S con las siguintes condiciones Fecha de Inicio 15-08-2018 Fecha de Terminacion 02-02-2019 por un Valor de       $ 2.000.170.772</t>
  </si>
  <si>
    <t xml:space="preserve">LOS OFERENTES deberán acreditar experiencia específica en el transporte nacional de bebidas y alimentos delicados.
La experiencia específica se acreditará con la presentación de certificaciones con entidades privadas y/o públicas.
Entregar certificación en la ejecución de dos (2) contratos, cuyo objeto esté relacionado con transporte nacional de bebidas y/o alimentos delicados;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t>
  </si>
  <si>
    <t>OBSERVACIONES</t>
  </si>
  <si>
    <t xml:space="preserve">EXPERIENCIA  </t>
  </si>
  <si>
    <t>EVALUACION EXPERIENCIA INVITACIÓN ABIERTA No. 033 DE 2022</t>
  </si>
  <si>
    <t>El Ofertante no adjunto el formulario 6 Relacion de Experiencia menciona contratos con entidades como NAP CARGO, TOTAL GAS, LOGILODEX, ASCOMINT y BYS LOGISTIC la suma de estos servicios por mas de $160,000,000</t>
  </si>
  <si>
    <t>Relacion de Experiencia: El Ofertante relaciona tres contratos con el Formulario 6 con la Entidad AGF con las siguintes condiciones Fecha de Inicio 01-05-2022 Fecha de Terminacion VIGENTE por un Valor de           $ 400.000.000 MENSUALES // un segundo contrato con la Entidad DERCO con las siguintes condiciones Fecha de Inicio 25-02-2021 Fecha de Terminacion VIGENTE y un tercer contrato con la Entidad LOCATEL con las siguintes condiciones Fecha de Inicio 01-05-2022 Fecha de Terminacion VIGENTE por un Valor de           $ 600.000.000 MENSUALES</t>
  </si>
  <si>
    <t xml:space="preserve">GRUPO LOGISTICO ESPECIALIZADO </t>
  </si>
  <si>
    <t>Relacion de Experiencia: El Ofertante relaciona dos contratos con el Formulario 6 con la Entidad TIENDAS MERCURIO S.A.S con las siguintes condiciones Fecha de Inicio 20-08-2021 Fecha de Terminacion 20-12-2021 por un Valor de $ 1.452.369.512 // y un segundo contrato con la Entidad TIENDAS MERCURIO S.A.S con las siguintes condiciones Fecha de Inicio 30-03-2022 Fecha de Terminacion 30-08-2022 por un Valor de       $ 2.984.756.800</t>
  </si>
  <si>
    <t>CAMARCA S.A.S</t>
  </si>
  <si>
    <t>Vo. Bo JUAN PABLO SARMIENTO DAZA</t>
  </si>
  <si>
    <t>Subgerente Comercial</t>
  </si>
  <si>
    <t>Vo. Bo RUTH MARINA NOVOA</t>
  </si>
  <si>
    <t>Subgerente Financiera</t>
  </si>
  <si>
    <t>NO CUMPLE
(Documento no firmado)</t>
  </si>
  <si>
    <t xml:space="preserve">7. Declaración de renta del año 2021.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</si>
  <si>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</si>
  <si>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</si>
  <si>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</si>
  <si>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</si>
  <si>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</si>
  <si>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</si>
  <si>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NO CUMPLE </t>
  </si>
  <si>
    <t xml:space="preserve"> DOCUMENTOS SOLICITADOS </t>
  </si>
  <si>
    <t>901575235 - 1</t>
  </si>
  <si>
    <t>NIT</t>
  </si>
  <si>
    <t xml:space="preserve">NOMBRE </t>
  </si>
  <si>
    <t>EVALUACION DOCUMENTOS</t>
  </si>
  <si>
    <t>900.614.022 - 2</t>
  </si>
  <si>
    <r>
      <t xml:space="preserve">Presenta la información financiera a diciembre 31 de 2021, según certificación de la Cámara de Comercio de Bogotá, con Código de verificación No. B22360598C6A05 del 14 de Septiembre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</si>
  <si>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</si>
  <si>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</si>
  <si>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900.504.241 - 7</t>
  </si>
  <si>
    <t xml:space="preserve">CAMARCA SAS </t>
  </si>
  <si>
    <t>NOMBRE</t>
  </si>
  <si>
    <r>
      <t xml:space="preserve">Presenta la información financiera a 31 de dicimebre de 2021, según certificación de la Cámara de Comercio de Huila  , con Código de verificación No.S001208016 del 29 de Agosto  de  2022- </t>
    </r>
    <r>
      <rPr>
        <b/>
        <sz val="8"/>
        <rFont val="Arial"/>
        <family val="2"/>
      </rPr>
      <t>CUMPLE</t>
    </r>
  </si>
  <si>
    <t>900.949.635 -5</t>
  </si>
  <si>
    <t xml:space="preserve">CONTRATAR LOS SERVICIOS DE UNA EMPRESA ESPECIALISTA EN EL TRANSPORTE TERRESTRE DE CARGA PESADA PARA MOVILIZAR DESDE LAS INSTALACIONES DE LA EMPRESA DE LICORES DE CUNDINAMARCA UBICADA EN LA AUTOPISTA MEDELLÍN KM 3.8 VÍA SIBERIA - COTA (CUNDINAMARCA) HASTA LAS BODEGAS DE ALMACENAMIENTO DE LICORES DEL DEPARTAMENTO DE NARIÑO Y DEMAS SERVICIOS DE TRANSPORTE QUE SE REQUIERAN PARA EL CUMPLIMIENTO DEL OBJETO COMERCIAL DE LA COMPAÑIA. </t>
  </si>
  <si>
    <t>INVITACIÓN ABIERTA No 033 DE 2022</t>
  </si>
  <si>
    <t xml:space="preserve">Gastos de Interes </t>
  </si>
  <si>
    <t>Utilidad Operacional</t>
  </si>
  <si>
    <t xml:space="preserve">RAZON DE COBERTURA </t>
  </si>
  <si>
    <t>Activo Total</t>
  </si>
  <si>
    <t>Pasivo Total</t>
  </si>
  <si>
    <t>NIVEL DE ENDEUDAMIENTO</t>
  </si>
  <si>
    <t xml:space="preserve">Activo corriente - Pasivo Corriente </t>
  </si>
  <si>
    <t xml:space="preserve">CAPITAL DE TRABAJO </t>
  </si>
  <si>
    <t>Pasivo corriente</t>
  </si>
  <si>
    <t>LIQUIDEZ</t>
  </si>
  <si>
    <t>Activo corriente</t>
  </si>
  <si>
    <t>En Col $</t>
  </si>
  <si>
    <t>6.034.466.292 - 5.017.216.828</t>
  </si>
  <si>
    <t>20.859.675.638 - 12.868.188.379</t>
  </si>
  <si>
    <t>3.329.442.856 - 534.580.163</t>
  </si>
  <si>
    <t>&gt; = 2</t>
  </si>
  <si>
    <t>Uop/GI</t>
  </si>
  <si>
    <t>&lt;= 75 %</t>
  </si>
  <si>
    <t>(PT/AT) * 100</t>
  </si>
  <si>
    <t>&gt; =  al P.O</t>
  </si>
  <si>
    <t>AC-PC</t>
  </si>
  <si>
    <t>&gt; = 1.5</t>
  </si>
  <si>
    <t>AC/PC</t>
  </si>
  <si>
    <t>PRESUPUESTO OFICIAL:  $650.000.000</t>
  </si>
  <si>
    <t>SOLICITADOS</t>
  </si>
  <si>
    <t>INDICADORES FINANCIEROS</t>
  </si>
  <si>
    <t>SOLICITADOS
PRESUPUESTO OFICIAL:  $650.000.000</t>
  </si>
  <si>
    <t>NO CUMPLE
(No documentacion)</t>
  </si>
  <si>
    <t>SUBSANO
CUMPLE</t>
  </si>
  <si>
    <t>No Subsano</t>
  </si>
  <si>
    <t>NO CUMPLE
RECHAZADO</t>
  </si>
  <si>
    <t>NO CUMPLE - NO SUBSANO
RECHAZADO</t>
  </si>
  <si>
    <t>Rechazado</t>
  </si>
  <si>
    <t>NO CUMPLE
Notas y Estado financieros no son de las mismas fechas</t>
  </si>
  <si>
    <t>NO CUMPL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</si>
</sst>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0.00;[Red]#,##0.00"/>
    <numFmt numFmtId="171" formatCode="_(&quot;$&quot;\ * #,##0_);_(&quot;$&quot;\ * \(#,##0\);_(&quot;$&quot;\ * &quot;-&quot;??_);_(@_)"/>
  </numFmts>
  <fonts count="40"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0"/>
      <color rgb="FFFF0000"/>
      <name val="Arial"/>
      <family val="2"/>
    </font>
    <font>
      <sz val="8"/>
      <color rgb="FFFF0000"/>
      <name val="Calibri"/>
      <family val="2"/>
      <scheme val="minor"/>
    </font>
    <font>
      <b/>
      <sz val="12"/>
      <color rgb="FFFF0000"/>
      <name val="Calibri"/>
      <family val="2"/>
      <scheme val="minor"/>
    </font>
    <font>
      <b/>
      <sz val="11"/>
      <color theme="1"/>
      <name val="Calibri"/>
      <family val="2"/>
      <scheme val="minor"/>
    </font>
    <font>
      <sz val="11"/>
      <color rgb="FF000000"/>
      <name val="Arial"/>
      <family val="2"/>
    </font>
    <font>
      <sz val="8"/>
      <color rgb="FFFF0000"/>
      <name val="Arial"/>
      <family val="2"/>
    </font>
    <font>
      <sz val="11"/>
      <color theme="1"/>
      <name val="Arial"/>
      <family val="2"/>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sz val="8"/>
      <color rgb="FF00B050"/>
      <name val="Calibri"/>
      <family val="2"/>
      <scheme val="minor"/>
    </font>
    <font>
      <b/>
      <sz val="12"/>
      <color rgb="FF00B050"/>
      <name val="Calibri"/>
      <family val="2"/>
      <scheme val="minor"/>
    </font>
    <font>
      <sz val="8"/>
      <color rgb="FF00B050"/>
      <name val="Arial"/>
      <family val="2"/>
    </font>
    <font>
      <b/>
      <sz val="10"/>
      <color rgb="FF00B050"/>
      <name val="Arial"/>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3">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9" fillId="0" borderId="0"/>
    <xf numFmtId="165" fontId="19" fillId="0" borderId="0" applyFont="0" applyFill="0" applyBorder="0" applyAlignment="0" applyProtection="0"/>
    <xf numFmtId="41" fontId="8" fillId="0" borderId="0" applyFont="0" applyFill="0" applyBorder="0" applyAlignment="0" applyProtection="0"/>
    <xf numFmtId="9" fontId="8" fillId="0" borderId="0" applyFont="0" applyFill="0" applyBorder="0" applyAlignment="0" applyProtection="0"/>
  </cellStyleXfs>
  <cellXfs count="230">
    <xf numFmtId="0" fontId="0" fillId="0" borderId="0" xfId="0"/>
    <xf numFmtId="0" fontId="4" fillId="0" borderId="0" xfId="0" applyFont="1"/>
    <xf numFmtId="0" fontId="4" fillId="0" borderId="0" xfId="0" applyFont="1" applyAlignment="1"/>
    <xf numFmtId="0" fontId="5" fillId="0" borderId="0" xfId="0" applyFont="1"/>
    <xf numFmtId="0" fontId="0" fillId="0" borderId="0" xfId="0" applyBorder="1"/>
    <xf numFmtId="0" fontId="1" fillId="0" borderId="3" xfId="0" applyFont="1" applyBorder="1" applyAlignment="1">
      <alignment horizontal="center" vertical="center" wrapText="1"/>
    </xf>
    <xf numFmtId="0" fontId="14" fillId="0" borderId="0" xfId="2" applyFont="1" applyAlignment="1">
      <alignment vertical="center"/>
    </xf>
    <xf numFmtId="0" fontId="9" fillId="0" borderId="0" xfId="2"/>
    <xf numFmtId="0" fontId="10" fillId="0" borderId="0" xfId="2" applyFont="1" applyAlignment="1">
      <alignment horizontal="justify" vertical="center"/>
    </xf>
    <xf numFmtId="0" fontId="2" fillId="0" borderId="0" xfId="2" applyFont="1" applyAlignment="1">
      <alignment vertical="top" wrapText="1"/>
    </xf>
    <xf numFmtId="0" fontId="10" fillId="0" borderId="0" xfId="2" applyFont="1" applyAlignment="1">
      <alignment vertical="top"/>
    </xf>
    <xf numFmtId="0" fontId="15" fillId="0" borderId="0" xfId="2" applyFont="1" applyAlignment="1">
      <alignment vertical="center"/>
    </xf>
    <xf numFmtId="0" fontId="15" fillId="0" borderId="0" xfId="2" applyFont="1"/>
    <xf numFmtId="0" fontId="10" fillId="0" borderId="0" xfId="2" applyFont="1" applyAlignment="1">
      <alignment vertical="center"/>
    </xf>
    <xf numFmtId="0" fontId="11" fillId="0" borderId="0" xfId="2" applyFont="1" applyAlignment="1">
      <alignment vertical="center" wrapText="1"/>
    </xf>
    <xf numFmtId="0" fontId="9" fillId="0" borderId="1" xfId="2" applyBorder="1" applyAlignment="1">
      <alignment wrapText="1"/>
    </xf>
    <xf numFmtId="3" fontId="9" fillId="0" borderId="0" xfId="2" applyNumberFormat="1"/>
    <xf numFmtId="0" fontId="12" fillId="0" borderId="1" xfId="2" applyFont="1" applyBorder="1"/>
    <xf numFmtId="1" fontId="9" fillId="0" borderId="0" xfId="2" applyNumberFormat="1"/>
    <xf numFmtId="0" fontId="5" fillId="0" borderId="0" xfId="0" applyFont="1" applyAlignment="1">
      <alignment horizontal="justify" vertical="top" wrapText="1"/>
    </xf>
    <xf numFmtId="0" fontId="16" fillId="0" borderId="0" xfId="2" applyFont="1" applyAlignment="1">
      <alignment vertical="top"/>
    </xf>
    <xf numFmtId="0" fontId="16" fillId="0" borderId="0" xfId="2" applyFont="1" applyAlignment="1">
      <alignment horizontal="left" vertical="top" wrapText="1"/>
    </xf>
    <xf numFmtId="0" fontId="15" fillId="0" borderId="0" xfId="2" applyFont="1" applyAlignment="1">
      <alignment horizontal="left" vertical="top" wrapText="1"/>
    </xf>
    <xf numFmtId="0" fontId="16" fillId="0" borderId="0" xfId="2" applyFont="1"/>
    <xf numFmtId="0" fontId="13" fillId="0" borderId="0" xfId="0" applyFont="1"/>
    <xf numFmtId="0" fontId="17"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6" fillId="0" borderId="0" xfId="2" applyFont="1" applyAlignment="1">
      <alignment horizontal="left" vertical="top"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9" fillId="0" borderId="0" xfId="0" applyFont="1"/>
    <xf numFmtId="0" fontId="21" fillId="0" borderId="2" xfId="0" applyFont="1" applyBorder="1" applyAlignment="1">
      <alignment horizontal="center" vertical="center"/>
    </xf>
    <xf numFmtId="0" fontId="22" fillId="0" borderId="1" xfId="0" applyFont="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horizontal="justify" vertical="top"/>
    </xf>
    <xf numFmtId="0" fontId="22" fillId="0" borderId="2"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6" fillId="0" borderId="2" xfId="0" applyFont="1" applyBorder="1"/>
    <xf numFmtId="0" fontId="4" fillId="0" borderId="2" xfId="0" applyFont="1" applyBorder="1" applyAlignment="1">
      <alignment horizontal="justify" vertical="center" wrapText="1"/>
    </xf>
    <xf numFmtId="0" fontId="20" fillId="0" borderId="2" xfId="0" applyFont="1" applyBorder="1" applyAlignment="1">
      <alignment horizontal="center" vertical="center"/>
    </xf>
    <xf numFmtId="0" fontId="11" fillId="2" borderId="1" xfId="2" applyFont="1" applyFill="1" applyBorder="1" applyAlignment="1">
      <alignment vertical="center" wrapText="1"/>
    </xf>
    <xf numFmtId="1" fontId="9" fillId="0" borderId="1" xfId="2" applyNumberFormat="1" applyBorder="1" applyAlignment="1">
      <alignment horizontal="center" vertical="center"/>
    </xf>
    <xf numFmtId="6" fontId="9" fillId="0" borderId="1" xfId="2" applyNumberFormat="1" applyBorder="1" applyAlignment="1">
      <alignment horizontal="center" vertical="center"/>
    </xf>
    <xf numFmtId="0" fontId="16"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2" xfId="0" applyFont="1" applyBorder="1" applyAlignment="1">
      <alignment horizontal="justify" vertical="center" wrapText="1"/>
    </xf>
    <xf numFmtId="0" fontId="4" fillId="0" borderId="1" xfId="0" applyFont="1" applyBorder="1" applyAlignment="1">
      <alignment wrapText="1"/>
    </xf>
    <xf numFmtId="1" fontId="2" fillId="0" borderId="3" xfId="0" applyNumberFormat="1" applyFont="1" applyBorder="1" applyAlignment="1">
      <alignment horizontal="center" vertical="center" wrapText="1"/>
    </xf>
    <xf numFmtId="0" fontId="23" fillId="0" borderId="3" xfId="0" applyFont="1" applyFill="1" applyBorder="1" applyAlignment="1">
      <alignment horizontal="center" vertical="center" wrapText="1"/>
    </xf>
    <xf numFmtId="0" fontId="15" fillId="0" borderId="0" xfId="2" applyFont="1" applyAlignment="1">
      <alignment horizontal="left" vertical="top" wrapText="1"/>
    </xf>
    <xf numFmtId="0" fontId="16" fillId="0" borderId="0" xfId="2" applyFont="1" applyAlignment="1">
      <alignment horizontal="left" vertical="top" wrapText="1"/>
    </xf>
    <xf numFmtId="0" fontId="21"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1" fillId="3" borderId="2" xfId="0" applyFont="1" applyFill="1" applyBorder="1" applyAlignment="1">
      <alignment horizontal="center" vertical="center"/>
    </xf>
    <xf numFmtId="0" fontId="4" fillId="0" borderId="0"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2" fillId="0" borderId="4" xfId="0" applyFont="1" applyBorder="1" applyAlignment="1">
      <alignment horizontal="center" vertical="center"/>
    </xf>
    <xf numFmtId="0" fontId="4"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0" fillId="3" borderId="2" xfId="0" applyFont="1" applyFill="1" applyBorder="1" applyAlignment="1">
      <alignment horizontal="center" vertical="center"/>
    </xf>
    <xf numFmtId="0" fontId="26" fillId="4" borderId="5" xfId="0" applyFont="1" applyFill="1" applyBorder="1" applyAlignment="1">
      <alignment horizontal="center"/>
    </xf>
    <xf numFmtId="0" fontId="0" fillId="0" borderId="5" xfId="0" applyBorder="1"/>
    <xf numFmtId="0" fontId="0" fillId="0" borderId="6" xfId="0" applyBorder="1"/>
    <xf numFmtId="0" fontId="27" fillId="0" borderId="7" xfId="0" applyFont="1" applyBorder="1" applyAlignment="1">
      <alignment horizontal="left" vertical="center" wrapText="1" indent="2"/>
    </xf>
    <xf numFmtId="0" fontId="27" fillId="0" borderId="7" xfId="0" applyFont="1" applyBorder="1" applyAlignment="1">
      <alignment horizontal="center" vertical="center" wrapText="1"/>
    </xf>
    <xf numFmtId="0" fontId="27" fillId="0" borderId="7" xfId="0" applyFont="1" applyBorder="1" applyAlignment="1">
      <alignment horizontal="center" vertical="top" wrapText="1"/>
    </xf>
    <xf numFmtId="0" fontId="15"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4" fillId="0" borderId="5" xfId="0" applyFont="1" applyBorder="1" applyAlignment="1">
      <alignment horizontal="center" vertical="center" wrapText="1"/>
    </xf>
    <xf numFmtId="167" fontId="0" fillId="0" borderId="0" xfId="0" applyNumberFormat="1"/>
    <xf numFmtId="44" fontId="0" fillId="0" borderId="0" xfId="8" applyFont="1"/>
    <xf numFmtId="0" fontId="11" fillId="4" borderId="5" xfId="0" applyFont="1" applyFill="1" applyBorder="1" applyAlignment="1">
      <alignment horizontal="center" vertical="center" wrapText="1"/>
    </xf>
    <xf numFmtId="0" fontId="26" fillId="4" borderId="5" xfId="0" applyFont="1" applyFill="1" applyBorder="1"/>
    <xf numFmtId="0" fontId="11" fillId="5" borderId="5" xfId="0" applyFont="1" applyFill="1" applyBorder="1" applyAlignment="1">
      <alignment horizontal="center" vertical="center" wrapText="1"/>
    </xf>
    <xf numFmtId="0" fontId="28" fillId="0" borderId="3" xfId="0" applyFont="1" applyBorder="1" applyAlignment="1">
      <alignment horizontal="center" vertical="center" wrapText="1"/>
    </xf>
    <xf numFmtId="0" fontId="2" fillId="0" borderId="3" xfId="0" applyFont="1" applyBorder="1" applyAlignment="1">
      <alignment horizontal="center" vertical="center" wrapText="1"/>
    </xf>
    <xf numFmtId="0" fontId="0" fillId="6" borderId="0" xfId="0" applyFill="1"/>
    <xf numFmtId="0" fontId="2" fillId="6" borderId="1" xfId="0" applyFont="1" applyFill="1" applyBorder="1" applyAlignment="1">
      <alignment horizontal="center" vertical="center" wrapText="1"/>
    </xf>
    <xf numFmtId="0" fontId="27" fillId="0" borderId="1" xfId="0" applyFont="1" applyBorder="1" applyAlignment="1">
      <alignment horizontal="justify" vertical="center"/>
    </xf>
    <xf numFmtId="168" fontId="2" fillId="6" borderId="1" xfId="12" applyNumberFormat="1" applyFont="1" applyFill="1" applyBorder="1" applyAlignment="1">
      <alignment horizontal="center" vertical="center"/>
    </xf>
    <xf numFmtId="0" fontId="5" fillId="6" borderId="1" xfId="0" applyFont="1" applyFill="1" applyBorder="1" applyAlignment="1">
      <alignment horizontal="center" vertical="center"/>
    </xf>
    <xf numFmtId="0" fontId="27" fillId="0" borderId="1" xfId="0" applyFont="1" applyBorder="1" applyAlignment="1">
      <alignment vertical="center"/>
    </xf>
    <xf numFmtId="0" fontId="2" fillId="6" borderId="13" xfId="0" applyFont="1" applyFill="1" applyBorder="1" applyAlignment="1">
      <alignment horizontal="center" vertical="center" wrapText="1"/>
    </xf>
    <xf numFmtId="0" fontId="29" fillId="6" borderId="1" xfId="0" applyFont="1" applyFill="1" applyBorder="1" applyAlignment="1">
      <alignment horizontal="left" vertical="center" wrapText="1"/>
    </xf>
    <xf numFmtId="168" fontId="12" fillId="6" borderId="14" xfId="12" applyNumberFormat="1" applyFont="1" applyFill="1" applyBorder="1" applyAlignment="1">
      <alignment horizontal="center" vertical="center"/>
    </xf>
    <xf numFmtId="0" fontId="18" fillId="6" borderId="14" xfId="0" applyFont="1" applyFill="1" applyBorder="1" applyAlignment="1">
      <alignment horizontal="justify" vertical="justify" wrapText="1"/>
    </xf>
    <xf numFmtId="3" fontId="30" fillId="6" borderId="11" xfId="0" applyNumberFormat="1" applyFont="1" applyFill="1" applyBorder="1" applyAlignment="1">
      <alignment horizontal="center" vertical="center"/>
    </xf>
    <xf numFmtId="0" fontId="30" fillId="6" borderId="11" xfId="0" applyFont="1" applyFill="1" applyBorder="1" applyAlignment="1">
      <alignment horizontal="center"/>
    </xf>
    <xf numFmtId="0" fontId="18"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9" fontId="3" fillId="6" borderId="0" xfId="0" applyNumberFormat="1" applyFont="1" applyFill="1" applyAlignment="1">
      <alignment horizontal="center" vertical="center"/>
    </xf>
    <xf numFmtId="0" fontId="3" fillId="6" borderId="0" xfId="0" applyFont="1" applyFill="1"/>
    <xf numFmtId="0" fontId="30" fillId="6" borderId="11" xfId="0" applyFont="1" applyFill="1" applyBorder="1" applyAlignment="1">
      <alignment horizontal="center" vertical="center"/>
    </xf>
    <xf numFmtId="0" fontId="2" fillId="6" borderId="0" xfId="0" applyFont="1" applyFill="1" applyAlignment="1">
      <alignment horizontal="left" vertical="center" wrapText="1"/>
    </xf>
    <xf numFmtId="0" fontId="5" fillId="6" borderId="0" xfId="0" applyFont="1" applyFill="1" applyAlignment="1">
      <alignment horizontal="left" vertical="center" wrapText="1"/>
    </xf>
    <xf numFmtId="0" fontId="2" fillId="6" borderId="15"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0" fillId="6" borderId="0" xfId="0" applyFill="1" applyAlignment="1">
      <alignment vertical="top"/>
    </xf>
    <xf numFmtId="0" fontId="18" fillId="6" borderId="14" xfId="0" applyFont="1" applyFill="1" applyBorder="1" applyAlignment="1">
      <alignment horizontal="justify" wrapText="1"/>
    </xf>
    <xf numFmtId="0" fontId="18" fillId="6" borderId="0" xfId="0" applyFont="1" applyFill="1" applyAlignment="1">
      <alignment horizontal="center" vertical="center" wrapText="1"/>
    </xf>
    <xf numFmtId="164" fontId="31" fillId="6" borderId="16" xfId="1" applyFont="1" applyFill="1" applyBorder="1" applyAlignment="1">
      <alignment horizontal="center"/>
    </xf>
    <xf numFmtId="0" fontId="0" fillId="6" borderId="17" xfId="0" applyFill="1" applyBorder="1"/>
    <xf numFmtId="0" fontId="0" fillId="6" borderId="18" xfId="0" applyFill="1" applyBorder="1"/>
    <xf numFmtId="0" fontId="0" fillId="6" borderId="19" xfId="0" applyFill="1" applyBorder="1"/>
    <xf numFmtId="164" fontId="32" fillId="6" borderId="7" xfId="1" applyFont="1" applyFill="1" applyBorder="1" applyAlignment="1">
      <alignment horizontal="center"/>
    </xf>
    <xf numFmtId="169" fontId="31" fillId="6" borderId="20" xfId="1" applyNumberFormat="1" applyFont="1" applyFill="1" applyBorder="1"/>
    <xf numFmtId="3" fontId="31" fillId="6" borderId="0" xfId="0" applyNumberFormat="1" applyFont="1" applyFill="1"/>
    <xf numFmtId="0" fontId="31" fillId="6" borderId="0" xfId="0" applyFont="1" applyFill="1" applyAlignment="1">
      <alignment horizontal="center"/>
    </xf>
    <xf numFmtId="0" fontId="31" fillId="6" borderId="21" xfId="0" applyFont="1" applyFill="1" applyBorder="1"/>
    <xf numFmtId="2" fontId="31" fillId="6" borderId="20" xfId="1" applyNumberFormat="1" applyFont="1" applyFill="1" applyBorder="1" applyAlignment="1">
      <alignment horizontal="center"/>
    </xf>
    <xf numFmtId="2" fontId="31" fillId="6" borderId="20" xfId="1" applyNumberFormat="1" applyFont="1" applyFill="1" applyBorder="1" applyAlignment="1">
      <alignment horizontal="right"/>
    </xf>
    <xf numFmtId="169" fontId="31" fillId="6" borderId="18" xfId="1" applyNumberFormat="1" applyFont="1" applyFill="1" applyBorder="1"/>
    <xf numFmtId="0" fontId="31" fillId="6" borderId="22" xfId="0" applyFont="1" applyFill="1" applyBorder="1" applyAlignment="1">
      <alignment horizontal="center" vertical="center" wrapText="1"/>
    </xf>
    <xf numFmtId="0" fontId="32" fillId="6" borderId="7" xfId="0" applyFont="1" applyFill="1" applyBorder="1" applyAlignment="1">
      <alignment horizontal="center" vertical="justify" wrapText="1"/>
    </xf>
    <xf numFmtId="0" fontId="31" fillId="6" borderId="7" xfId="0" applyFont="1" applyFill="1" applyBorder="1" applyAlignment="1">
      <alignment horizontal="center" vertical="justify" wrapText="1"/>
    </xf>
    <xf numFmtId="164" fontId="31" fillId="6" borderId="20" xfId="1" applyFont="1" applyFill="1" applyBorder="1"/>
    <xf numFmtId="169" fontId="31" fillId="6" borderId="0" xfId="1" applyNumberFormat="1" applyFont="1" applyFill="1" applyBorder="1"/>
    <xf numFmtId="164" fontId="31" fillId="6" borderId="7" xfId="1" applyFont="1" applyFill="1" applyBorder="1" applyAlignment="1">
      <alignment horizontal="center"/>
    </xf>
    <xf numFmtId="9" fontId="31" fillId="6" borderId="20" xfId="12" applyFont="1" applyFill="1" applyBorder="1"/>
    <xf numFmtId="3" fontId="31" fillId="6" borderId="22" xfId="0" applyNumberFormat="1" applyFont="1" applyFill="1" applyBorder="1"/>
    <xf numFmtId="0" fontId="31" fillId="6" borderId="22" xfId="0" applyFont="1" applyFill="1" applyBorder="1" applyAlignment="1">
      <alignment horizontal="center"/>
    </xf>
    <xf numFmtId="169" fontId="31" fillId="6" borderId="22" xfId="1" applyNumberFormat="1" applyFont="1" applyFill="1" applyBorder="1" applyAlignment="1">
      <alignment horizontal="right"/>
    </xf>
    <xf numFmtId="39" fontId="31" fillId="6" borderId="20" xfId="1" applyNumberFormat="1" applyFont="1" applyFill="1" applyBorder="1"/>
    <xf numFmtId="169" fontId="31" fillId="6" borderId="22" xfId="1" applyNumberFormat="1" applyFont="1" applyFill="1" applyBorder="1"/>
    <xf numFmtId="0" fontId="32" fillId="6" borderId="23" xfId="0" applyFont="1" applyFill="1" applyBorder="1" applyAlignment="1">
      <alignment horizontal="center" vertical="justify" wrapText="1"/>
    </xf>
    <xf numFmtId="0" fontId="31" fillId="6" borderId="24" xfId="0" applyFont="1" applyFill="1" applyBorder="1"/>
    <xf numFmtId="0" fontId="31" fillId="6" borderId="25" xfId="0" applyFont="1" applyFill="1" applyBorder="1"/>
    <xf numFmtId="0" fontId="32" fillId="6" borderId="26" xfId="0" applyFont="1" applyFill="1" applyBorder="1" applyAlignment="1">
      <alignment horizontal="center"/>
    </xf>
    <xf numFmtId="0" fontId="32" fillId="6" borderId="27"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3" fillId="6" borderId="27" xfId="0" applyFont="1" applyFill="1" applyBorder="1" applyAlignment="1">
      <alignment horizontal="center" vertical="center" wrapText="1"/>
    </xf>
    <xf numFmtId="9" fontId="0" fillId="6" borderId="0" xfId="0" applyNumberFormat="1" applyFill="1"/>
    <xf numFmtId="9" fontId="0" fillId="6" borderId="0" xfId="11" applyNumberFormat="1" applyFont="1" applyFill="1" applyAlignment="1">
      <alignment vertical="center"/>
    </xf>
    <xf numFmtId="0" fontId="19" fillId="6" borderId="0" xfId="0" applyFont="1" applyFill="1" applyAlignment="1">
      <alignment horizontal="center" vertical="center"/>
    </xf>
    <xf numFmtId="0" fontId="20" fillId="6" borderId="0" xfId="0" applyFont="1" applyFill="1" applyAlignment="1">
      <alignment horizontal="justify" vertical="center" wrapText="1"/>
    </xf>
    <xf numFmtId="41" fontId="0" fillId="6" borderId="0" xfId="11" applyFont="1" applyFill="1" applyAlignment="1">
      <alignment vertical="center"/>
    </xf>
    <xf numFmtId="0" fontId="19" fillId="6" borderId="1" xfId="0" applyFont="1" applyFill="1" applyBorder="1" applyAlignment="1">
      <alignment horizontal="center" vertical="center"/>
    </xf>
    <xf numFmtId="0" fontId="20" fillId="6" borderId="1" xfId="0" applyFont="1" applyFill="1" applyBorder="1"/>
    <xf numFmtId="0" fontId="20" fillId="6" borderId="1" xfId="0" applyFont="1" applyFill="1" applyBorder="1" applyAlignment="1">
      <alignment horizontal="justify" vertical="center" wrapText="1"/>
    </xf>
    <xf numFmtId="0" fontId="19" fillId="6" borderId="1" xfId="0" applyFont="1" applyFill="1" applyBorder="1" applyAlignment="1">
      <alignment horizontal="center" vertical="center" wrapText="1"/>
    </xf>
    <xf numFmtId="0" fontId="19" fillId="6" borderId="17" xfId="0" applyFont="1" applyFill="1" applyBorder="1" applyAlignment="1">
      <alignment horizontal="center" vertical="center"/>
    </xf>
    <xf numFmtId="0" fontId="20" fillId="6" borderId="1" xfId="0" applyFont="1" applyFill="1" applyBorder="1" applyAlignment="1">
      <alignment vertical="center"/>
    </xf>
    <xf numFmtId="3" fontId="0" fillId="6" borderId="0" xfId="0" applyNumberFormat="1" applyFill="1"/>
    <xf numFmtId="0" fontId="20" fillId="6" borderId="26" xfId="0" applyFont="1" applyFill="1" applyBorder="1" applyAlignment="1">
      <alignment horizontal="center" vertical="center"/>
    </xf>
    <xf numFmtId="0" fontId="26" fillId="6" borderId="0" xfId="0" applyFont="1" applyFill="1"/>
    <xf numFmtId="0" fontId="0" fillId="6" borderId="0" xfId="0" applyFill="1" applyAlignment="1">
      <alignment horizontal="justify" vertical="justify"/>
    </xf>
    <xf numFmtId="0" fontId="0" fillId="6" borderId="0" xfId="0" applyFill="1" applyAlignment="1">
      <alignment vertical="center"/>
    </xf>
    <xf numFmtId="0" fontId="0" fillId="6" borderId="0" xfId="0" applyFill="1" applyAlignment="1">
      <alignment horizontal="center"/>
    </xf>
    <xf numFmtId="0" fontId="26" fillId="6" borderId="1" xfId="0" applyFont="1" applyFill="1" applyBorder="1" applyAlignment="1">
      <alignment horizontal="center"/>
    </xf>
    <xf numFmtId="170" fontId="31" fillId="6" borderId="1" xfId="0" applyNumberFormat="1" applyFont="1" applyFill="1" applyBorder="1" applyAlignment="1">
      <alignment horizontal="right" vertical="center"/>
    </xf>
    <xf numFmtId="4" fontId="31" fillId="6" borderId="1" xfId="0" applyNumberFormat="1" applyFont="1" applyFill="1" applyBorder="1" applyAlignment="1">
      <alignment horizontal="right"/>
    </xf>
    <xf numFmtId="0" fontId="0" fillId="6" borderId="1" xfId="0" applyFill="1" applyBorder="1" applyAlignment="1">
      <alignment horizontal="center"/>
    </xf>
    <xf numFmtId="0" fontId="20" fillId="6" borderId="1" xfId="0" applyFont="1" applyFill="1" applyBorder="1" applyAlignment="1">
      <alignment wrapText="1"/>
    </xf>
    <xf numFmtId="9" fontId="31" fillId="6" borderId="1" xfId="12" applyFont="1" applyFill="1" applyBorder="1" applyAlignment="1">
      <alignment horizontal="right" vertical="center"/>
    </xf>
    <xf numFmtId="9" fontId="31" fillId="6" borderId="23" xfId="12" applyFont="1" applyFill="1" applyBorder="1" applyAlignment="1">
      <alignment horizontal="right" vertical="center"/>
    </xf>
    <xf numFmtId="0" fontId="19" fillId="6" borderId="26" xfId="0" applyFont="1" applyFill="1" applyBorder="1" applyAlignment="1">
      <alignment horizontal="center" vertical="center"/>
    </xf>
    <xf numFmtId="0" fontId="20" fillId="6" borderId="23" xfId="0" applyFont="1" applyFill="1" applyBorder="1" applyAlignment="1">
      <alignment horizontal="left" vertical="center" wrapText="1"/>
    </xf>
    <xf numFmtId="171" fontId="31" fillId="6" borderId="1" xfId="7" applyNumberFormat="1" applyFont="1" applyFill="1" applyBorder="1" applyAlignment="1">
      <alignment horizontal="right" vertical="center"/>
    </xf>
    <xf numFmtId="171" fontId="31" fillId="6" borderId="23" xfId="7" applyNumberFormat="1" applyFont="1" applyFill="1" applyBorder="1" applyAlignment="1">
      <alignment horizontal="right" vertical="center"/>
    </xf>
    <xf numFmtId="170" fontId="31" fillId="6" borderId="16" xfId="0" applyNumberFormat="1" applyFont="1" applyFill="1" applyBorder="1" applyAlignment="1">
      <alignment horizontal="right" vertical="center"/>
    </xf>
    <xf numFmtId="0" fontId="34" fillId="6" borderId="0" xfId="0" applyFont="1" applyFill="1"/>
    <xf numFmtId="0" fontId="33" fillId="6" borderId="0" xfId="0" applyFont="1" applyFill="1"/>
    <xf numFmtId="0" fontId="35" fillId="6" borderId="0" xfId="0" applyFont="1" applyFill="1" applyAlignment="1">
      <alignment horizontal="left"/>
    </xf>
    <xf numFmtId="0" fontId="4" fillId="0" borderId="1" xfId="0" applyFont="1" applyBorder="1" applyAlignment="1">
      <alignment horizontal="center"/>
    </xf>
    <xf numFmtId="0" fontId="7" fillId="0" borderId="1" xfId="0" applyFont="1" applyBorder="1" applyAlignment="1">
      <alignment horizontal="center" vertical="center"/>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14" fillId="0" borderId="0" xfId="2" applyFont="1" applyAlignment="1">
      <alignment horizontal="center" vertical="center"/>
    </xf>
    <xf numFmtId="0" fontId="2" fillId="0" borderId="0" xfId="2" applyFont="1" applyAlignment="1">
      <alignment horizontal="justify" vertical="top" wrapText="1"/>
    </xf>
    <xf numFmtId="0" fontId="15" fillId="0" borderId="0" xfId="2" applyFont="1" applyAlignment="1">
      <alignment horizontal="left" vertical="top"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26" fillId="0" borderId="6" xfId="0" applyFont="1" applyBorder="1" applyAlignment="1">
      <alignment horizontal="center"/>
    </xf>
    <xf numFmtId="0" fontId="26" fillId="0" borderId="8" xfId="0" applyFont="1" applyBorder="1" applyAlignment="1">
      <alignment horizontal="center"/>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0" fillId="0" borderId="12" xfId="0" applyBorder="1" applyAlignment="1">
      <alignment horizontal="center"/>
    </xf>
    <xf numFmtId="0" fontId="0" fillId="0" borderId="0" xfId="0" applyAlignment="1">
      <alignment horizontal="center"/>
    </xf>
    <xf numFmtId="0" fontId="18" fillId="6" borderId="0" xfId="0" applyFont="1" applyFill="1" applyAlignment="1">
      <alignment horizontal="center" vertical="center"/>
    </xf>
    <xf numFmtId="0" fontId="18" fillId="6" borderId="6" xfId="0" applyFont="1" applyFill="1" applyBorder="1" applyAlignment="1">
      <alignment horizontal="left" vertical="center" wrapText="1"/>
    </xf>
    <xf numFmtId="0" fontId="18" fillId="6" borderId="8" xfId="0" applyFont="1" applyFill="1" applyBorder="1" applyAlignment="1">
      <alignment horizontal="left" vertical="center" wrapText="1"/>
    </xf>
    <xf numFmtId="9" fontId="18" fillId="6" borderId="21" xfId="0" applyNumberFormat="1" applyFont="1" applyFill="1" applyBorder="1" applyAlignment="1">
      <alignment horizontal="center" vertical="justify" wrapText="1"/>
    </xf>
    <xf numFmtId="0" fontId="18" fillId="6" borderId="0" xfId="0" applyFont="1" applyFill="1" applyAlignment="1">
      <alignment horizontal="center" vertical="justify" wrapText="1"/>
    </xf>
    <xf numFmtId="0" fontId="18" fillId="6" borderId="20" xfId="0" applyFont="1" applyFill="1" applyBorder="1" applyAlignment="1">
      <alignment horizontal="center" vertical="justify" wrapText="1"/>
    </xf>
    <xf numFmtId="0" fontId="18" fillId="6"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26" fillId="6" borderId="0" xfId="0" applyFont="1" applyFill="1" applyAlignment="1">
      <alignment horizont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8" xfId="0" applyFill="1" applyBorder="1" applyAlignment="1">
      <alignment horizontal="center" vertical="center" wrapText="1"/>
    </xf>
    <xf numFmtId="0" fontId="32" fillId="6" borderId="1" xfId="0" applyFont="1" applyFill="1" applyBorder="1" applyAlignment="1">
      <alignment horizontal="center" vertical="center" wrapText="1"/>
    </xf>
    <xf numFmtId="0" fontId="18" fillId="6" borderId="0" xfId="0" applyFont="1" applyFill="1" applyAlignment="1">
      <alignment horizontal="left" vertical="justify"/>
    </xf>
    <xf numFmtId="0" fontId="32" fillId="6" borderId="30" xfId="0" applyFont="1" applyFill="1" applyBorder="1" applyAlignment="1">
      <alignment horizontal="center" vertical="center" wrapText="1"/>
    </xf>
    <xf numFmtId="0" fontId="32" fillId="6" borderId="29" xfId="0" applyFont="1" applyFill="1" applyBorder="1" applyAlignment="1">
      <alignment horizontal="center" vertical="center"/>
    </xf>
    <xf numFmtId="0" fontId="32" fillId="6" borderId="30" xfId="0" applyFont="1" applyFill="1" applyBorder="1" applyAlignment="1">
      <alignment horizontal="center" vertical="center"/>
    </xf>
    <xf numFmtId="0" fontId="18" fillId="6" borderId="0" xfId="0" applyFont="1" applyFill="1" applyAlignment="1">
      <alignment horizontal="left" vertical="center" wrapText="1"/>
    </xf>
    <xf numFmtId="0" fontId="16" fillId="0" borderId="0" xfId="2" applyFont="1" applyAlignment="1">
      <alignment horizontal="lef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1" xfId="0" applyFont="1" applyBorder="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7"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3" xfId="0" applyFont="1" applyBorder="1" applyAlignment="1">
      <alignment horizontal="center" vertical="center"/>
    </xf>
    <xf numFmtId="0" fontId="39" fillId="0" borderId="3" xfId="0" applyFont="1" applyFill="1" applyBorder="1" applyAlignment="1">
      <alignment horizontal="center" vertical="center" wrapText="1"/>
    </xf>
  </cellXfs>
  <cellStyles count="13">
    <cellStyle name="Millares [0]" xfId="11"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0] 3" xfId="10" xr:uid="{A90058C7-8A53-4B01-B13A-485C9A385E29}"/>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9" xr:uid="{23BB70CB-60C8-4CD3-81E5-9ED676C9D41D}"/>
    <cellStyle name="Porcentaje"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opLeftCell="A28" zoomScale="85" zoomScaleNormal="85" workbookViewId="0">
      <pane xSplit="1" topLeftCell="F1" activePane="topRight" state="frozen"/>
      <selection pane="topRight" activeCell="A55" sqref="A55"/>
    </sheetView>
  </sheetViews>
  <sheetFormatPr baseColWidth="10" defaultRowHeight="11.25" x14ac:dyDescent="0.2"/>
  <cols>
    <col min="1" max="1" width="88.85546875" style="2" customWidth="1"/>
    <col min="2" max="7" width="50.7109375" style="26" customWidth="1"/>
    <col min="8" max="9" width="11.42578125" style="1"/>
    <col min="10" max="10" width="15" style="1" bestFit="1" customWidth="1"/>
    <col min="11" max="16384" width="11.42578125" style="1"/>
  </cols>
  <sheetData>
    <row r="1" spans="1:7" ht="16.5" customHeight="1" x14ac:dyDescent="0.2">
      <c r="A1" s="173"/>
      <c r="B1" s="173"/>
      <c r="C1" s="173"/>
      <c r="D1" s="173"/>
      <c r="E1" s="173"/>
      <c r="F1" s="173"/>
      <c r="G1" s="173"/>
    </row>
    <row r="2" spans="1:7" ht="23.25" x14ac:dyDescent="0.2">
      <c r="A2" s="174" t="s">
        <v>56</v>
      </c>
      <c r="B2" s="174"/>
      <c r="C2" s="174"/>
      <c r="D2" s="174"/>
      <c r="E2" s="174"/>
      <c r="F2" s="174"/>
      <c r="G2" s="174"/>
    </row>
    <row r="3" spans="1:7" ht="38.25" customHeight="1" x14ac:dyDescent="0.2">
      <c r="A3" s="35" t="s">
        <v>0</v>
      </c>
      <c r="B3" s="35"/>
      <c r="C3" s="35"/>
      <c r="D3" s="35"/>
      <c r="E3" s="35"/>
      <c r="F3" s="35"/>
      <c r="G3" s="57"/>
    </row>
    <row r="4" spans="1:7" ht="39" customHeight="1" x14ac:dyDescent="0.2">
      <c r="A4" s="35" t="s">
        <v>25</v>
      </c>
      <c r="B4" s="35"/>
      <c r="C4" s="35"/>
      <c r="D4" s="35"/>
      <c r="E4" s="35"/>
      <c r="F4" s="35"/>
      <c r="G4" s="57"/>
    </row>
    <row r="5" spans="1:7" ht="39" customHeight="1" x14ac:dyDescent="0.2">
      <c r="A5" s="35"/>
      <c r="B5" s="35" t="s">
        <v>57</v>
      </c>
      <c r="C5" s="60" t="s">
        <v>58</v>
      </c>
      <c r="D5" s="35" t="s">
        <v>59</v>
      </c>
      <c r="E5" s="35" t="s">
        <v>60</v>
      </c>
      <c r="F5" s="60" t="s">
        <v>61</v>
      </c>
      <c r="G5" s="57" t="s">
        <v>62</v>
      </c>
    </row>
    <row r="6" spans="1:7" ht="15" customHeight="1" x14ac:dyDescent="0.2">
      <c r="A6" s="37" t="s">
        <v>24</v>
      </c>
      <c r="B6" s="35" t="s">
        <v>63</v>
      </c>
      <c r="C6" s="60"/>
      <c r="D6" s="35" t="s">
        <v>78</v>
      </c>
      <c r="E6" s="35" t="s">
        <v>86</v>
      </c>
      <c r="F6" s="175" t="s">
        <v>77</v>
      </c>
      <c r="G6" s="57" t="s">
        <v>53</v>
      </c>
    </row>
    <row r="7" spans="1:7" ht="33.75" x14ac:dyDescent="0.2">
      <c r="A7" s="38" t="s">
        <v>1</v>
      </c>
      <c r="B7" s="39" t="s">
        <v>4</v>
      </c>
      <c r="C7" s="175" t="s">
        <v>77</v>
      </c>
      <c r="D7" s="65" t="s">
        <v>4</v>
      </c>
      <c r="E7" s="39" t="s">
        <v>4</v>
      </c>
      <c r="F7" s="176"/>
      <c r="G7" s="36" t="s">
        <v>4</v>
      </c>
    </row>
    <row r="8" spans="1:7" x14ac:dyDescent="0.2">
      <c r="A8" s="40" t="s">
        <v>39</v>
      </c>
      <c r="B8" s="41"/>
      <c r="C8" s="176"/>
      <c r="D8" s="62"/>
      <c r="E8" s="41"/>
      <c r="F8" s="176"/>
      <c r="G8" s="58"/>
    </row>
    <row r="9" spans="1:7" x14ac:dyDescent="0.2">
      <c r="A9" s="29" t="s">
        <v>23</v>
      </c>
      <c r="B9" s="33" t="s">
        <v>64</v>
      </c>
      <c r="C9" s="176"/>
      <c r="D9" s="63" t="s">
        <v>79</v>
      </c>
      <c r="E9" s="33" t="s">
        <v>87</v>
      </c>
      <c r="F9" s="176"/>
      <c r="G9" s="57" t="s">
        <v>95</v>
      </c>
    </row>
    <row r="10" spans="1:7" ht="204.75" customHeight="1" x14ac:dyDescent="0.2">
      <c r="A10" s="28" t="s">
        <v>8</v>
      </c>
      <c r="B10" s="32" t="s">
        <v>4</v>
      </c>
      <c r="C10" s="176"/>
      <c r="D10" s="64" t="s">
        <v>4</v>
      </c>
      <c r="E10" s="32" t="s">
        <v>4</v>
      </c>
      <c r="F10" s="176"/>
      <c r="G10" s="36" t="s">
        <v>4</v>
      </c>
    </row>
    <row r="11" spans="1:7" ht="14.25" customHeight="1" x14ac:dyDescent="0.2">
      <c r="A11" s="29" t="s">
        <v>40</v>
      </c>
      <c r="B11" s="33" t="s">
        <v>65</v>
      </c>
      <c r="C11" s="176"/>
      <c r="D11" s="63" t="s">
        <v>54</v>
      </c>
      <c r="E11" s="33" t="s">
        <v>88</v>
      </c>
      <c r="F11" s="176"/>
      <c r="G11" s="57" t="s">
        <v>96</v>
      </c>
    </row>
    <row r="12" spans="1:7" ht="38.25" customHeight="1" x14ac:dyDescent="0.2">
      <c r="A12" s="28" t="s">
        <v>41</v>
      </c>
      <c r="B12" s="32" t="s">
        <v>4</v>
      </c>
      <c r="C12" s="176"/>
      <c r="D12" s="64" t="s">
        <v>4</v>
      </c>
      <c r="E12" s="32" t="s">
        <v>4</v>
      </c>
      <c r="F12" s="176"/>
      <c r="G12" s="36" t="s">
        <v>4</v>
      </c>
    </row>
    <row r="13" spans="1:7" x14ac:dyDescent="0.2">
      <c r="A13" s="40" t="s">
        <v>22</v>
      </c>
      <c r="B13" s="41" t="s">
        <v>5</v>
      </c>
      <c r="C13" s="176"/>
      <c r="D13" s="62" t="s">
        <v>5</v>
      </c>
      <c r="E13" s="41" t="s">
        <v>5</v>
      </c>
      <c r="F13" s="176"/>
      <c r="G13" s="58" t="s">
        <v>5</v>
      </c>
    </row>
    <row r="14" spans="1:7" ht="22.5" x14ac:dyDescent="0.2">
      <c r="A14" s="28" t="s">
        <v>2</v>
      </c>
      <c r="B14" s="32" t="s">
        <v>5</v>
      </c>
      <c r="C14" s="176"/>
      <c r="D14" s="64" t="s">
        <v>5</v>
      </c>
      <c r="E14" s="32" t="s">
        <v>5</v>
      </c>
      <c r="F14" s="176"/>
      <c r="G14" s="57" t="s">
        <v>5</v>
      </c>
    </row>
    <row r="15" spans="1:7" ht="15" customHeight="1" x14ac:dyDescent="0.2">
      <c r="A15" s="40" t="s">
        <v>21</v>
      </c>
      <c r="B15" s="41" t="s">
        <v>5</v>
      </c>
      <c r="C15" s="176"/>
      <c r="D15" s="62" t="s">
        <v>5</v>
      </c>
      <c r="E15" s="41" t="s">
        <v>5</v>
      </c>
      <c r="F15" s="176"/>
      <c r="G15" s="57" t="s">
        <v>5</v>
      </c>
    </row>
    <row r="16" spans="1:7" ht="45.75" customHeight="1" x14ac:dyDescent="0.2">
      <c r="A16" s="28" t="s">
        <v>46</v>
      </c>
      <c r="B16" s="32" t="s">
        <v>5</v>
      </c>
      <c r="C16" s="176"/>
      <c r="D16" s="64" t="s">
        <v>5</v>
      </c>
      <c r="E16" s="32" t="s">
        <v>5</v>
      </c>
      <c r="F16" s="176"/>
      <c r="G16" s="57" t="s">
        <v>5</v>
      </c>
    </row>
    <row r="17" spans="1:7" ht="15" customHeight="1" x14ac:dyDescent="0.2">
      <c r="A17" s="29" t="s">
        <v>20</v>
      </c>
      <c r="B17" s="33" t="s">
        <v>66</v>
      </c>
      <c r="C17" s="176"/>
      <c r="D17" s="63" t="s">
        <v>80</v>
      </c>
      <c r="E17" s="33" t="s">
        <v>89</v>
      </c>
      <c r="F17" s="176"/>
      <c r="G17" s="57" t="s">
        <v>54</v>
      </c>
    </row>
    <row r="18" spans="1:7" ht="324.75" customHeight="1" x14ac:dyDescent="0.2">
      <c r="A18" s="28" t="s">
        <v>6</v>
      </c>
      <c r="B18" s="32" t="s">
        <v>67</v>
      </c>
      <c r="C18" s="176"/>
      <c r="D18" s="225" t="s">
        <v>182</v>
      </c>
      <c r="E18" s="32" t="s">
        <v>4</v>
      </c>
      <c r="F18" s="176"/>
      <c r="G18" s="36" t="s">
        <v>4</v>
      </c>
    </row>
    <row r="19" spans="1:7" ht="21.75" customHeight="1" x14ac:dyDescent="0.2">
      <c r="A19" s="40" t="s">
        <v>43</v>
      </c>
      <c r="B19" s="41" t="s">
        <v>68</v>
      </c>
      <c r="C19" s="176"/>
      <c r="D19" s="62" t="s">
        <v>81</v>
      </c>
      <c r="E19" s="41" t="s">
        <v>90</v>
      </c>
      <c r="F19" s="176"/>
      <c r="G19" s="57" t="s">
        <v>80</v>
      </c>
    </row>
    <row r="20" spans="1:7" ht="128.25" customHeight="1" x14ac:dyDescent="0.2">
      <c r="A20" s="28" t="s">
        <v>44</v>
      </c>
      <c r="B20" s="32" t="s">
        <v>4</v>
      </c>
      <c r="C20" s="176"/>
      <c r="D20" s="64" t="s">
        <v>4</v>
      </c>
      <c r="E20" s="32" t="s">
        <v>4</v>
      </c>
      <c r="F20" s="176"/>
      <c r="G20" s="36" t="s">
        <v>4</v>
      </c>
    </row>
    <row r="21" spans="1:7" ht="23.25" customHeight="1" x14ac:dyDescent="0.2">
      <c r="A21" s="29" t="s">
        <v>19</v>
      </c>
      <c r="B21" s="33" t="s">
        <v>69</v>
      </c>
      <c r="C21" s="176"/>
      <c r="D21" s="63" t="s">
        <v>55</v>
      </c>
      <c r="E21" s="33" t="s">
        <v>91</v>
      </c>
      <c r="F21" s="176"/>
      <c r="G21" s="57" t="s">
        <v>81</v>
      </c>
    </row>
    <row r="22" spans="1:7" ht="93.75" customHeight="1" x14ac:dyDescent="0.2">
      <c r="A22" s="28" t="s">
        <v>26</v>
      </c>
      <c r="B22" s="32" t="s">
        <v>70</v>
      </c>
      <c r="C22" s="176"/>
      <c r="D22" s="64" t="s">
        <v>4</v>
      </c>
      <c r="E22" s="32" t="s">
        <v>4</v>
      </c>
      <c r="F22" s="176"/>
      <c r="G22" s="36" t="s">
        <v>4</v>
      </c>
    </row>
    <row r="23" spans="1:7" ht="12" customHeight="1" x14ac:dyDescent="0.2">
      <c r="A23" s="42" t="s">
        <v>27</v>
      </c>
      <c r="B23" s="41" t="s">
        <v>71</v>
      </c>
      <c r="C23" s="176"/>
      <c r="D23" s="62" t="s">
        <v>65</v>
      </c>
      <c r="E23" s="41" t="s">
        <v>92</v>
      </c>
      <c r="F23" s="176"/>
      <c r="G23" s="57" t="s">
        <v>97</v>
      </c>
    </row>
    <row r="24" spans="1:7" ht="93.75" customHeight="1" x14ac:dyDescent="0.2">
      <c r="A24" s="52" t="s">
        <v>28</v>
      </c>
      <c r="B24" s="61" t="s">
        <v>4</v>
      </c>
      <c r="C24" s="176"/>
      <c r="D24" s="61" t="s">
        <v>4</v>
      </c>
      <c r="E24" s="66" t="s">
        <v>4</v>
      </c>
      <c r="F24" s="176"/>
      <c r="G24" s="36" t="s">
        <v>4</v>
      </c>
    </row>
    <row r="25" spans="1:7" x14ac:dyDescent="0.2">
      <c r="A25" s="42" t="s">
        <v>18</v>
      </c>
      <c r="B25" s="41" t="s">
        <v>72</v>
      </c>
      <c r="C25" s="176"/>
      <c r="D25" s="62" t="s">
        <v>68</v>
      </c>
      <c r="E25" s="41" t="s">
        <v>93</v>
      </c>
      <c r="F25" s="176"/>
      <c r="G25" s="57" t="s">
        <v>98</v>
      </c>
    </row>
    <row r="26" spans="1:7" ht="29.25" customHeight="1" x14ac:dyDescent="0.2">
      <c r="A26" s="28" t="s">
        <v>3</v>
      </c>
      <c r="B26" s="32" t="s">
        <v>4</v>
      </c>
      <c r="C26" s="176"/>
      <c r="D26" s="64" t="s">
        <v>4</v>
      </c>
      <c r="E26" s="32" t="s">
        <v>4</v>
      </c>
      <c r="F26" s="176"/>
      <c r="G26" s="36" t="s">
        <v>4</v>
      </c>
    </row>
    <row r="27" spans="1:7" ht="14.25" customHeight="1" x14ac:dyDescent="0.2">
      <c r="A27" s="29" t="s">
        <v>14</v>
      </c>
      <c r="B27" s="33" t="s">
        <v>73</v>
      </c>
      <c r="C27" s="176"/>
      <c r="D27" s="63" t="s">
        <v>84</v>
      </c>
      <c r="E27" s="33" t="s">
        <v>86</v>
      </c>
      <c r="F27" s="176"/>
      <c r="G27" s="57" t="s">
        <v>83</v>
      </c>
    </row>
    <row r="28" spans="1:7" ht="96.75" customHeight="1" x14ac:dyDescent="0.2">
      <c r="A28" s="28" t="s">
        <v>15</v>
      </c>
      <c r="B28" s="32" t="s">
        <v>4</v>
      </c>
      <c r="C28" s="176"/>
      <c r="D28" s="64" t="s">
        <v>4</v>
      </c>
      <c r="E28" s="32" t="s">
        <v>4</v>
      </c>
      <c r="F28" s="176"/>
      <c r="G28" s="36" t="s">
        <v>4</v>
      </c>
    </row>
    <row r="29" spans="1:7" x14ac:dyDescent="0.2">
      <c r="A29" s="31" t="s">
        <v>17</v>
      </c>
      <c r="B29" s="33" t="s">
        <v>74</v>
      </c>
      <c r="C29" s="176"/>
      <c r="D29" s="63" t="s">
        <v>45</v>
      </c>
      <c r="E29" s="33" t="s">
        <v>45</v>
      </c>
      <c r="F29" s="176"/>
      <c r="G29" s="59" t="s">
        <v>45</v>
      </c>
    </row>
    <row r="30" spans="1:7" ht="68.25" customHeight="1" x14ac:dyDescent="0.2">
      <c r="A30" s="43" t="s">
        <v>9</v>
      </c>
      <c r="B30" s="32" t="s">
        <v>4</v>
      </c>
      <c r="C30" s="176"/>
      <c r="D30" s="64" t="s">
        <v>4</v>
      </c>
      <c r="E30" s="32" t="s">
        <v>4</v>
      </c>
      <c r="F30" s="176"/>
      <c r="G30" s="36" t="s">
        <v>4</v>
      </c>
    </row>
    <row r="31" spans="1:7" ht="16.5" customHeight="1" x14ac:dyDescent="0.2">
      <c r="A31" s="29" t="s">
        <v>16</v>
      </c>
      <c r="B31" s="33" t="s">
        <v>75</v>
      </c>
      <c r="C31" s="176"/>
      <c r="D31" s="63" t="s">
        <v>82</v>
      </c>
      <c r="E31" s="33" t="s">
        <v>52</v>
      </c>
      <c r="F31" s="176"/>
      <c r="G31" s="57" t="s">
        <v>99</v>
      </c>
    </row>
    <row r="32" spans="1:7" ht="135.75" customHeight="1" x14ac:dyDescent="0.2">
      <c r="A32" s="43" t="s">
        <v>10</v>
      </c>
      <c r="B32" s="32" t="s">
        <v>4</v>
      </c>
      <c r="C32" s="176"/>
      <c r="D32" s="64" t="s">
        <v>4</v>
      </c>
      <c r="E32" s="32" t="s">
        <v>4</v>
      </c>
      <c r="F32" s="176"/>
      <c r="G32" s="67" t="s">
        <v>129</v>
      </c>
    </row>
    <row r="33" spans="1:7" ht="21.75" customHeight="1" x14ac:dyDescent="0.2">
      <c r="A33" s="51" t="s">
        <v>50</v>
      </c>
      <c r="B33" s="33" t="s">
        <v>76</v>
      </c>
      <c r="C33" s="176"/>
      <c r="D33" s="63" t="s">
        <v>83</v>
      </c>
      <c r="E33" s="33" t="s">
        <v>76</v>
      </c>
      <c r="F33" s="176"/>
      <c r="G33" s="57" t="s">
        <v>100</v>
      </c>
    </row>
    <row r="34" spans="1:7" ht="51" customHeight="1" x14ac:dyDescent="0.2">
      <c r="A34" s="43" t="s">
        <v>51</v>
      </c>
      <c r="B34" s="32" t="s">
        <v>4</v>
      </c>
      <c r="C34" s="176"/>
      <c r="D34" s="64" t="s">
        <v>4</v>
      </c>
      <c r="E34" s="32" t="s">
        <v>4</v>
      </c>
      <c r="F34" s="176"/>
      <c r="G34" s="36" t="s">
        <v>4</v>
      </c>
    </row>
    <row r="35" spans="1:7" s="34" customFormat="1" ht="51" customHeight="1" x14ac:dyDescent="0.25">
      <c r="A35" s="44" t="s">
        <v>7</v>
      </c>
      <c r="B35" s="44" t="s">
        <v>4</v>
      </c>
      <c r="C35" s="69" t="s">
        <v>94</v>
      </c>
      <c r="D35" s="226" t="s">
        <v>182</v>
      </c>
      <c r="E35" s="44" t="s">
        <v>4</v>
      </c>
      <c r="F35" s="69" t="s">
        <v>94</v>
      </c>
      <c r="G35" s="68" t="s">
        <v>129</v>
      </c>
    </row>
    <row r="36" spans="1:7" x14ac:dyDescent="0.2">
      <c r="A36" s="1"/>
    </row>
  </sheetData>
  <mergeCells count="4">
    <mergeCell ref="A1:G1"/>
    <mergeCell ref="A2:G2"/>
    <mergeCell ref="C7:C34"/>
    <mergeCell ref="F6:F34"/>
  </mergeCells>
  <pageMargins left="0.7" right="0.7" top="0.75" bottom="0.75" header="0.3" footer="0.3"/>
  <pageSetup paperSize="130"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view="pageLayout" zoomScaleNormal="100" workbookViewId="0">
      <selection activeCell="E23" sqref="E23"/>
    </sheetView>
  </sheetViews>
  <sheetFormatPr baseColWidth="10" defaultRowHeight="12.75" x14ac:dyDescent="0.2"/>
  <cols>
    <col min="1" max="1" width="2.85546875" style="7" customWidth="1"/>
    <col min="2" max="2" width="14.140625" style="7" customWidth="1"/>
    <col min="3" max="3" width="17.28515625" style="7" customWidth="1"/>
    <col min="4" max="4" width="16.85546875" style="7" customWidth="1"/>
    <col min="5" max="5" width="18.28515625" style="7" customWidth="1"/>
    <col min="6" max="6" width="25.140625" style="7" customWidth="1"/>
    <col min="7" max="7" width="25" style="7" customWidth="1"/>
    <col min="8" max="8" width="11.42578125" style="7"/>
    <col min="9" max="9" width="5" style="7" customWidth="1"/>
    <col min="10" max="10" width="3.42578125" style="7" customWidth="1"/>
    <col min="11" max="16384" width="11.42578125" style="7"/>
  </cols>
  <sheetData>
    <row r="1" spans="1:10" ht="15" x14ac:dyDescent="0.2">
      <c r="A1" s="177" t="s">
        <v>38</v>
      </c>
      <c r="B1" s="177"/>
      <c r="C1" s="177"/>
      <c r="D1" s="177"/>
      <c r="E1" s="177"/>
      <c r="F1" s="177"/>
      <c r="G1" s="6"/>
      <c r="H1" s="6"/>
      <c r="I1" s="6"/>
      <c r="J1" s="6"/>
    </row>
    <row r="2" spans="1:10" ht="15" x14ac:dyDescent="0.2">
      <c r="A2" s="177"/>
      <c r="B2" s="177"/>
      <c r="C2" s="177"/>
      <c r="D2" s="177"/>
      <c r="E2" s="177"/>
      <c r="F2" s="177"/>
      <c r="G2" s="6"/>
      <c r="H2" s="6"/>
      <c r="I2" s="6"/>
      <c r="J2" s="6"/>
    </row>
    <row r="3" spans="1:10" ht="14.25" x14ac:dyDescent="0.2">
      <c r="A3" s="8"/>
    </row>
    <row r="4" spans="1:10" ht="66" customHeight="1" x14ac:dyDescent="0.2">
      <c r="A4" s="178" t="s">
        <v>37</v>
      </c>
      <c r="B4" s="178"/>
      <c r="C4" s="178"/>
      <c r="D4" s="178"/>
      <c r="E4" s="178"/>
      <c r="F4" s="178"/>
      <c r="G4" s="9"/>
      <c r="H4" s="10"/>
      <c r="I4" s="10"/>
      <c r="J4" s="10"/>
    </row>
    <row r="5" spans="1:10" x14ac:dyDescent="0.2">
      <c r="A5" s="11" t="s">
        <v>42</v>
      </c>
      <c r="B5" s="12"/>
      <c r="C5" s="12"/>
      <c r="D5" s="12"/>
      <c r="E5" s="12"/>
      <c r="F5" s="12"/>
    </row>
    <row r="6" spans="1:10" x14ac:dyDescent="0.2">
      <c r="A6" s="11" t="s">
        <v>30</v>
      </c>
      <c r="B6" s="12"/>
      <c r="C6" s="12"/>
      <c r="D6" s="12"/>
      <c r="E6" s="12"/>
      <c r="F6" s="12"/>
    </row>
    <row r="7" spans="1:10" x14ac:dyDescent="0.2">
      <c r="A7" s="11"/>
      <c r="B7" s="12"/>
      <c r="C7" s="12"/>
      <c r="D7" s="12"/>
      <c r="E7" s="12"/>
      <c r="F7" s="12"/>
    </row>
    <row r="8" spans="1:10" x14ac:dyDescent="0.2">
      <c r="A8" s="11" t="s">
        <v>31</v>
      </c>
      <c r="B8" s="12"/>
      <c r="C8" s="12"/>
      <c r="D8" s="12"/>
      <c r="E8" s="12"/>
      <c r="F8" s="12"/>
    </row>
    <row r="9" spans="1:10" x14ac:dyDescent="0.2">
      <c r="A9" s="11" t="s">
        <v>32</v>
      </c>
      <c r="B9" s="12"/>
      <c r="C9" s="12"/>
      <c r="D9" s="12"/>
      <c r="E9" s="12"/>
      <c r="F9" s="12"/>
    </row>
    <row r="10" spans="1:10" x14ac:dyDescent="0.2">
      <c r="A10" s="11" t="s">
        <v>33</v>
      </c>
      <c r="B10" s="12"/>
      <c r="C10" s="12"/>
      <c r="D10" s="12"/>
      <c r="E10" s="12"/>
      <c r="F10" s="12"/>
    </row>
    <row r="11" spans="1:10" ht="14.25" x14ac:dyDescent="0.2">
      <c r="A11" s="13"/>
    </row>
    <row r="13" spans="1:10" ht="22.5" customHeight="1" x14ac:dyDescent="0.2">
      <c r="B13" s="45" t="s">
        <v>34</v>
      </c>
      <c r="C13" s="5" t="s">
        <v>57</v>
      </c>
      <c r="D13" s="5" t="s">
        <v>59</v>
      </c>
      <c r="E13" s="5" t="s">
        <v>60</v>
      </c>
      <c r="F13" s="5" t="s">
        <v>62</v>
      </c>
      <c r="G13" s="14"/>
      <c r="H13" s="14"/>
    </row>
    <row r="14" spans="1:10" ht="25.5" x14ac:dyDescent="0.2">
      <c r="B14" s="15" t="s">
        <v>35</v>
      </c>
      <c r="C14" s="47" t="s">
        <v>85</v>
      </c>
      <c r="D14" s="47">
        <v>9400000</v>
      </c>
      <c r="E14" s="47" t="s">
        <v>183</v>
      </c>
      <c r="F14" s="47" t="s">
        <v>183</v>
      </c>
      <c r="G14" s="16"/>
    </row>
    <row r="15" spans="1:10" x14ac:dyDescent="0.2">
      <c r="B15" s="17" t="s">
        <v>36</v>
      </c>
      <c r="C15" s="46" t="s">
        <v>94</v>
      </c>
      <c r="D15" s="46">
        <f>1000*(D14/D14)</f>
        <v>1000</v>
      </c>
      <c r="E15" s="46" t="s">
        <v>186</v>
      </c>
      <c r="F15" s="46" t="s">
        <v>186</v>
      </c>
      <c r="G15" s="18"/>
    </row>
    <row r="17" spans="1:6" s="3" customFormat="1" ht="11.25" x14ac:dyDescent="0.2">
      <c r="B17" s="19"/>
      <c r="C17" s="19"/>
      <c r="D17" s="19"/>
      <c r="E17" s="19"/>
      <c r="F17" s="19"/>
    </row>
    <row r="18" spans="1:6" s="3" customFormat="1" ht="11.25" x14ac:dyDescent="0.2">
      <c r="B18" s="19"/>
      <c r="C18" s="19"/>
      <c r="D18" s="19"/>
      <c r="E18" s="19"/>
      <c r="F18" s="19"/>
    </row>
    <row r="19" spans="1:6" s="3" customFormat="1" ht="11.25" x14ac:dyDescent="0.2">
      <c r="B19" s="19"/>
      <c r="C19" s="19"/>
      <c r="D19" s="19"/>
      <c r="E19" s="19"/>
      <c r="F19" s="19"/>
    </row>
    <row r="20" spans="1:6" x14ac:dyDescent="0.2">
      <c r="A20" s="20" t="s">
        <v>47</v>
      </c>
      <c r="B20" s="20"/>
      <c r="C20" s="20"/>
      <c r="D20" s="20"/>
      <c r="E20" s="20"/>
      <c r="F20" s="20"/>
    </row>
    <row r="21" spans="1:6" ht="14.25" customHeight="1" x14ac:dyDescent="0.2">
      <c r="A21" s="179" t="s">
        <v>48</v>
      </c>
      <c r="B21" s="179"/>
      <c r="C21" s="179"/>
      <c r="D21" s="55"/>
      <c r="E21" s="55"/>
      <c r="F21" s="55"/>
    </row>
    <row r="22" spans="1:6" x14ac:dyDescent="0.2">
      <c r="A22" s="22"/>
      <c r="B22" s="21"/>
      <c r="C22" s="21"/>
      <c r="D22" s="56"/>
      <c r="E22" s="56"/>
      <c r="F22" s="56"/>
    </row>
    <row r="23" spans="1:6" x14ac:dyDescent="0.2">
      <c r="A23" s="22"/>
      <c r="B23" s="21"/>
      <c r="C23" s="21"/>
      <c r="D23" s="56"/>
      <c r="E23" s="56"/>
      <c r="F23" s="56"/>
    </row>
    <row r="24" spans="1:6" x14ac:dyDescent="0.2">
      <c r="A24" s="23" t="s">
        <v>125</v>
      </c>
    </row>
    <row r="25" spans="1:6" x14ac:dyDescent="0.2">
      <c r="A25" s="12" t="s">
        <v>126</v>
      </c>
    </row>
  </sheetData>
  <mergeCells count="4">
    <mergeCell ref="A1:F1"/>
    <mergeCell ref="A2:F2"/>
    <mergeCell ref="A4:F4"/>
    <mergeCell ref="A21:C21"/>
  </mergeCells>
  <pageMargins left="0.7" right="1.6875" top="0.75" bottom="0.75" header="0.3" footer="0.3"/>
  <pageSetup orientation="landscape" r:id="rId1"/>
  <headerFooter>
    <oddHeader>&amp;C&amp;"Arial,Negrita"&amp;14PONDERACIÓN  INVITACIÓN ABIERTA No. 033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F9660-A9B8-4E52-A459-24EC1C58B3D5}">
  <dimension ref="B2:K24"/>
  <sheetViews>
    <sheetView topLeftCell="A4" workbookViewId="0">
      <selection activeCell="F24" sqref="F24"/>
    </sheetView>
  </sheetViews>
  <sheetFormatPr baseColWidth="10" defaultRowHeight="15" x14ac:dyDescent="0.25"/>
  <cols>
    <col min="3" max="3" width="50.7109375" customWidth="1"/>
    <col min="4" max="4" width="11.42578125" customWidth="1"/>
    <col min="5" max="5" width="13.5703125" customWidth="1"/>
    <col min="6" max="6" width="13.28515625" customWidth="1"/>
    <col min="7" max="7" width="18.7109375" customWidth="1"/>
    <col min="8" max="8" width="9" customWidth="1"/>
    <col min="11" max="11" width="14.5703125" bestFit="1" customWidth="1"/>
  </cols>
  <sheetData>
    <row r="2" spans="2:11" ht="15.75" thickBot="1" x14ac:dyDescent="0.3"/>
    <row r="3" spans="2:11" ht="24" customHeight="1" thickBot="1" x14ac:dyDescent="0.3">
      <c r="B3" s="180" t="s">
        <v>112</v>
      </c>
      <c r="C3" s="181"/>
      <c r="D3" s="181"/>
      <c r="E3" s="181"/>
      <c r="F3" s="181"/>
      <c r="G3" s="182"/>
    </row>
    <row r="4" spans="2:11" ht="15.75" thickBot="1" x14ac:dyDescent="0.3"/>
    <row r="5" spans="2:11" ht="15.75" customHeight="1" thickBot="1" x14ac:dyDescent="0.3">
      <c r="B5" s="183" t="s">
        <v>111</v>
      </c>
      <c r="C5" s="184"/>
      <c r="D5" s="184"/>
      <c r="E5" s="184"/>
      <c r="F5" s="184"/>
      <c r="G5" s="185"/>
    </row>
    <row r="6" spans="2:11" ht="15" customHeight="1" thickBot="1" x14ac:dyDescent="0.3">
      <c r="B6" s="78" t="s">
        <v>108</v>
      </c>
      <c r="C6" s="78" t="s">
        <v>107</v>
      </c>
      <c r="D6" s="183" t="s">
        <v>106</v>
      </c>
      <c r="E6" s="184"/>
      <c r="F6" s="184"/>
      <c r="G6" s="185"/>
    </row>
    <row r="7" spans="2:11" ht="62.25" customHeight="1" thickBot="1" x14ac:dyDescent="0.3">
      <c r="B7" s="77" t="s">
        <v>5</v>
      </c>
      <c r="C7" s="76" t="s">
        <v>105</v>
      </c>
      <c r="D7" s="75" t="s">
        <v>104</v>
      </c>
      <c r="E7" s="75" t="s">
        <v>103</v>
      </c>
      <c r="F7" s="74" t="s">
        <v>102</v>
      </c>
      <c r="G7" s="73" t="s">
        <v>101</v>
      </c>
    </row>
    <row r="8" spans="2:11" ht="15.75" thickBot="1" x14ac:dyDescent="0.3">
      <c r="B8" s="72"/>
      <c r="C8" s="71"/>
      <c r="D8" s="70" t="s">
        <v>4</v>
      </c>
      <c r="E8" s="70" t="s">
        <v>4</v>
      </c>
      <c r="F8" s="70" t="s">
        <v>4</v>
      </c>
      <c r="G8" s="70" t="s">
        <v>4</v>
      </c>
    </row>
    <row r="9" spans="2:11" ht="22.5" customHeight="1" thickBot="1" x14ac:dyDescent="0.3"/>
    <row r="10" spans="2:11" ht="15.75" thickBot="1" x14ac:dyDescent="0.3">
      <c r="B10" s="183" t="s">
        <v>110</v>
      </c>
      <c r="C10" s="184"/>
      <c r="D10" s="184"/>
      <c r="E10" s="184"/>
      <c r="F10" s="184"/>
      <c r="G10" s="185"/>
    </row>
    <row r="11" spans="2:11" ht="15.75" thickBot="1" x14ac:dyDescent="0.3">
      <c r="B11" s="78" t="s">
        <v>108</v>
      </c>
      <c r="C11" s="78" t="s">
        <v>107</v>
      </c>
      <c r="D11" s="183" t="s">
        <v>106</v>
      </c>
      <c r="E11" s="184"/>
      <c r="F11" s="184"/>
      <c r="G11" s="185"/>
    </row>
    <row r="12" spans="2:11" ht="60.75" thickBot="1" x14ac:dyDescent="0.3">
      <c r="B12" s="77" t="s">
        <v>5</v>
      </c>
      <c r="C12" s="76" t="s">
        <v>105</v>
      </c>
      <c r="D12" s="75" t="s">
        <v>104</v>
      </c>
      <c r="E12" s="75" t="s">
        <v>103</v>
      </c>
      <c r="F12" s="74" t="s">
        <v>102</v>
      </c>
      <c r="G12" s="73" t="s">
        <v>101</v>
      </c>
    </row>
    <row r="13" spans="2:11" ht="15.75" thickBot="1" x14ac:dyDescent="0.3">
      <c r="B13" s="72"/>
      <c r="C13" s="71"/>
      <c r="D13" s="70" t="s">
        <v>4</v>
      </c>
      <c r="E13" s="70" t="s">
        <v>4</v>
      </c>
      <c r="F13" s="70" t="s">
        <v>4</v>
      </c>
      <c r="G13" s="70" t="s">
        <v>4</v>
      </c>
    </row>
    <row r="14" spans="2:11" ht="15.75" thickBot="1" x14ac:dyDescent="0.3">
      <c r="F14" s="80"/>
    </row>
    <row r="15" spans="2:11" ht="15.75" thickBot="1" x14ac:dyDescent="0.3">
      <c r="B15" s="183" t="s">
        <v>60</v>
      </c>
      <c r="C15" s="184"/>
      <c r="D15" s="184"/>
      <c r="E15" s="184"/>
      <c r="F15" s="184"/>
      <c r="G15" s="185"/>
      <c r="K15" s="27"/>
    </row>
    <row r="16" spans="2:11" ht="15.75" thickBot="1" x14ac:dyDescent="0.3">
      <c r="B16" s="78" t="s">
        <v>108</v>
      </c>
      <c r="C16" s="78" t="s">
        <v>107</v>
      </c>
      <c r="D16" s="183" t="s">
        <v>106</v>
      </c>
      <c r="E16" s="184"/>
      <c r="F16" s="184"/>
      <c r="G16" s="185"/>
      <c r="K16" s="79"/>
    </row>
    <row r="17" spans="2:7" ht="60.75" thickBot="1" x14ac:dyDescent="0.3">
      <c r="B17" s="77" t="s">
        <v>5</v>
      </c>
      <c r="C17" s="76" t="s">
        <v>105</v>
      </c>
      <c r="D17" s="75" t="s">
        <v>104</v>
      </c>
      <c r="E17" s="75" t="s">
        <v>103</v>
      </c>
      <c r="F17" s="74" t="s">
        <v>102</v>
      </c>
      <c r="G17" s="73" t="s">
        <v>101</v>
      </c>
    </row>
    <row r="18" spans="2:7" ht="15.75" thickBot="1" x14ac:dyDescent="0.3">
      <c r="B18" s="72"/>
      <c r="C18" s="71"/>
      <c r="D18" s="70" t="s">
        <v>4</v>
      </c>
      <c r="E18" s="70" t="s">
        <v>4</v>
      </c>
      <c r="F18" s="70" t="s">
        <v>4</v>
      </c>
      <c r="G18" s="70" t="s">
        <v>4</v>
      </c>
    </row>
    <row r="20" spans="2:7" ht="15.75" thickBot="1" x14ac:dyDescent="0.3"/>
    <row r="21" spans="2:7" ht="15.75" thickBot="1" x14ac:dyDescent="0.3">
      <c r="B21" s="183" t="s">
        <v>109</v>
      </c>
      <c r="C21" s="184"/>
      <c r="D21" s="184"/>
      <c r="E21" s="184"/>
      <c r="F21" s="184"/>
      <c r="G21" s="185"/>
    </row>
    <row r="22" spans="2:7" ht="15.75" thickBot="1" x14ac:dyDescent="0.3">
      <c r="B22" s="78" t="s">
        <v>108</v>
      </c>
      <c r="C22" s="78" t="s">
        <v>107</v>
      </c>
      <c r="D22" s="183" t="s">
        <v>106</v>
      </c>
      <c r="E22" s="184"/>
      <c r="F22" s="184"/>
      <c r="G22" s="185"/>
    </row>
    <row r="23" spans="2:7" ht="60.75" thickBot="1" x14ac:dyDescent="0.3">
      <c r="B23" s="77" t="s">
        <v>5</v>
      </c>
      <c r="C23" s="76" t="s">
        <v>105</v>
      </c>
      <c r="D23" s="75" t="s">
        <v>104</v>
      </c>
      <c r="E23" s="75" t="s">
        <v>103</v>
      </c>
      <c r="F23" s="74" t="s">
        <v>102</v>
      </c>
      <c r="G23" s="73" t="s">
        <v>101</v>
      </c>
    </row>
    <row r="24" spans="2:7" ht="15.75" thickBot="1" x14ac:dyDescent="0.3">
      <c r="B24" s="72"/>
      <c r="C24" s="71"/>
      <c r="D24" s="70" t="s">
        <v>4</v>
      </c>
      <c r="E24" s="70" t="s">
        <v>4</v>
      </c>
      <c r="F24" s="70" t="s">
        <v>4</v>
      </c>
      <c r="G24" s="70" t="s">
        <v>4</v>
      </c>
    </row>
  </sheetData>
  <mergeCells count="9">
    <mergeCell ref="B3:G3"/>
    <mergeCell ref="D6:G6"/>
    <mergeCell ref="B5:G5"/>
    <mergeCell ref="D22:G22"/>
    <mergeCell ref="B10:G10"/>
    <mergeCell ref="D11:G11"/>
    <mergeCell ref="B15:G15"/>
    <mergeCell ref="D16:G16"/>
    <mergeCell ref="B21:G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AB0E1-DFE4-4402-9266-203FAD30245C}">
  <dimension ref="A1:E31"/>
  <sheetViews>
    <sheetView topLeftCell="A22" workbookViewId="0">
      <selection activeCell="D21" sqref="D21:D22"/>
    </sheetView>
  </sheetViews>
  <sheetFormatPr baseColWidth="10" defaultRowHeight="15" x14ac:dyDescent="0.25"/>
  <cols>
    <col min="3" max="3" width="90.85546875" customWidth="1"/>
    <col min="4" max="4" width="38.7109375" customWidth="1"/>
  </cols>
  <sheetData>
    <row r="1" spans="1:5" ht="15.75" thickBot="1" x14ac:dyDescent="0.3"/>
    <row r="2" spans="1:5" ht="15.75" thickBot="1" x14ac:dyDescent="0.3">
      <c r="C2" s="186" t="s">
        <v>119</v>
      </c>
      <c r="D2" s="187"/>
    </row>
    <row r="3" spans="1:5" ht="15.75" thickBot="1" x14ac:dyDescent="0.3">
      <c r="C3" s="186" t="s">
        <v>124</v>
      </c>
      <c r="D3" s="187"/>
    </row>
    <row r="4" spans="1:5" ht="19.5" customHeight="1" thickBot="1" x14ac:dyDescent="0.3">
      <c r="C4" s="83" t="s">
        <v>118</v>
      </c>
      <c r="D4" s="83" t="s">
        <v>117</v>
      </c>
      <c r="E4" s="190"/>
    </row>
    <row r="5" spans="1:5" ht="15" customHeight="1" x14ac:dyDescent="0.25">
      <c r="A5" s="191"/>
      <c r="B5" s="191"/>
      <c r="C5" s="188" t="s">
        <v>116</v>
      </c>
      <c r="D5" s="188" t="s">
        <v>123</v>
      </c>
      <c r="E5" s="190"/>
    </row>
    <row r="6" spans="1:5" ht="198" customHeight="1" thickBot="1" x14ac:dyDescent="0.3">
      <c r="A6" s="191"/>
      <c r="B6" s="191"/>
      <c r="C6" s="189"/>
      <c r="D6" s="189"/>
      <c r="E6" s="190"/>
    </row>
    <row r="7" spans="1:5" ht="15.75" thickBot="1" x14ac:dyDescent="0.3">
      <c r="C7" s="82" t="s">
        <v>114</v>
      </c>
      <c r="D7" s="81" t="s">
        <v>4</v>
      </c>
    </row>
    <row r="9" spans="1:5" ht="15.75" thickBot="1" x14ac:dyDescent="0.3"/>
    <row r="10" spans="1:5" ht="15.75" thickBot="1" x14ac:dyDescent="0.3">
      <c r="C10" s="186" t="s">
        <v>119</v>
      </c>
      <c r="D10" s="187"/>
    </row>
    <row r="11" spans="1:5" ht="15.75" thickBot="1" x14ac:dyDescent="0.3">
      <c r="C11" s="186" t="s">
        <v>122</v>
      </c>
      <c r="D11" s="187"/>
    </row>
    <row r="12" spans="1:5" ht="15.75" thickBot="1" x14ac:dyDescent="0.3">
      <c r="C12" s="83" t="s">
        <v>118</v>
      </c>
      <c r="D12" s="83" t="s">
        <v>117</v>
      </c>
    </row>
    <row r="13" spans="1:5" x14ac:dyDescent="0.25">
      <c r="C13" s="188" t="s">
        <v>116</v>
      </c>
      <c r="D13" s="188" t="s">
        <v>121</v>
      </c>
    </row>
    <row r="14" spans="1:5" ht="192" customHeight="1" thickBot="1" x14ac:dyDescent="0.3">
      <c r="C14" s="189"/>
      <c r="D14" s="189"/>
    </row>
    <row r="15" spans="1:5" ht="15.75" thickBot="1" x14ac:dyDescent="0.3">
      <c r="C15" s="82" t="s">
        <v>114</v>
      </c>
      <c r="D15" s="81" t="s">
        <v>4</v>
      </c>
    </row>
    <row r="17" spans="3:4" ht="15.75" thickBot="1" x14ac:dyDescent="0.3"/>
    <row r="18" spans="3:4" ht="15.75" thickBot="1" x14ac:dyDescent="0.3">
      <c r="C18" s="186" t="s">
        <v>119</v>
      </c>
      <c r="D18" s="187"/>
    </row>
    <row r="19" spans="3:4" ht="15.75" thickBot="1" x14ac:dyDescent="0.3">
      <c r="C19" s="186" t="s">
        <v>60</v>
      </c>
      <c r="D19" s="187"/>
    </row>
    <row r="20" spans="3:4" ht="15.75" thickBot="1" x14ac:dyDescent="0.3">
      <c r="C20" s="83" t="s">
        <v>118</v>
      </c>
      <c r="D20" s="83" t="s">
        <v>117</v>
      </c>
    </row>
    <row r="21" spans="3:4" x14ac:dyDescent="0.25">
      <c r="C21" s="188" t="s">
        <v>116</v>
      </c>
      <c r="D21" s="188" t="s">
        <v>120</v>
      </c>
    </row>
    <row r="22" spans="3:4" ht="189.75" customHeight="1" thickBot="1" x14ac:dyDescent="0.3">
      <c r="C22" s="189"/>
      <c r="D22" s="189"/>
    </row>
    <row r="23" spans="3:4" ht="15.75" thickBot="1" x14ac:dyDescent="0.3">
      <c r="C23" s="82" t="s">
        <v>114</v>
      </c>
      <c r="D23" s="81" t="s">
        <v>113</v>
      </c>
    </row>
    <row r="25" spans="3:4" ht="15.75" thickBot="1" x14ac:dyDescent="0.3"/>
    <row r="26" spans="3:4" ht="15.75" thickBot="1" x14ac:dyDescent="0.3">
      <c r="C26" s="186" t="s">
        <v>119</v>
      </c>
      <c r="D26" s="187"/>
    </row>
    <row r="27" spans="3:4" ht="15.75" thickBot="1" x14ac:dyDescent="0.3">
      <c r="C27" s="186" t="s">
        <v>109</v>
      </c>
      <c r="D27" s="187"/>
    </row>
    <row r="28" spans="3:4" ht="15.75" thickBot="1" x14ac:dyDescent="0.3">
      <c r="C28" s="83" t="s">
        <v>118</v>
      </c>
      <c r="D28" s="83" t="s">
        <v>117</v>
      </c>
    </row>
    <row r="29" spans="3:4" x14ac:dyDescent="0.25">
      <c r="C29" s="188" t="s">
        <v>116</v>
      </c>
      <c r="D29" s="188" t="s">
        <v>115</v>
      </c>
    </row>
    <row r="30" spans="3:4" ht="196.5" customHeight="1" thickBot="1" x14ac:dyDescent="0.3">
      <c r="C30" s="189"/>
      <c r="D30" s="189"/>
    </row>
    <row r="31" spans="3:4" ht="15.75" thickBot="1" x14ac:dyDescent="0.3">
      <c r="C31" s="82" t="s">
        <v>114</v>
      </c>
      <c r="D31" s="81" t="s">
        <v>113</v>
      </c>
    </row>
  </sheetData>
  <mergeCells count="19">
    <mergeCell ref="C2:D2"/>
    <mergeCell ref="E4:E6"/>
    <mergeCell ref="A5:A6"/>
    <mergeCell ref="B5:B6"/>
    <mergeCell ref="C5:C6"/>
    <mergeCell ref="D5:D6"/>
    <mergeCell ref="C3:D3"/>
    <mergeCell ref="C29:C30"/>
    <mergeCell ref="D29:D30"/>
    <mergeCell ref="C19:D19"/>
    <mergeCell ref="C21:C22"/>
    <mergeCell ref="D21:D22"/>
    <mergeCell ref="C26:D26"/>
    <mergeCell ref="C27:D27"/>
    <mergeCell ref="C10:D10"/>
    <mergeCell ref="C11:D11"/>
    <mergeCell ref="C13:C14"/>
    <mergeCell ref="D13:D14"/>
    <mergeCell ref="C18:D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030D2-E9F6-42F7-86AE-E053FB02886F}">
  <sheetPr>
    <pageSetUpPr fitToPage="1"/>
  </sheetPr>
  <dimension ref="B2:D43"/>
  <sheetViews>
    <sheetView zoomScaleNormal="100" workbookViewId="0">
      <selection activeCell="C50" sqref="C50"/>
    </sheetView>
  </sheetViews>
  <sheetFormatPr baseColWidth="10" defaultRowHeight="15" x14ac:dyDescent="0.25"/>
  <cols>
    <col min="1" max="1" width="11.42578125" style="86"/>
    <col min="2" max="2" width="33.140625" style="86" customWidth="1"/>
    <col min="3" max="3" width="30.28515625" style="86" customWidth="1"/>
    <col min="4" max="4" width="11.42578125" style="86"/>
    <col min="5" max="5" width="16.85546875" style="86" bestFit="1" customWidth="1"/>
    <col min="6" max="16384" width="11.42578125" style="86"/>
  </cols>
  <sheetData>
    <row r="2" spans="2:4" ht="15.75" thickBot="1" x14ac:dyDescent="0.3">
      <c r="B2" s="192" t="s">
        <v>153</v>
      </c>
      <c r="C2" s="192"/>
    </row>
    <row r="3" spans="2:4" ht="111" customHeight="1" thickBot="1" x14ac:dyDescent="0.3">
      <c r="B3" s="193" t="s">
        <v>152</v>
      </c>
      <c r="C3" s="194"/>
      <c r="D3" s="107"/>
    </row>
    <row r="4" spans="2:4" ht="19.5" customHeight="1" x14ac:dyDescent="0.25">
      <c r="B4" s="109"/>
      <c r="C4" s="109"/>
      <c r="D4" s="107"/>
    </row>
    <row r="5" spans="2:4" ht="22.5" customHeight="1" thickBot="1" x14ac:dyDescent="0.3">
      <c r="B5" s="101" t="s">
        <v>142</v>
      </c>
      <c r="C5" s="109"/>
      <c r="D5" s="107"/>
    </row>
    <row r="6" spans="2:4" ht="31.5" customHeight="1" thickBot="1" x14ac:dyDescent="0.3">
      <c r="B6" s="99" t="s">
        <v>149</v>
      </c>
      <c r="C6" s="98" t="s">
        <v>62</v>
      </c>
      <c r="D6" s="107"/>
    </row>
    <row r="7" spans="2:4" ht="15.75" customHeight="1" x14ac:dyDescent="0.25">
      <c r="B7" s="97" t="s">
        <v>140</v>
      </c>
      <c r="C7" s="102" t="s">
        <v>151</v>
      </c>
      <c r="D7" s="107"/>
    </row>
    <row r="8" spans="2:4" ht="18.75" customHeight="1" x14ac:dyDescent="0.25">
      <c r="B8" s="108" t="s">
        <v>146</v>
      </c>
      <c r="C8" s="94" t="s">
        <v>4</v>
      </c>
      <c r="D8" s="107"/>
    </row>
    <row r="9" spans="2:4" ht="79.5" thickBot="1" x14ac:dyDescent="0.3">
      <c r="B9" s="106" t="s">
        <v>145</v>
      </c>
      <c r="C9" s="105" t="s">
        <v>150</v>
      </c>
    </row>
    <row r="10" spans="2:4" x14ac:dyDescent="0.25">
      <c r="B10" s="104"/>
      <c r="C10" s="103"/>
    </row>
    <row r="11" spans="2:4" x14ac:dyDescent="0.25">
      <c r="B11" s="104"/>
      <c r="C11" s="103"/>
    </row>
    <row r="12" spans="2:4" ht="15.75" thickBot="1" x14ac:dyDescent="0.3">
      <c r="B12" s="101" t="s">
        <v>142</v>
      </c>
      <c r="C12" s="103"/>
    </row>
    <row r="13" spans="2:4" ht="15.75" thickBot="1" x14ac:dyDescent="0.3">
      <c r="B13" s="99" t="s">
        <v>149</v>
      </c>
      <c r="C13" s="98" t="s">
        <v>148</v>
      </c>
    </row>
    <row r="14" spans="2:4" x14ac:dyDescent="0.25">
      <c r="B14" s="97" t="s">
        <v>140</v>
      </c>
      <c r="C14" s="102" t="s">
        <v>147</v>
      </c>
    </row>
    <row r="15" spans="2:4" x14ac:dyDescent="0.25">
      <c r="B15" s="95" t="s">
        <v>146</v>
      </c>
      <c r="C15" s="94" t="s">
        <v>4</v>
      </c>
    </row>
    <row r="16" spans="2:4" ht="79.5" thickBot="1" x14ac:dyDescent="0.3">
      <c r="B16" s="106" t="s">
        <v>145</v>
      </c>
      <c r="C16" s="105" t="s">
        <v>144</v>
      </c>
    </row>
    <row r="17" spans="2:3" x14ac:dyDescent="0.25">
      <c r="B17" s="104"/>
      <c r="C17" s="103"/>
    </row>
    <row r="20" spans="2:3" ht="15.75" thickBot="1" x14ac:dyDescent="0.3">
      <c r="B20" s="101" t="s">
        <v>142</v>
      </c>
      <c r="C20" s="100"/>
    </row>
    <row r="21" spans="2:3" ht="26.25" thickBot="1" x14ac:dyDescent="0.3">
      <c r="B21" s="99" t="s">
        <v>141</v>
      </c>
      <c r="C21" s="98" t="s">
        <v>57</v>
      </c>
    </row>
    <row r="22" spans="2:3" x14ac:dyDescent="0.25">
      <c r="B22" s="97" t="s">
        <v>140</v>
      </c>
      <c r="C22" s="102" t="s">
        <v>143</v>
      </c>
    </row>
    <row r="23" spans="2:3" x14ac:dyDescent="0.25">
      <c r="B23" s="95" t="s">
        <v>138</v>
      </c>
      <c r="C23" s="94" t="s">
        <v>4</v>
      </c>
    </row>
    <row r="24" spans="2:3" x14ac:dyDescent="0.25">
      <c r="B24" s="93" t="s">
        <v>136</v>
      </c>
      <c r="C24" s="92" t="s">
        <v>4</v>
      </c>
    </row>
    <row r="25" spans="2:3" x14ac:dyDescent="0.25">
      <c r="B25" s="91" t="s">
        <v>135</v>
      </c>
      <c r="C25" s="87" t="s">
        <v>4</v>
      </c>
    </row>
    <row r="26" spans="2:3" ht="71.25" x14ac:dyDescent="0.25">
      <c r="B26" s="88" t="s">
        <v>134</v>
      </c>
      <c r="C26" s="90" t="s">
        <v>4</v>
      </c>
    </row>
    <row r="27" spans="2:3" ht="28.5" x14ac:dyDescent="0.25">
      <c r="B27" s="88" t="s">
        <v>133</v>
      </c>
      <c r="C27" s="90" t="s">
        <v>4</v>
      </c>
    </row>
    <row r="28" spans="2:3" ht="28.5" x14ac:dyDescent="0.25">
      <c r="B28" s="88" t="s">
        <v>132</v>
      </c>
      <c r="C28" s="90" t="s">
        <v>113</v>
      </c>
    </row>
    <row r="29" spans="2:3" ht="85.5" x14ac:dyDescent="0.25">
      <c r="B29" s="88" t="s">
        <v>131</v>
      </c>
      <c r="C29" s="89" t="s">
        <v>4</v>
      </c>
    </row>
    <row r="30" spans="2:3" ht="28.5" x14ac:dyDescent="0.25">
      <c r="B30" s="88" t="s">
        <v>130</v>
      </c>
      <c r="C30" s="87" t="s">
        <v>4</v>
      </c>
    </row>
    <row r="33" spans="2:3" ht="15.75" thickBot="1" x14ac:dyDescent="0.3">
      <c r="B33" s="101" t="s">
        <v>142</v>
      </c>
      <c r="C33" s="100"/>
    </row>
    <row r="34" spans="2:3" ht="15.75" thickBot="1" x14ac:dyDescent="0.3">
      <c r="B34" s="99" t="s">
        <v>141</v>
      </c>
      <c r="C34" s="98" t="s">
        <v>60</v>
      </c>
    </row>
    <row r="35" spans="2:3" x14ac:dyDescent="0.25">
      <c r="B35" s="97" t="s">
        <v>140</v>
      </c>
      <c r="C35" s="96" t="s">
        <v>139</v>
      </c>
    </row>
    <row r="36" spans="2:3" x14ac:dyDescent="0.25">
      <c r="B36" s="95" t="s">
        <v>138</v>
      </c>
      <c r="C36" s="94" t="s">
        <v>137</v>
      </c>
    </row>
    <row r="37" spans="2:3" x14ac:dyDescent="0.25">
      <c r="B37" s="93" t="s">
        <v>136</v>
      </c>
      <c r="C37" s="92" t="s">
        <v>85</v>
      </c>
    </row>
    <row r="38" spans="2:3" x14ac:dyDescent="0.25">
      <c r="B38" s="91" t="s">
        <v>135</v>
      </c>
      <c r="C38" s="87" t="s">
        <v>85</v>
      </c>
    </row>
    <row r="39" spans="2:3" ht="71.25" x14ac:dyDescent="0.25">
      <c r="B39" s="88" t="s">
        <v>134</v>
      </c>
      <c r="C39" s="90" t="s">
        <v>85</v>
      </c>
    </row>
    <row r="40" spans="2:3" ht="28.5" x14ac:dyDescent="0.25">
      <c r="B40" s="88" t="s">
        <v>133</v>
      </c>
      <c r="C40" s="90" t="s">
        <v>85</v>
      </c>
    </row>
    <row r="41" spans="2:3" ht="28.5" x14ac:dyDescent="0.25">
      <c r="B41" s="88" t="s">
        <v>132</v>
      </c>
      <c r="C41" s="90" t="s">
        <v>85</v>
      </c>
    </row>
    <row r="42" spans="2:3" ht="85.5" x14ac:dyDescent="0.25">
      <c r="B42" s="88" t="s">
        <v>131</v>
      </c>
      <c r="C42" s="89" t="s">
        <v>85</v>
      </c>
    </row>
    <row r="43" spans="2:3" ht="28.5" x14ac:dyDescent="0.25">
      <c r="B43" s="88" t="s">
        <v>130</v>
      </c>
      <c r="C43" s="87" t="s">
        <v>85</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A9678-2936-4F8B-A7E9-FC47E2B5045D}">
  <sheetPr>
    <pageSetUpPr fitToPage="1"/>
  </sheetPr>
  <dimension ref="B1:F75"/>
  <sheetViews>
    <sheetView topLeftCell="A37" zoomScale="90" zoomScaleNormal="90" workbookViewId="0">
      <selection activeCell="F65" sqref="F65"/>
    </sheetView>
  </sheetViews>
  <sheetFormatPr baseColWidth="10" defaultRowHeight="15" x14ac:dyDescent="0.25"/>
  <cols>
    <col min="1" max="1" width="11.42578125" style="86"/>
    <col min="2" max="2" width="27.5703125" style="86" customWidth="1"/>
    <col min="3" max="3" width="29.5703125" style="86" customWidth="1"/>
    <col min="4" max="4" width="27" style="86" customWidth="1"/>
    <col min="5" max="5" width="19.28515625" style="86" customWidth="1"/>
    <col min="6" max="6" width="21.85546875" style="86" customWidth="1"/>
    <col min="7" max="7" width="16" style="86" bestFit="1" customWidth="1"/>
    <col min="8" max="8" width="11.42578125" style="86"/>
    <col min="9" max="9" width="25.5703125" style="86" bestFit="1" customWidth="1"/>
    <col min="10" max="10" width="19.7109375" style="86" customWidth="1"/>
    <col min="11" max="11" width="18.28515625" style="86" customWidth="1"/>
    <col min="12" max="12" width="24.42578125" style="86" customWidth="1"/>
    <col min="13" max="16384" width="11.42578125" style="86"/>
  </cols>
  <sheetData>
    <row r="1" spans="2:6" x14ac:dyDescent="0.25">
      <c r="D1" s="157"/>
    </row>
    <row r="2" spans="2:6" ht="15.75" thickBot="1" x14ac:dyDescent="0.3">
      <c r="B2" s="201" t="str">
        <f>+DOCUMENTOS!B2</f>
        <v>INVITACIÓN ABIERTA No 033 DE 2022</v>
      </c>
      <c r="C2" s="201"/>
      <c r="D2" s="201"/>
    </row>
    <row r="3" spans="2:6" ht="111" customHeight="1" thickBot="1" x14ac:dyDescent="0.3">
      <c r="B3" s="204" t="str">
        <f>+DOCUMENTOS!B3</f>
        <v xml:space="preserve">CONTRATAR LOS SERVICIOS DE UNA EMPRESA ESPECIALISTA EN EL TRANSPORTE TERRESTRE DE CARGA PESADA PARA MOVILIZAR DESDE LAS INSTALACIONES DE LA EMPRESA DE LICORES DE CUNDINAMARCA UBICADA EN LA AUTOPISTA MEDELLÍN KM 3.8 VÍA SIBERIA - COTA (CUNDINAMARCA) HASTA LAS BODEGAS DE ALMACENAMIENTO DE LICORES DEL DEPARTAMENTO DE NARIÑO Y DEMAS SERVICIOS DE TRANSPORTE QUE SE REQUIERAN PARA EL CUMPLIMIENTO DEL OBJETO COMERCIAL DE LA COMPAÑIA. </v>
      </c>
      <c r="C3" s="205"/>
      <c r="D3" s="206"/>
      <c r="E3" s="156"/>
      <c r="F3" s="156"/>
    </row>
    <row r="4" spans="2:6" x14ac:dyDescent="0.25">
      <c r="B4" s="155"/>
      <c r="C4" s="155"/>
      <c r="D4" s="155"/>
      <c r="E4" s="155"/>
      <c r="F4" s="155"/>
    </row>
    <row r="5" spans="2:6" x14ac:dyDescent="0.25">
      <c r="B5" s="154" t="s">
        <v>179</v>
      </c>
    </row>
    <row r="6" spans="2:6" ht="62.25" customHeight="1" x14ac:dyDescent="0.25">
      <c r="B6" s="153" t="s">
        <v>178</v>
      </c>
      <c r="C6" s="202" t="s">
        <v>177</v>
      </c>
      <c r="D6" s="203"/>
      <c r="F6" s="152"/>
    </row>
    <row r="7" spans="2:6" ht="18.75" customHeight="1" x14ac:dyDescent="0.25">
      <c r="B7" s="151" t="s">
        <v>163</v>
      </c>
      <c r="C7" s="146" t="s">
        <v>176</v>
      </c>
      <c r="D7" s="150" t="s">
        <v>175</v>
      </c>
      <c r="F7" s="145"/>
    </row>
    <row r="8" spans="2:6" ht="44.25" customHeight="1" x14ac:dyDescent="0.25">
      <c r="B8" s="148" t="s">
        <v>161</v>
      </c>
      <c r="C8" s="146" t="s">
        <v>174</v>
      </c>
      <c r="D8" s="149" t="s">
        <v>173</v>
      </c>
      <c r="F8" s="145"/>
    </row>
    <row r="9" spans="2:6" ht="21" customHeight="1" x14ac:dyDescent="0.25">
      <c r="B9" s="148" t="s">
        <v>159</v>
      </c>
      <c r="C9" s="146" t="s">
        <v>172</v>
      </c>
      <c r="D9" s="146" t="s">
        <v>171</v>
      </c>
      <c r="F9" s="145"/>
    </row>
    <row r="10" spans="2:6" ht="25.5" customHeight="1" x14ac:dyDescent="0.25">
      <c r="B10" s="147" t="s">
        <v>156</v>
      </c>
      <c r="C10" s="146" t="s">
        <v>170</v>
      </c>
      <c r="D10" s="146" t="s">
        <v>169</v>
      </c>
      <c r="F10" s="145"/>
    </row>
    <row r="11" spans="2:6" ht="18.75" customHeight="1" x14ac:dyDescent="0.25">
      <c r="B11" s="144"/>
      <c r="C11" s="143"/>
      <c r="D11" s="143"/>
      <c r="F11" s="145"/>
    </row>
    <row r="12" spans="2:6" ht="18.75" customHeight="1" x14ac:dyDescent="0.25">
      <c r="B12" s="144"/>
      <c r="C12" s="143"/>
      <c r="D12" s="143"/>
      <c r="F12" s="142"/>
    </row>
    <row r="13" spans="2:6" x14ac:dyDescent="0.25">
      <c r="C13" s="117"/>
    </row>
    <row r="14" spans="2:6" x14ac:dyDescent="0.25">
      <c r="F14" s="141"/>
    </row>
    <row r="15" spans="2:6" x14ac:dyDescent="0.25">
      <c r="B15" s="198" t="str">
        <f>+DOCUMENTOS!C6</f>
        <v>SUSENVIOS LOGISTICA INTEGRAL SAS</v>
      </c>
      <c r="C15" s="199"/>
      <c r="D15" s="199"/>
      <c r="E15" s="200"/>
      <c r="F15" s="140" t="s">
        <v>4</v>
      </c>
    </row>
    <row r="16" spans="2:6" x14ac:dyDescent="0.25">
      <c r="B16" s="137" t="s">
        <v>165</v>
      </c>
      <c r="C16" s="136"/>
      <c r="D16" s="136"/>
      <c r="E16" s="135"/>
      <c r="F16" s="134"/>
    </row>
    <row r="17" spans="2:6" ht="15.75" thickBot="1" x14ac:dyDescent="0.3">
      <c r="B17" s="118"/>
      <c r="C17" s="130" t="s">
        <v>164</v>
      </c>
      <c r="D17" s="133">
        <v>3329442856</v>
      </c>
      <c r="E17" s="132">
        <f>D17/D18</f>
        <v>6.2281451622064772</v>
      </c>
      <c r="F17" s="127" t="s">
        <v>4</v>
      </c>
    </row>
    <row r="18" spans="2:6" x14ac:dyDescent="0.25">
      <c r="B18" s="118" t="s">
        <v>163</v>
      </c>
      <c r="C18" s="117" t="s">
        <v>162</v>
      </c>
      <c r="D18" s="126">
        <v>534580163</v>
      </c>
      <c r="E18" s="125"/>
      <c r="F18" s="127"/>
    </row>
    <row r="19" spans="2:6" x14ac:dyDescent="0.25">
      <c r="B19" s="118"/>
      <c r="C19" s="117"/>
      <c r="D19" s="126"/>
      <c r="E19" s="125"/>
      <c r="F19" s="127"/>
    </row>
    <row r="20" spans="2:6" ht="15.75" thickBot="1" x14ac:dyDescent="0.3">
      <c r="B20" s="118" t="s">
        <v>161</v>
      </c>
      <c r="C20" s="130" t="s">
        <v>160</v>
      </c>
      <c r="D20" s="131" t="s">
        <v>168</v>
      </c>
      <c r="E20" s="115">
        <f>D17-D18</f>
        <v>2794862693</v>
      </c>
      <c r="F20" s="127" t="s">
        <v>4</v>
      </c>
    </row>
    <row r="21" spans="2:6" x14ac:dyDescent="0.25">
      <c r="B21" s="118"/>
      <c r="C21" s="117"/>
      <c r="D21" s="126"/>
      <c r="E21" s="125"/>
      <c r="F21" s="127"/>
    </row>
    <row r="22" spans="2:6" ht="15.75" thickBot="1" x14ac:dyDescent="0.3">
      <c r="B22" s="118" t="s">
        <v>159</v>
      </c>
      <c r="C22" s="130" t="s">
        <v>158</v>
      </c>
      <c r="D22" s="129">
        <v>2825535188</v>
      </c>
      <c r="E22" s="128">
        <f>D22/D23</f>
        <v>0.67808893976686346</v>
      </c>
      <c r="F22" s="127" t="s">
        <v>4</v>
      </c>
    </row>
    <row r="23" spans="2:6" x14ac:dyDescent="0.25">
      <c r="B23" s="118"/>
      <c r="C23" s="117" t="s">
        <v>157</v>
      </c>
      <c r="D23" s="126">
        <v>4166909416</v>
      </c>
      <c r="E23" s="125"/>
      <c r="F23" s="124"/>
    </row>
    <row r="24" spans="2:6" x14ac:dyDescent="0.25">
      <c r="B24" s="195"/>
      <c r="C24" s="196"/>
      <c r="D24" s="196"/>
      <c r="E24" s="197"/>
      <c r="F24" s="123"/>
    </row>
    <row r="25" spans="2:6" ht="15.75" thickBot="1" x14ac:dyDescent="0.3">
      <c r="B25" s="118" t="s">
        <v>156</v>
      </c>
      <c r="C25" s="122" t="s">
        <v>155</v>
      </c>
      <c r="D25" s="133">
        <v>394178688</v>
      </c>
      <c r="E25" s="120">
        <f>D25/D26</f>
        <v>23.622933151275493</v>
      </c>
      <c r="F25" s="139" t="s">
        <v>4</v>
      </c>
    </row>
    <row r="26" spans="2:6" x14ac:dyDescent="0.25">
      <c r="B26" s="118"/>
      <c r="C26" s="117" t="s">
        <v>154</v>
      </c>
      <c r="D26" s="126">
        <v>16686272</v>
      </c>
      <c r="E26" s="115"/>
      <c r="F26" s="114"/>
    </row>
    <row r="27" spans="2:6" x14ac:dyDescent="0.25">
      <c r="B27" s="113"/>
      <c r="C27" s="112"/>
      <c r="D27" s="112"/>
      <c r="E27" s="111"/>
      <c r="F27" s="110"/>
    </row>
    <row r="31" spans="2:6" x14ac:dyDescent="0.25">
      <c r="B31" s="198" t="str">
        <f>+DOCUMENTOS!C13</f>
        <v xml:space="preserve">CAMARCA SAS </v>
      </c>
      <c r="C31" s="199"/>
      <c r="D31" s="199"/>
      <c r="E31" s="200"/>
      <c r="F31" s="138" t="s">
        <v>4</v>
      </c>
    </row>
    <row r="32" spans="2:6" x14ac:dyDescent="0.25">
      <c r="B32" s="137" t="s">
        <v>165</v>
      </c>
      <c r="C32" s="136"/>
      <c r="D32" s="136"/>
      <c r="E32" s="135"/>
      <c r="F32" s="134"/>
    </row>
    <row r="33" spans="2:6" ht="15.75" thickBot="1" x14ac:dyDescent="0.3">
      <c r="B33" s="118"/>
      <c r="C33" s="130" t="s">
        <v>164</v>
      </c>
      <c r="D33" s="133">
        <v>20859675638</v>
      </c>
      <c r="E33" s="132">
        <f>D33/D34</f>
        <v>1.6210265985880001</v>
      </c>
      <c r="F33" s="127" t="s">
        <v>4</v>
      </c>
    </row>
    <row r="34" spans="2:6" x14ac:dyDescent="0.25">
      <c r="B34" s="118" t="s">
        <v>163</v>
      </c>
      <c r="C34" s="117" t="s">
        <v>162</v>
      </c>
      <c r="D34" s="126">
        <v>12868188379</v>
      </c>
      <c r="E34" s="125"/>
      <c r="F34" s="127"/>
    </row>
    <row r="35" spans="2:6" x14ac:dyDescent="0.25">
      <c r="B35" s="118"/>
      <c r="C35" s="117"/>
      <c r="D35" s="126"/>
      <c r="E35" s="125"/>
      <c r="F35" s="127"/>
    </row>
    <row r="36" spans="2:6" ht="15.75" thickBot="1" x14ac:dyDescent="0.3">
      <c r="B36" s="118" t="s">
        <v>161</v>
      </c>
      <c r="C36" s="130" t="s">
        <v>160</v>
      </c>
      <c r="D36" s="131" t="s">
        <v>167</v>
      </c>
      <c r="E36" s="115">
        <f>D33-D34</f>
        <v>7991487259</v>
      </c>
      <c r="F36" s="127" t="s">
        <v>4</v>
      </c>
    </row>
    <row r="37" spans="2:6" x14ac:dyDescent="0.25">
      <c r="B37" s="118"/>
      <c r="C37" s="117"/>
      <c r="D37" s="126"/>
      <c r="E37" s="125"/>
      <c r="F37" s="127"/>
    </row>
    <row r="38" spans="2:6" ht="15.75" thickBot="1" x14ac:dyDescent="0.3">
      <c r="B38" s="118" t="s">
        <v>159</v>
      </c>
      <c r="C38" s="130" t="s">
        <v>158</v>
      </c>
      <c r="D38" s="129">
        <v>26835923194</v>
      </c>
      <c r="E38" s="128">
        <f>D38/D39</f>
        <v>0.54992655147682357</v>
      </c>
      <c r="F38" s="127" t="s">
        <v>4</v>
      </c>
    </row>
    <row r="39" spans="2:6" x14ac:dyDescent="0.25">
      <c r="B39" s="118"/>
      <c r="C39" s="117" t="s">
        <v>157</v>
      </c>
      <c r="D39" s="126">
        <v>48799104393</v>
      </c>
      <c r="E39" s="125"/>
      <c r="F39" s="124"/>
    </row>
    <row r="40" spans="2:6" x14ac:dyDescent="0.25">
      <c r="B40" s="195"/>
      <c r="C40" s="196"/>
      <c r="D40" s="196"/>
      <c r="E40" s="197"/>
      <c r="F40" s="123"/>
    </row>
    <row r="41" spans="2:6" ht="15.75" thickBot="1" x14ac:dyDescent="0.3">
      <c r="B41" s="118" t="s">
        <v>156</v>
      </c>
      <c r="C41" s="122" t="s">
        <v>155</v>
      </c>
      <c r="D41" s="121">
        <v>2380661577</v>
      </c>
      <c r="E41" s="120">
        <f>D41/D42</f>
        <v>3.3392156679274039</v>
      </c>
      <c r="F41" s="139" t="s">
        <v>113</v>
      </c>
    </row>
    <row r="42" spans="2:6" x14ac:dyDescent="0.25">
      <c r="B42" s="118"/>
      <c r="C42" s="117" t="s">
        <v>154</v>
      </c>
      <c r="D42" s="116">
        <v>712940347</v>
      </c>
      <c r="E42" s="115"/>
      <c r="F42" s="114"/>
    </row>
    <row r="43" spans="2:6" x14ac:dyDescent="0.25">
      <c r="B43" s="113"/>
      <c r="C43" s="112"/>
      <c r="D43" s="112"/>
      <c r="E43" s="111"/>
      <c r="F43" s="110"/>
    </row>
    <row r="47" spans="2:6" x14ac:dyDescent="0.25">
      <c r="B47" s="198" t="str">
        <f>+DOCUMENTOS!C21</f>
        <v>GRUPO LOGISTICO ESPECIALIZADO SAS</v>
      </c>
      <c r="C47" s="199"/>
      <c r="D47" s="199"/>
      <c r="E47" s="200"/>
      <c r="F47" s="138" t="s">
        <v>137</v>
      </c>
    </row>
    <row r="48" spans="2:6" x14ac:dyDescent="0.25">
      <c r="B48" s="137" t="s">
        <v>165</v>
      </c>
      <c r="C48" s="136"/>
      <c r="D48" s="136"/>
      <c r="E48" s="135"/>
      <c r="F48" s="134"/>
    </row>
    <row r="49" spans="2:6" ht="15.75" thickBot="1" x14ac:dyDescent="0.3">
      <c r="B49" s="118"/>
      <c r="C49" s="130" t="s">
        <v>164</v>
      </c>
      <c r="D49" s="133">
        <v>6034466292</v>
      </c>
      <c r="E49" s="132">
        <f>D49/D50</f>
        <v>1.2027517444179312</v>
      </c>
      <c r="F49" s="127" t="s">
        <v>137</v>
      </c>
    </row>
    <row r="50" spans="2:6" x14ac:dyDescent="0.25">
      <c r="B50" s="118" t="s">
        <v>163</v>
      </c>
      <c r="C50" s="117" t="s">
        <v>162</v>
      </c>
      <c r="D50" s="126">
        <v>5017216828</v>
      </c>
      <c r="E50" s="125"/>
      <c r="F50" s="127"/>
    </row>
    <row r="51" spans="2:6" x14ac:dyDescent="0.25">
      <c r="B51" s="118"/>
      <c r="C51" s="117"/>
      <c r="D51" s="126"/>
      <c r="E51" s="125"/>
      <c r="F51" s="127"/>
    </row>
    <row r="52" spans="2:6" ht="15.75" thickBot="1" x14ac:dyDescent="0.3">
      <c r="B52" s="118" t="s">
        <v>161</v>
      </c>
      <c r="C52" s="130" t="s">
        <v>160</v>
      </c>
      <c r="D52" s="131" t="s">
        <v>166</v>
      </c>
      <c r="E52" s="115">
        <f>D49-D50</f>
        <v>1017249464</v>
      </c>
      <c r="F52" s="127" t="s">
        <v>4</v>
      </c>
    </row>
    <row r="53" spans="2:6" x14ac:dyDescent="0.25">
      <c r="B53" s="118"/>
      <c r="C53" s="117"/>
      <c r="D53" s="126"/>
      <c r="E53" s="125"/>
      <c r="F53" s="127"/>
    </row>
    <row r="54" spans="2:6" ht="15.75" thickBot="1" x14ac:dyDescent="0.3">
      <c r="B54" s="118" t="s">
        <v>159</v>
      </c>
      <c r="C54" s="130" t="s">
        <v>158</v>
      </c>
      <c r="D54" s="129">
        <v>6469462960</v>
      </c>
      <c r="E54" s="128">
        <f>D54/D55</f>
        <v>0.69194702029898558</v>
      </c>
      <c r="F54" s="127" t="s">
        <v>4</v>
      </c>
    </row>
    <row r="55" spans="2:6" x14ac:dyDescent="0.25">
      <c r="B55" s="118"/>
      <c r="C55" s="117" t="s">
        <v>157</v>
      </c>
      <c r="D55" s="126">
        <v>9349650725</v>
      </c>
      <c r="E55" s="125"/>
      <c r="F55" s="124"/>
    </row>
    <row r="56" spans="2:6" x14ac:dyDescent="0.25">
      <c r="B56" s="195"/>
      <c r="C56" s="196"/>
      <c r="D56" s="196"/>
      <c r="E56" s="197"/>
      <c r="F56" s="123"/>
    </row>
    <row r="57" spans="2:6" ht="15.75" thickBot="1" x14ac:dyDescent="0.3">
      <c r="B57" s="118" t="s">
        <v>156</v>
      </c>
      <c r="C57" s="122" t="s">
        <v>155</v>
      </c>
      <c r="D57" s="121">
        <v>1322125774</v>
      </c>
      <c r="E57" s="120">
        <f>D57/D58</f>
        <v>4.9749735936627575</v>
      </c>
      <c r="F57" s="119" t="s">
        <v>4</v>
      </c>
    </row>
    <row r="58" spans="2:6" x14ac:dyDescent="0.25">
      <c r="B58" s="118"/>
      <c r="C58" s="117" t="s">
        <v>154</v>
      </c>
      <c r="D58" s="116">
        <v>265755335</v>
      </c>
      <c r="E58" s="115"/>
      <c r="F58" s="114"/>
    </row>
    <row r="59" spans="2:6" x14ac:dyDescent="0.25">
      <c r="B59" s="113"/>
      <c r="C59" s="112"/>
      <c r="D59" s="112"/>
      <c r="E59" s="111"/>
      <c r="F59" s="110"/>
    </row>
    <row r="63" spans="2:6" x14ac:dyDescent="0.25">
      <c r="B63" s="198" t="str">
        <f>+DOCUMENTOS!C34</f>
        <v>MI CARGA YA SAS</v>
      </c>
      <c r="C63" s="199"/>
      <c r="D63" s="199"/>
      <c r="E63" s="200"/>
      <c r="F63" s="138" t="s">
        <v>5</v>
      </c>
    </row>
    <row r="64" spans="2:6" x14ac:dyDescent="0.25">
      <c r="B64" s="137" t="s">
        <v>165</v>
      </c>
      <c r="C64" s="136"/>
      <c r="D64" s="136"/>
      <c r="E64" s="135"/>
      <c r="F64" s="134"/>
    </row>
    <row r="65" spans="2:6" ht="15.75" thickBot="1" x14ac:dyDescent="0.3">
      <c r="B65" s="118"/>
      <c r="C65" s="130" t="s">
        <v>164</v>
      </c>
      <c r="D65" s="133">
        <v>0</v>
      </c>
      <c r="E65" s="132" t="e">
        <f>D65/D66</f>
        <v>#DIV/0!</v>
      </c>
      <c r="F65" s="127" t="s">
        <v>5</v>
      </c>
    </row>
    <row r="66" spans="2:6" x14ac:dyDescent="0.25">
      <c r="B66" s="118" t="s">
        <v>163</v>
      </c>
      <c r="C66" s="117" t="s">
        <v>162</v>
      </c>
      <c r="D66" s="126">
        <v>0</v>
      </c>
      <c r="E66" s="125"/>
      <c r="F66" s="127"/>
    </row>
    <row r="67" spans="2:6" x14ac:dyDescent="0.25">
      <c r="B67" s="118"/>
      <c r="C67" s="117"/>
      <c r="D67" s="126"/>
      <c r="E67" s="125"/>
      <c r="F67" s="127"/>
    </row>
    <row r="68" spans="2:6" ht="15.75" thickBot="1" x14ac:dyDescent="0.3">
      <c r="B68" s="118" t="s">
        <v>161</v>
      </c>
      <c r="C68" s="130" t="s">
        <v>160</v>
      </c>
      <c r="D68" s="131"/>
      <c r="E68" s="115">
        <v>0</v>
      </c>
      <c r="F68" s="127" t="s">
        <v>5</v>
      </c>
    </row>
    <row r="69" spans="2:6" x14ac:dyDescent="0.25">
      <c r="B69" s="118"/>
      <c r="C69" s="117"/>
      <c r="D69" s="126"/>
      <c r="E69" s="125"/>
      <c r="F69" s="127"/>
    </row>
    <row r="70" spans="2:6" ht="15.75" thickBot="1" x14ac:dyDescent="0.3">
      <c r="B70" s="118" t="s">
        <v>159</v>
      </c>
      <c r="C70" s="130" t="s">
        <v>158</v>
      </c>
      <c r="D70" s="129"/>
      <c r="E70" s="128" t="e">
        <f>D70/D71</f>
        <v>#DIV/0!</v>
      </c>
      <c r="F70" s="127" t="s">
        <v>5</v>
      </c>
    </row>
    <row r="71" spans="2:6" x14ac:dyDescent="0.25">
      <c r="B71" s="118"/>
      <c r="C71" s="117" t="s">
        <v>157</v>
      </c>
      <c r="D71" s="126">
        <v>0</v>
      </c>
      <c r="E71" s="125"/>
      <c r="F71" s="124"/>
    </row>
    <row r="72" spans="2:6" x14ac:dyDescent="0.25">
      <c r="B72" s="195"/>
      <c r="C72" s="196"/>
      <c r="D72" s="196"/>
      <c r="E72" s="197"/>
      <c r="F72" s="123"/>
    </row>
    <row r="73" spans="2:6" ht="15.75" thickBot="1" x14ac:dyDescent="0.3">
      <c r="B73" s="118" t="s">
        <v>156</v>
      </c>
      <c r="C73" s="122" t="s">
        <v>155</v>
      </c>
      <c r="D73" s="121">
        <v>0</v>
      </c>
      <c r="E73" s="120">
        <v>0</v>
      </c>
      <c r="F73" s="119" t="s">
        <v>5</v>
      </c>
    </row>
    <row r="74" spans="2:6" x14ac:dyDescent="0.25">
      <c r="B74" s="118"/>
      <c r="C74" s="117" t="s">
        <v>154</v>
      </c>
      <c r="D74" s="116">
        <v>0</v>
      </c>
      <c r="E74" s="115"/>
      <c r="F74" s="114"/>
    </row>
    <row r="75" spans="2:6" x14ac:dyDescent="0.25">
      <c r="B75" s="113"/>
      <c r="C75" s="112"/>
      <c r="D75" s="112"/>
      <c r="E75" s="111"/>
      <c r="F75" s="110"/>
    </row>
  </sheetData>
  <mergeCells count="11">
    <mergeCell ref="B2:D2"/>
    <mergeCell ref="C6:D6"/>
    <mergeCell ref="B15:E15"/>
    <mergeCell ref="B24:E24"/>
    <mergeCell ref="B3:D3"/>
    <mergeCell ref="B72:E72"/>
    <mergeCell ref="B47:E47"/>
    <mergeCell ref="B56:E56"/>
    <mergeCell ref="B31:E31"/>
    <mergeCell ref="B40:E40"/>
    <mergeCell ref="B63:E6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8D954-65B0-4C78-8B45-BE2C717F8D10}">
  <dimension ref="B1:G11"/>
  <sheetViews>
    <sheetView topLeftCell="A4" workbookViewId="0">
      <selection activeCell="G18" sqref="G18"/>
    </sheetView>
  </sheetViews>
  <sheetFormatPr baseColWidth="10" defaultRowHeight="15" x14ac:dyDescent="0.25"/>
  <cols>
    <col min="1" max="1" width="11.42578125" style="86"/>
    <col min="2" max="2" width="26.42578125" style="86" customWidth="1"/>
    <col min="3" max="3" width="24" style="86" customWidth="1"/>
    <col min="4" max="4" width="20" style="86" customWidth="1"/>
    <col min="5" max="5" width="24.28515625" style="86" customWidth="1"/>
    <col min="6" max="6" width="18.7109375" style="86" customWidth="1"/>
    <col min="7" max="7" width="21.42578125" style="86" customWidth="1"/>
    <col min="8" max="16384" width="11.42578125" style="86"/>
  </cols>
  <sheetData>
    <row r="1" spans="2:7" ht="15.75" x14ac:dyDescent="0.25">
      <c r="B1" s="172"/>
    </row>
    <row r="2" spans="2:7" ht="24" customHeight="1" x14ac:dyDescent="0.25">
      <c r="B2" s="208" t="str">
        <f>+'EVALUACION INDICES'!B2</f>
        <v>INVITACIÓN ABIERTA No 033 DE 2022</v>
      </c>
      <c r="C2" s="208"/>
    </row>
    <row r="3" spans="2:7" ht="86.25" customHeight="1" x14ac:dyDescent="0.25">
      <c r="B3" s="212" t="str">
        <f>+'EVALUACION INDICES'!B3</f>
        <v xml:space="preserve">CONTRATAR LOS SERVICIOS DE UNA EMPRESA ESPECIALISTA EN EL TRANSPORTE TERRESTRE DE CARGA PESADA PARA MOVILIZAR DESDE LAS INSTALACIONES DE LA EMPRESA DE LICORES DE CUNDINAMARCA UBICADA EN LA AUTOPISTA MEDELLÍN KM 3.8 VÍA SIBERIA - COTA (CUNDINAMARCA) HASTA LAS BODEGAS DE ALMACENAMIENTO DE LICORES DEL DEPARTAMENTO DE NARIÑO Y DEMAS SERVICIOS DE TRANSPORTE QUE SE REQUIERAN PARA EL CUMPLIMIENTO DEL OBJETO COMERCIAL DE LA COMPAÑIA. </v>
      </c>
      <c r="C3" s="212"/>
      <c r="D3" s="212"/>
      <c r="E3" s="212"/>
    </row>
    <row r="4" spans="2:7" ht="15.75" thickBot="1" x14ac:dyDescent="0.3">
      <c r="B4" s="171" t="s">
        <v>179</v>
      </c>
      <c r="C4" s="170"/>
    </row>
    <row r="5" spans="2:7" ht="36.75" customHeight="1" thickTop="1" thickBot="1" x14ac:dyDescent="0.3">
      <c r="B5" s="209" t="s">
        <v>180</v>
      </c>
      <c r="C5" s="210"/>
      <c r="D5" s="207" t="str">
        <f>+DOCUMENTOS!C6</f>
        <v>SUSENVIOS LOGISTICA INTEGRAL SAS</v>
      </c>
      <c r="E5" s="207" t="str">
        <f>+DOCUMENTOS!C13</f>
        <v xml:space="preserve">CAMARCA SAS </v>
      </c>
      <c r="F5" s="207" t="str">
        <f>+DOCUMENTOS!C21</f>
        <v>GRUPO LOGISTICO ESPECIALIZADO SAS</v>
      </c>
      <c r="G5" s="207" t="str">
        <f>+DOCUMENTOS!C34</f>
        <v>MI CARGA YA SAS</v>
      </c>
    </row>
    <row r="6" spans="2:7" ht="60.75" customHeight="1" thickTop="1" thickBot="1" x14ac:dyDescent="0.3">
      <c r="B6" s="211"/>
      <c r="C6" s="210"/>
      <c r="D6" s="207"/>
      <c r="E6" s="207"/>
      <c r="F6" s="207"/>
      <c r="G6" s="207"/>
    </row>
    <row r="7" spans="2:7" ht="39.75" customHeight="1" thickTop="1" x14ac:dyDescent="0.25">
      <c r="B7" s="151" t="s">
        <v>163</v>
      </c>
      <c r="C7" s="150" t="str">
        <f>+'EVALUACION INDICES'!D7</f>
        <v>&gt; = 1.5</v>
      </c>
      <c r="D7" s="169">
        <f>+'EVALUACION INDICES'!E17</f>
        <v>6.2281451622064772</v>
      </c>
      <c r="E7" s="169">
        <f>+'EVALUACION INDICES'!E33</f>
        <v>1.6210265985880001</v>
      </c>
      <c r="F7" s="159">
        <f>+'EVALUACION INDICES'!E49</f>
        <v>1.2027517444179312</v>
      </c>
      <c r="G7" s="159" t="s">
        <v>5</v>
      </c>
    </row>
    <row r="8" spans="2:7" ht="39" customHeight="1" x14ac:dyDescent="0.25">
      <c r="B8" s="148" t="s">
        <v>161</v>
      </c>
      <c r="C8" s="149" t="str">
        <f>+'EVALUACION INDICES'!D8</f>
        <v>&gt; =  al P.O</v>
      </c>
      <c r="D8" s="168">
        <f>+'EVALUACION INDICES'!E20</f>
        <v>2794862693</v>
      </c>
      <c r="E8" s="167">
        <f>+'EVALUACION INDICES'!E36</f>
        <v>7991487259</v>
      </c>
      <c r="F8" s="167">
        <f>+'EVALUACION INDICES'!E52</f>
        <v>1017249464</v>
      </c>
      <c r="G8" s="159" t="s">
        <v>5</v>
      </c>
    </row>
    <row r="9" spans="2:7" ht="39" customHeight="1" x14ac:dyDescent="0.25">
      <c r="B9" s="166" t="s">
        <v>159</v>
      </c>
      <c r="C9" s="165" t="str">
        <f>+'EVALUACION INDICES'!D9</f>
        <v>&lt;= 75 %</v>
      </c>
      <c r="D9" s="164">
        <f>+'EVALUACION INDICES'!E22</f>
        <v>0.67808893976686346</v>
      </c>
      <c r="E9" s="163">
        <f>+'EVALUACION INDICES'!E38</f>
        <v>0.54992655147682357</v>
      </c>
      <c r="F9" s="163">
        <f>+'EVALUACION INDICES'!E54</f>
        <v>0.69194702029898558</v>
      </c>
      <c r="G9" s="159" t="s">
        <v>5</v>
      </c>
    </row>
    <row r="10" spans="2:7" ht="15.75" x14ac:dyDescent="0.25">
      <c r="B10" s="162" t="s">
        <v>156</v>
      </c>
      <c r="C10" s="161" t="str">
        <f>+'EVALUACION INDICES'!D10</f>
        <v>&gt; = 2</v>
      </c>
      <c r="D10" s="160">
        <f>+'EVALUACION INDICES'!E25</f>
        <v>23.622933151275493</v>
      </c>
      <c r="E10" s="160">
        <f>+'EVALUACION INDICES'!E41</f>
        <v>3.3392156679274039</v>
      </c>
      <c r="F10" s="160">
        <f>+'EVALUACION INDICES'!E57</f>
        <v>4.9749735936627575</v>
      </c>
      <c r="G10" s="159" t="s">
        <v>5</v>
      </c>
    </row>
    <row r="11" spans="2:7" x14ac:dyDescent="0.25">
      <c r="D11" s="158" t="s">
        <v>4</v>
      </c>
      <c r="E11" s="158" t="s">
        <v>4</v>
      </c>
      <c r="F11" s="158" t="s">
        <v>85</v>
      </c>
      <c r="G11" s="158" t="s">
        <v>85</v>
      </c>
    </row>
  </sheetData>
  <mergeCells count="7">
    <mergeCell ref="G5:G6"/>
    <mergeCell ref="F5:F6"/>
    <mergeCell ref="B2:C2"/>
    <mergeCell ref="B5:C6"/>
    <mergeCell ref="D5:D6"/>
    <mergeCell ref="E5:E6"/>
    <mergeCell ref="B3:E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8"/>
  <sheetViews>
    <sheetView tabSelected="1" workbookViewId="0">
      <selection activeCell="F6" sqref="F6"/>
    </sheetView>
  </sheetViews>
  <sheetFormatPr baseColWidth="10" defaultRowHeight="15" x14ac:dyDescent="0.25"/>
  <cols>
    <col min="1" max="1" width="27.42578125" customWidth="1"/>
    <col min="2" max="2" width="12.28515625" customWidth="1"/>
    <col min="3" max="6" width="35.7109375" customWidth="1"/>
    <col min="9" max="9" width="14.5703125" bestFit="1" customWidth="1"/>
  </cols>
  <sheetData>
    <row r="1" spans="1:6" x14ac:dyDescent="0.25">
      <c r="A1" s="2"/>
      <c r="B1" s="2"/>
      <c r="C1" s="2"/>
      <c r="D1" s="2"/>
      <c r="E1" s="2"/>
      <c r="F1" s="2"/>
    </row>
    <row r="2" spans="1:6" ht="23.25" x14ac:dyDescent="0.35">
      <c r="A2" s="216" t="s">
        <v>56</v>
      </c>
      <c r="B2" s="216"/>
      <c r="C2" s="216"/>
      <c r="D2" s="216"/>
      <c r="E2" s="216"/>
      <c r="F2" s="216"/>
    </row>
    <row r="3" spans="1:6" ht="46.5" customHeight="1" x14ac:dyDescent="0.25">
      <c r="A3" s="217" t="s">
        <v>11</v>
      </c>
      <c r="B3" s="218"/>
      <c r="C3" s="48" t="s">
        <v>57</v>
      </c>
      <c r="D3" s="48" t="s">
        <v>59</v>
      </c>
      <c r="E3" s="48" t="s">
        <v>60</v>
      </c>
      <c r="F3" s="48" t="s">
        <v>62</v>
      </c>
    </row>
    <row r="4" spans="1:6" x14ac:dyDescent="0.25">
      <c r="A4" s="219" t="s">
        <v>0</v>
      </c>
      <c r="B4" s="220"/>
      <c r="C4" s="49" t="s">
        <v>4</v>
      </c>
      <c r="D4" s="227" t="s">
        <v>4</v>
      </c>
      <c r="E4" s="49" t="s">
        <v>4</v>
      </c>
      <c r="F4" s="84" t="s">
        <v>85</v>
      </c>
    </row>
    <row r="5" spans="1:6" ht="200.25" customHeight="1" x14ac:dyDescent="0.25">
      <c r="A5" s="219" t="s">
        <v>29</v>
      </c>
      <c r="B5" s="220"/>
      <c r="C5" s="53" t="s">
        <v>85</v>
      </c>
      <c r="D5" s="53">
        <v>1000</v>
      </c>
      <c r="E5" s="53" t="s">
        <v>85</v>
      </c>
      <c r="F5" s="53" t="s">
        <v>188</v>
      </c>
    </row>
    <row r="6" spans="1:6" x14ac:dyDescent="0.25">
      <c r="A6" s="219" t="s">
        <v>12</v>
      </c>
      <c r="B6" s="220"/>
      <c r="C6" s="49" t="s">
        <v>4</v>
      </c>
      <c r="D6" s="228" t="s">
        <v>4</v>
      </c>
      <c r="E6" s="49" t="s">
        <v>4</v>
      </c>
      <c r="F6" s="228" t="s">
        <v>4</v>
      </c>
    </row>
    <row r="7" spans="1:6" x14ac:dyDescent="0.25">
      <c r="A7" s="221" t="s">
        <v>13</v>
      </c>
      <c r="B7" s="222"/>
      <c r="C7" s="50" t="s">
        <v>4</v>
      </c>
      <c r="D7" s="50" t="s">
        <v>4</v>
      </c>
      <c r="E7" s="50" t="s">
        <v>4</v>
      </c>
      <c r="F7" s="50" t="s">
        <v>4</v>
      </c>
    </row>
    <row r="8" spans="1:6" ht="33.75" x14ac:dyDescent="0.25">
      <c r="A8" s="223" t="s">
        <v>49</v>
      </c>
      <c r="B8" s="224"/>
      <c r="C8" s="84" t="s">
        <v>187</v>
      </c>
      <c r="D8" s="85" t="s">
        <v>4</v>
      </c>
      <c r="E8" s="84" t="s">
        <v>181</v>
      </c>
      <c r="F8" s="85" t="s">
        <v>4</v>
      </c>
    </row>
    <row r="9" spans="1:6" ht="32.25" customHeight="1" x14ac:dyDescent="0.25">
      <c r="A9" s="214" t="s">
        <v>7</v>
      </c>
      <c r="B9" s="215"/>
      <c r="C9" s="54" t="s">
        <v>184</v>
      </c>
      <c r="D9" s="229" t="s">
        <v>4</v>
      </c>
      <c r="E9" s="54" t="s">
        <v>185</v>
      </c>
      <c r="F9" s="54" t="s">
        <v>184</v>
      </c>
    </row>
    <row r="10" spans="1:6" x14ac:dyDescent="0.25">
      <c r="B10" s="4"/>
      <c r="C10" s="4"/>
      <c r="D10" s="4"/>
      <c r="E10" s="4"/>
      <c r="F10" s="4"/>
    </row>
    <row r="11" spans="1:6" x14ac:dyDescent="0.25">
      <c r="A11" s="20" t="s">
        <v>47</v>
      </c>
      <c r="B11" s="20"/>
      <c r="C11" s="20"/>
      <c r="D11" s="20"/>
      <c r="E11" s="20"/>
      <c r="F11" s="20"/>
    </row>
    <row r="12" spans="1:6" ht="13.5" customHeight="1" x14ac:dyDescent="0.25">
      <c r="A12" s="179" t="s">
        <v>48</v>
      </c>
      <c r="B12" s="213"/>
      <c r="C12" s="30"/>
      <c r="D12" s="56"/>
      <c r="E12" s="56"/>
      <c r="F12" s="56"/>
    </row>
    <row r="13" spans="1:6" x14ac:dyDescent="0.25">
      <c r="A13" s="22"/>
      <c r="B13" s="21"/>
      <c r="C13" s="30"/>
      <c r="D13" s="56"/>
      <c r="E13" s="56"/>
      <c r="F13" s="56"/>
    </row>
    <row r="14" spans="1:6" x14ac:dyDescent="0.25">
      <c r="A14" s="22"/>
      <c r="B14" s="21"/>
      <c r="C14" s="30"/>
      <c r="D14" s="56"/>
      <c r="E14" s="56"/>
      <c r="F14" s="56"/>
    </row>
    <row r="15" spans="1:6" x14ac:dyDescent="0.25">
      <c r="A15" s="23" t="s">
        <v>125</v>
      </c>
      <c r="B15" s="7"/>
      <c r="C15" s="7"/>
      <c r="D15" s="7"/>
      <c r="E15" s="7"/>
      <c r="F15" s="7"/>
    </row>
    <row r="16" spans="1:6" x14ac:dyDescent="0.25">
      <c r="A16" s="12" t="s">
        <v>126</v>
      </c>
      <c r="B16" s="7"/>
      <c r="C16" s="7"/>
      <c r="D16" s="7"/>
      <c r="E16" s="7"/>
      <c r="F16" s="7"/>
    </row>
    <row r="19" spans="1:9" x14ac:dyDescent="0.25">
      <c r="A19" s="24" t="s">
        <v>127</v>
      </c>
      <c r="B19" s="25"/>
      <c r="C19" s="25"/>
      <c r="D19" s="25"/>
      <c r="E19" s="25"/>
      <c r="F19" s="25"/>
    </row>
    <row r="20" spans="1:9" x14ac:dyDescent="0.25">
      <c r="A20" s="25" t="s">
        <v>128</v>
      </c>
      <c r="B20" s="25"/>
      <c r="C20" s="25"/>
      <c r="D20" s="25"/>
      <c r="E20" s="25"/>
      <c r="F20" s="25"/>
    </row>
    <row r="26" spans="1:9" x14ac:dyDescent="0.25">
      <c r="I26" s="27"/>
    </row>
    <row r="27" spans="1:9" x14ac:dyDescent="0.25">
      <c r="I27" s="27"/>
    </row>
    <row r="28" spans="1:9" x14ac:dyDescent="0.25">
      <c r="I28" s="27"/>
    </row>
  </sheetData>
  <mergeCells count="9">
    <mergeCell ref="A12:B12"/>
    <mergeCell ref="A9:B9"/>
    <mergeCell ref="A2:F2"/>
    <mergeCell ref="A3:B3"/>
    <mergeCell ref="A4:B4"/>
    <mergeCell ref="A6:B6"/>
    <mergeCell ref="A7:B7"/>
    <mergeCell ref="A8:B8"/>
    <mergeCell ref="A5:B5"/>
  </mergeCells>
  <pageMargins left="0.7" right="0.7" top="0.75" bottom="0.75" header="0.3" footer="0.3"/>
  <pageSetup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PONDERACIÓN ECONOMICA</vt:lpstr>
      <vt:lpstr>EVALUACION TECNICA </vt:lpstr>
      <vt:lpstr>EVALUACION DE 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2022-09-20T15:02:25Z</cp:lastPrinted>
  <dcterms:created xsi:type="dcterms:W3CDTF">2017-05-22T13:32:10Z</dcterms:created>
  <dcterms:modified xsi:type="dcterms:W3CDTF">2022-09-26T21:50:47Z</dcterms:modified>
</cp:coreProperties>
</file>