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JURIDICA 2022\INVITACION 029 DE 2022 BTL\"/>
    </mc:Choice>
  </mc:AlternateContent>
  <bookViews>
    <workbookView xWindow="0" yWindow="0" windowWidth="28800" windowHeight="12030" firstSheet="1" activeTab="7"/>
  </bookViews>
  <sheets>
    <sheet name="EVALUACION JURIDICA" sheetId="1" r:id="rId1"/>
    <sheet name="PONDERACIÓN ECONOMICA" sheetId="16" r:id="rId2"/>
    <sheet name="TECNICA" sheetId="20" r:id="rId3"/>
    <sheet name="EXPERIENCIA" sheetId="21" r:id="rId4"/>
    <sheet name="DOCUMENTOS" sheetId="17" r:id="rId5"/>
    <sheet name="EVALUACION INDICES" sheetId="18" r:id="rId6"/>
    <sheet name="INDICADORES" sheetId="19" r:id="rId7"/>
    <sheet name="RESULTADO" sheetId="9"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 i="19" l="1"/>
  <c r="B3" i="19"/>
  <c r="D5" i="19"/>
  <c r="E5" i="19"/>
  <c r="C7" i="19"/>
  <c r="D7" i="19"/>
  <c r="E7" i="19"/>
  <c r="C8" i="19"/>
  <c r="D8" i="19"/>
  <c r="E8" i="19"/>
  <c r="C9" i="19"/>
  <c r="D9" i="19"/>
  <c r="E9" i="19"/>
  <c r="C10" i="19"/>
  <c r="D10" i="19"/>
  <c r="E10" i="19"/>
  <c r="C11" i="19"/>
  <c r="D11" i="19"/>
  <c r="E11" i="19"/>
  <c r="C12" i="19"/>
  <c r="D12" i="19"/>
  <c r="E12" i="19"/>
  <c r="B2" i="18"/>
  <c r="B3" i="18"/>
  <c r="B17" i="18"/>
  <c r="E19" i="18"/>
  <c r="E22" i="18"/>
  <c r="E24" i="18"/>
  <c r="D30" i="18"/>
  <c r="E30" i="18"/>
  <c r="D33" i="18"/>
  <c r="D34" i="18"/>
  <c r="E33" i="18" s="1"/>
  <c r="B38" i="18"/>
  <c r="E40" i="18"/>
  <c r="E43" i="18"/>
  <c r="E45" i="18"/>
  <c r="E48" i="18"/>
  <c r="D51" i="18"/>
  <c r="E51" i="18"/>
  <c r="D54" i="18"/>
  <c r="E54" i="18"/>
</calcChain>
</file>

<file path=xl/sharedStrings.xml><?xml version="1.0" encoding="utf-8"?>
<sst xmlns="http://schemas.openxmlformats.org/spreadsheetml/2006/main" count="317" uniqueCount="177">
  <si>
    <t>EVALUACION JURIDICA</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</si>
  <si>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</si>
  <si>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Las personas naturales deberán presentar fotocopia de la cédula de ciudadanía. En el caso de ser comerciantes deberán presentar copia del Registro Mercantil. </t>
  </si>
  <si>
    <t xml:space="preserve">El OFERENTE deberá presentar con la OFERTA, fotocopia del Registro Único Tributario. </t>
  </si>
  <si>
    <t>CUMPLE</t>
  </si>
  <si>
    <t>N/A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</si>
  <si>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t>
  </si>
  <si>
    <t>RESULTADO</t>
  </si>
  <si>
    <t>El OFERENTE deberá estar constituido como persona jurídica para lo cual deberá presentar el certificado de existencia y representación legal expedido por la Cámara de Comercio de su domicilio principal, con fecha no superior a treinta (30) días calendario de antelación a la fecha de cierre, donde conste que se encuentra legalmente constituida como tal y acreditar que su duración no será inferior al término de ejecución del Contrato y un (1) años más, y que su objeto social contenga las actividades que estén relacionadas con el objeto del presente proceso de selección. 
Cuando el OFERENTE obre por conducto de un representante o apoderado, allegará con su propuesta,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propuesta.
El representante legal de la persona jurídica, deberá anexar a la propuesta fotocopia de su cédula de ciudadanía o del documento legal que acredite su identidad.</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</si>
  <si>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</si>
  <si>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</si>
  <si>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RESULTADO/PROPONENTE</t>
  </si>
  <si>
    <t>EVALUACION TECNICA</t>
  </si>
  <si>
    <t>EVALUACION DE EXPERIENCIA</t>
  </si>
  <si>
    <t>INHABILIDADES E INCOMPATIBILIDADES</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</si>
  <si>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</si>
  <si>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 xml:space="preserve">CERTIFICACIÓN DE PARAFISCALES LEY 789 DE 2002 Y LEY 828 DE 2003 </t>
  </si>
  <si>
    <t>INSCRIPCIÓN EN EL REGISTRO INTERNO DE PROVEEDORES DE LA EMPRESA</t>
  </si>
  <si>
    <t>REGISTRO UNICO TRIBUTARIO (RUT)</t>
  </si>
  <si>
    <t>ANTECEDENTES DISCIPLINARIOS DE LA PROCURADURÍA GENERAL DE LA NACIÓN</t>
  </si>
  <si>
    <t>GARANTÍA DE SERIEDAD DE LA OFERTA</t>
  </si>
  <si>
    <t>CONSORCIO O UNIÓN TEMPORAL</t>
  </si>
  <si>
    <t xml:space="preserve">PERSONAS NATURALES </t>
  </si>
  <si>
    <t>PERSONAS JURÍDICAS NACIONALES O EXTRANJERAS CON DOMICILIO O SUCURSAL EN COLOMBIA</t>
  </si>
  <si>
    <t xml:space="preserve">CARTA DE PRESENTACIÓN DE LA OFERTA </t>
  </si>
  <si>
    <t>2.1 DOCUMENTOS DE CONTENIDO JURÍDICO.</t>
  </si>
  <si>
    <t>El OFERENTE podrá adjuntar copia del Certificado de Antecedentes Disciplinarios expedido por la Procuraduría General de la Nación.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La Empresa, verificará en cumplimiento de lo establecido por la Ley 1238 de 2008, los antecedentes disciplinarios de los oferentes</t>
  </si>
  <si>
    <t>ANTECEDENTES JUDICIALES</t>
  </si>
  <si>
    <t>El oferente podrá presentar certificación de antecedentes judiciales expedida por autoridad competente. En caso de que el oferente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oferentes no se encuentren reportados en los registros delictivos, de acuerdo con lo previsto en el artículo 94 del Decreto 0020 de 2012.</t>
  </si>
  <si>
    <t>EVALUACION ECONOMICA</t>
  </si>
  <si>
    <t>Donde:</t>
  </si>
  <si>
    <t>P = Puntaje para la propuesta en evaluación</t>
  </si>
  <si>
    <t>VP = Valor de la propuesta en evaluación</t>
  </si>
  <si>
    <t>PM = Valor de la propuesta más económica.</t>
  </si>
  <si>
    <t>DESCRPCIÓN</t>
  </si>
  <si>
    <t>VALOR OFERTA</t>
  </si>
  <si>
    <t>TOTAL</t>
  </si>
  <si>
    <t>Las ofertas que obtengan como resultado CUMPLE en la verificación jurídica, técnica, financiera y económica, serán ponderadas por grupo en cuanto a la sumatoria de los ítems ofertados y se le otorgará el puntaje máximo de 1.000 PUNTOS a la propuesta de menor valor. El puntaje de las ofertas restantes se calculará en forma inversamente proporcional al valor de la misma, como resultado de aplicar la siguiente fórmula</t>
  </si>
  <si>
    <t xml:space="preserve">4.2 CRITERIO DE CALIFICACIÓN </t>
  </si>
  <si>
    <t xml:space="preserve">CERTIFICADO EXISTENCIA Y REPRESENTACIÓN LEGAL. 	</t>
  </si>
  <si>
    <t>CEDULA DE CIUDADANIA</t>
  </si>
  <si>
    <t>El oferente debe presentar COPIA LEGIBLE DE LA CEDULA DE CIUDADANIA del represéntate Legal de la sociedad o de la persona natural que presenta oferta, la cual debe estar registrada y contar con las facultades para la presentación de la oferta mediante su firma</t>
  </si>
  <si>
    <t>P = 1000 x (PM/VP)</t>
  </si>
  <si>
    <t>CERTIFICACIÓN EXPEDIDA POR LA CONTRALORÍA GENERAL DE LA REPÚBLICA</t>
  </si>
  <si>
    <t>El OFERENTE, podrá presentar certificación expedida por la Contraloría General de la República, en la cual conste que el oferente y el Representante Legal de la firma o firmas no se encuentran reportados en el Boletín de Responsables Fiscales.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en cumplimiento de lo establecido por la Contraloría General de la República mediante la Circular No. 05 del 25 de febrero de 2008, La Empresa, verificará que los oferentes no se encuentren reportados en el Boletín de Responsables Fiscales que expide la Contraloría General de la República</t>
  </si>
  <si>
    <t>NO APORTA</t>
  </si>
  <si>
    <r>
      <t xml:space="preserve">Si EL OFERENTE presenta propuesta en Consorcio o Unión Temporal, de conformidad con lo señalado en el artículo 7o. de la Ley 80 de 1993, deberá diligenciar debidamente los </t>
    </r>
    <r>
      <rPr>
        <b/>
        <sz val="8"/>
        <color theme="1"/>
        <rFont val="Calibri"/>
        <family val="2"/>
        <scheme val="minor"/>
      </rPr>
      <t>Formularios 2 o 3</t>
    </r>
    <r>
      <rPr>
        <sz val="8"/>
        <color theme="1"/>
        <rFont val="Calibri"/>
        <family val="2"/>
        <scheme val="minor"/>
      </rPr>
      <t xml:space="preserve"> de las presentes condiciones de contratación, especificando: </t>
    </r>
  </si>
  <si>
    <t>Vo.Bo. SANDRA MILENA CUBILLOS GONZALEZ</t>
  </si>
  <si>
    <t>Jefe Oficina  Asesora de Juridica y Contratacion</t>
  </si>
  <si>
    <t>Vo. Bo JORGE ENRIQUE MACHUCA LOPEZ</t>
  </si>
  <si>
    <t>EVALUACION FINANCIERA</t>
  </si>
  <si>
    <t>Vo. Bo JUAN ANDRES CAMPOS FORERO</t>
  </si>
  <si>
    <t>Subgerente Financiero €</t>
  </si>
  <si>
    <t>Gerente General - Subgerencia Tecnica</t>
  </si>
  <si>
    <t>INVITACION ABIERTA No. 029 DE 2022</t>
  </si>
  <si>
    <t>HOJA DE VIDA DE LA FUNCION PUBLICA PERSONA JURIDICA O PERSONA NATURAL</t>
  </si>
  <si>
    <t>El oferente debe presentar la hoja de vida de la función pública sea PERSONA NATURAL O JURIDICA, debido a la naturaleza de quien presenta su oferta. Los formatos presentan diferencias por tanto debe ser diligenciado conforme a su condición y debe se descargado de la página de la función pública https://funcionpublica.gov.co/descarga-de-formatos</t>
  </si>
  <si>
    <t>PIENSA BTL SAS</t>
  </si>
  <si>
    <t>FOLIO 1-2</t>
  </si>
  <si>
    <t>FOLIO 3-11</t>
  </si>
  <si>
    <t>FOLIO  12</t>
  </si>
  <si>
    <t>FOLIO 13-22</t>
  </si>
  <si>
    <t>FOLIO 23-24</t>
  </si>
  <si>
    <t>FOLIO 25-26</t>
  </si>
  <si>
    <t>FOLIO 27-28</t>
  </si>
  <si>
    <t>FOLIO 29-33</t>
  </si>
  <si>
    <t>FOLIO 34-54</t>
  </si>
  <si>
    <t>FOLIO 55-57</t>
  </si>
  <si>
    <t>RED LOGISTICA Y GESTION SAS</t>
  </si>
  <si>
    <t>FOLIO 1</t>
  </si>
  <si>
    <t>FOLIO 2-7</t>
  </si>
  <si>
    <t>FOLIO 8</t>
  </si>
  <si>
    <t>FOLIO 9</t>
  </si>
  <si>
    <t>FOLIO 10</t>
  </si>
  <si>
    <t>FOLIO 11</t>
  </si>
  <si>
    <t>FOLIO 12</t>
  </si>
  <si>
    <t>FOLIO 13-15</t>
  </si>
  <si>
    <t>FOLIO 16</t>
  </si>
  <si>
    <t>FOLIO 15 DOBLE CARA</t>
  </si>
  <si>
    <t>Vo. Bo LEONARDO ANDRES RODRIGUEZ SUAREZ</t>
  </si>
  <si>
    <t>Subgerente Comercial €</t>
  </si>
  <si>
    <t>RED LOGISTICA Y GESTION SASS</t>
  </si>
  <si>
    <r>
      <t xml:space="preserve">Presenta la información financiera a diciembre 31 de 2021, según certificación de la Cámara de Comercio de Medellin para Antioquia, con Código de verificación No. kKfnhnDVvcclaXSn del 22 de Agosto de 2022- </t>
    </r>
    <r>
      <rPr>
        <b/>
        <sz val="8"/>
        <rFont val="Arial"/>
        <family val="2"/>
      </rPr>
      <t>CUMPLE</t>
    </r>
  </si>
  <si>
    <t>La capacidad financiera se verificará teniendo en cuenta la información relacionada en el certificado de inscripción del proponente en el Registro Único de Proponentes de la Cámara de Comercio, la cual deberá estar actualizada con corte no anterior al 31 de diciembre de 2021.</t>
  </si>
  <si>
    <t>DOCUMENTO SOLICITADO</t>
  </si>
  <si>
    <t>900.188.352 - 1</t>
  </si>
  <si>
    <t>NIT</t>
  </si>
  <si>
    <t>RED LOGITICA Y GESTION SAS</t>
  </si>
  <si>
    <t>NOMBRE</t>
  </si>
  <si>
    <t>EVALUACION DOCUMENTOS</t>
  </si>
  <si>
    <r>
      <t xml:space="preserve">Presenta la información financiera a 31 de dicimebre de 2021, según certificación de la Cámara de Comercio de Bogotá, con Código de verificación No.B22309947459AE del 02 de Septiembre de  2022- </t>
    </r>
    <r>
      <rPr>
        <b/>
        <sz val="8"/>
        <rFont val="Arial"/>
        <family val="2"/>
      </rPr>
      <t>CUMPLE</t>
    </r>
  </si>
  <si>
    <t>900.400.796 - 5</t>
  </si>
  <si>
    <t>CONTRATAR LOS SERVICIOS DE UNA EMPRESA ESPECIALIZADA EN ACTIVIDADES OPERATIVAS Y EVENTOS LOGÍSTICOS RELACIONADOS CON BTL CON PERSONAL PARA: LA PROMOCIÓN, ACTIVACION, DIFUSION E IMPULSO DE LOS DIFERENTES PRODUCTOS DE LA EMPRESA DE LICORES DE CUNDINAMARCA</t>
  </si>
  <si>
    <t>INVITACIÓN ABIERTA No 029 DE 2022</t>
  </si>
  <si>
    <t>Activo Total</t>
  </si>
  <si>
    <t xml:space="preserve">CUMPLE </t>
  </si>
  <si>
    <t>Utilidad Operacional</t>
  </si>
  <si>
    <t xml:space="preserve">RENTABILIDAD DEL ACTIVO </t>
  </si>
  <si>
    <t xml:space="preserve">Patrimonio </t>
  </si>
  <si>
    <t xml:space="preserve">RENTABILIDAD DEL PATRIMONIO </t>
  </si>
  <si>
    <t xml:space="preserve">Gastos de Interes </t>
  </si>
  <si>
    <t xml:space="preserve">RAZON DE COBERTURA </t>
  </si>
  <si>
    <t>Pasivo Total</t>
  </si>
  <si>
    <t>NIVEL DE ENDEUDAMIENTO</t>
  </si>
  <si>
    <t>3.272.549.220 - 664.818.199</t>
  </si>
  <si>
    <t xml:space="preserve">Activo corriente - Pasivo Corriente </t>
  </si>
  <si>
    <t xml:space="preserve">CAPITAL DE TRABAJO </t>
  </si>
  <si>
    <t>Pasivo corriente</t>
  </si>
  <si>
    <t>LIQUIDEZ</t>
  </si>
  <si>
    <t>Activo corriente</t>
  </si>
  <si>
    <t>En Col $</t>
  </si>
  <si>
    <t>INDETERMINADO</t>
  </si>
  <si>
    <t>1.504.455.219 - 710.476.452</t>
  </si>
  <si>
    <t>&gt; = 0.03%</t>
  </si>
  <si>
    <t>Uop/ AT</t>
  </si>
  <si>
    <t>RENTABILIDAD DEL ACTIVO (ROE)</t>
  </si>
  <si>
    <t>&gt; = 0.07%</t>
  </si>
  <si>
    <t>Uop/p</t>
  </si>
  <si>
    <t>RENTABILIDAD DEL PATRIMONIO (ROE)</t>
  </si>
  <si>
    <t>&gt; = 2</t>
  </si>
  <si>
    <t>Uop/GI</t>
  </si>
  <si>
    <t>&lt;= 60 %</t>
  </si>
  <si>
    <t>(PT/AT) * 100</t>
  </si>
  <si>
    <t>&gt; =  al P.O</t>
  </si>
  <si>
    <t>AC-PC</t>
  </si>
  <si>
    <t>&gt; = 1.5</t>
  </si>
  <si>
    <t>AC/PC</t>
  </si>
  <si>
    <t>PRESUPUESTO OFICIAL:  $564.060.000</t>
  </si>
  <si>
    <t>SOLICITADOS</t>
  </si>
  <si>
    <t>INDICADORES FINANCIEROS</t>
  </si>
  <si>
    <t>SOLICITADOS
PRESUPUESTO OFICIAL:  $564.060.000</t>
  </si>
  <si>
    <t>Folio</t>
  </si>
  <si>
    <t xml:space="preserve"> Subsidio para el mantenimiento y conservacion de los uniformes / valor mensual </t>
  </si>
  <si>
    <t>ADMINISTRACION DE UNIFORMES</t>
  </si>
  <si>
    <t xml:space="preserve"> Dotacion de uniforme al personal encargado de realizar las actividades </t>
  </si>
  <si>
    <t>UNIFORME</t>
  </si>
  <si>
    <t xml:space="preserve"> Valor de auxilio de transporte diurno y nocturno </t>
  </si>
  <si>
    <t>TAXI</t>
  </si>
  <si>
    <t xml:space="preserve"> Valor de auxilio de alimentación en Bogotá y Cundinamarca </t>
  </si>
  <si>
    <t>ALIMENTACION:</t>
  </si>
  <si>
    <t xml:space="preserve"> Noche de hotel por persona por noche en Cundinamarca </t>
  </si>
  <si>
    <t>HOTEL PROVINCIA</t>
  </si>
  <si>
    <t>DESCRIPCION</t>
  </si>
  <si>
    <t xml:space="preserve"> Hombre o mujer mayor de 20 años, con habilidades, conocimiento y experiencia en mixología y licores </t>
  </si>
  <si>
    <t>BARTENDER</t>
  </si>
  <si>
    <t xml:space="preserve"> Logístico mayor de 20 años, con habilidades de liderazgo y supervisión. Supervisión en moto. </t>
  </si>
  <si>
    <t>SUPERVISOR MOTORIZADO</t>
  </si>
  <si>
    <t xml:space="preserve"> Logístico mayor de 20 años, con habilidades de liderazgo y supervisión. </t>
  </si>
  <si>
    <t>LIDER DE GRUPO</t>
  </si>
  <si>
    <t xml:space="preserve"> Modelo hombre o mujer tipo feria mayor de 20 años con habilidades de comunicación y venta. Estatura mínima para mujer 1,70, hombre 1,80. Talla mujer 4-6. Excelente presentación </t>
  </si>
  <si>
    <t xml:space="preserve">PROMOTORA MODELO AAA </t>
  </si>
  <si>
    <t xml:space="preserve"> Impulsado modelo hombre o mujer mayor de 18 años con habilidades de comunicación y venta. Estatura mínima para mujer 1,70, hombre 1,80. Talla mujer 4-6. Excelente presentación </t>
  </si>
  <si>
    <t>PROMOTORA MODELO</t>
  </si>
  <si>
    <t xml:space="preserve"> Impulsador hombre o mujer, mayor de 18 años con habilidades de comunicación y venta. Estatura mínima para mujer 1,65, para hombre 1,70. Talla mujer 4-6. Excelente presentación </t>
  </si>
  <si>
    <t>PROMOTORA PROTOCOLO</t>
  </si>
  <si>
    <t xml:space="preserve"> Conductor hombre o mujer mayor de 21 años con licencia C2, para conducción de camiones rígidos. </t>
  </si>
  <si>
    <t>CONDUCTOR C2</t>
  </si>
  <si>
    <t xml:space="preserve"> Conductor hombre o mujer mayor de 21 años con licencia C1, para conducción de vehículos de servicio público </t>
  </si>
  <si>
    <t>CONDUCTOR C1</t>
  </si>
  <si>
    <t xml:space="preserve"> Logístico mayor de 18 años, con habilidades de montaje y actividades operativas varias </t>
  </si>
  <si>
    <t xml:space="preserve">AUXILIAR: </t>
  </si>
  <si>
    <t>Piensa BTL SAS</t>
  </si>
  <si>
    <t>Red Logística y Gestión SAS</t>
  </si>
  <si>
    <t xml:space="preserve">DESCRIPCION </t>
  </si>
  <si>
    <t>EVALUACION INVITACIÓN ABIERTA No. 029 de 2022</t>
  </si>
  <si>
    <t xml:space="preserve">RESULTADO </t>
  </si>
  <si>
    <t>78 -79</t>
  </si>
  <si>
    <t>228 al 234</t>
  </si>
  <si>
    <t>Folios</t>
  </si>
  <si>
    <t>Valor Sumado</t>
  </si>
  <si>
    <r>
      <rPr>
        <b/>
        <u/>
        <sz val="8"/>
        <color theme="1"/>
        <rFont val="Calibri (Cuerpo)"/>
      </rPr>
      <t>Representaciones Continentales SAS</t>
    </r>
    <r>
      <rPr>
        <sz val="8"/>
        <color theme="1"/>
        <rFont val="Calibri"/>
        <family val="2"/>
        <scheme val="minor"/>
      </rPr>
      <t xml:space="preserve">
1. Representaciones Continentales SAS
2. Piensa BTL
3. Número del contrato: No aplica
4. Objeto del contrato: El contratista se obliga para con repco realizar actividades operativas y eventos logísticos relacionadas con beetle con personal para impulso y activación en punto de venta.
5. Fecha  de Inicio: 01/01/2021. Fecha de Terminación: 31/12/2021.
6. Indicación de cumplimiento y calidad a satisfacción: CUMPLE
7. Valor del contrato: $800.000.000
8. Felipe Ruiz Cifuentes - Representante legal 
</t>
    </r>
    <r>
      <rPr>
        <b/>
        <u/>
        <sz val="8"/>
        <color theme="1"/>
        <rFont val="Calibri (Cuerpo)"/>
      </rPr>
      <t>Radio Cadena Nacional SA</t>
    </r>
    <r>
      <rPr>
        <sz val="8"/>
        <color theme="1"/>
        <rFont val="Calibri"/>
        <family val="2"/>
        <scheme val="minor"/>
      </rPr>
      <t>S
1. Radio Cadena Nacional SAS
2. Piensa BTL
3. Número del contrato: No Aplica
4. Objeto del contrato: Prestar el servicio para la ejecición de operación logística para la realización de talleres congresos y eventos que incluye alojamiento, alimentación y personal logistico requeridos para la empresa a nivel nbacional
5. Fecha  de Inicio: 01/01/2021. Fecha de Terminación: 31/12/2021.
6. Indicación de cumplimiento y calidad a satisfacción: CUMPLE
7. Valor del contrato: $1.500.014.470
8. MArica Cristina Ardila - Coordinadora Proyecto Tienda Ganadora</t>
    </r>
  </si>
  <si>
    <r>
      <rPr>
        <b/>
        <u/>
        <sz val="9"/>
        <color theme="1"/>
        <rFont val="Calibri (Cuerpo)"/>
      </rPr>
      <t xml:space="preserve">unión Temporal Comercializadores da la FLA </t>
    </r>
    <r>
      <rPr>
        <sz val="8"/>
        <color theme="1"/>
        <rFont val="Calibri"/>
        <family val="2"/>
        <scheme val="minor"/>
      </rPr>
      <t xml:space="preserve">
1. Unión Temporal Comercilazadores de la FLA 
2. Red Logística y Gestión SAS
3. Número del contrato: 686 - 687 Y 688
4. Objeto del contrato: Servicios como operador logístico en los eventos de las ferias de las flores, estrategía 360 RON Medellín dorado canal mayorista en 134 puntos y fiestas tradicionales en los municipios de Antioquia en 2018.
5. Fecha  de Inicio: 18/06/2018. Fecha de Terminación: 30/12/2018.
6. Indicación de cumplimiento y calidad a satisfacción: CUMPLE
7. Valor del contrato: $3.418.385.411
8. Camilo Gallo Alzate - Gerente 
</t>
    </r>
    <r>
      <rPr>
        <b/>
        <u/>
        <sz val="9"/>
        <color theme="1"/>
        <rFont val="Calibri (Cuerpo)"/>
      </rPr>
      <t xml:space="preserve">unión Temporal Comercializadores da la FLA </t>
    </r>
    <r>
      <rPr>
        <sz val="8"/>
        <color theme="1"/>
        <rFont val="Calibri"/>
        <family val="2"/>
        <scheme val="minor"/>
      </rPr>
      <t xml:space="preserve">
1. Unión Temporal Comercilazadores de la FLA 
2. Red Logística y Gestión SAS
3. Número del contrato: 929 - 928 Y 927
4. Objeto del contrato: Actividades como operador logísticoy BTL en la vinculación publicitaría para la realización del lanzamiento de "Aguardiente Verde 24 - Canal On Con 16 fechas" que se llevará a cabo a partir del 15 de noviembre de 2019.
5. Fecha  de Inicio: 15/11/2019. Fecha de Terminación: 30/12/2019.
6. Indicación de cumplimiento y calidad a satisfacción: CUMPLE
7. Valor del contrato: $358.696.492
8. Camilo Gallo Alzate - Gerente</t>
    </r>
  </si>
  <si>
    <t>LOS OFERENTES deberán acreditar experiencia específica en la prestación de servicio de personal para actividades promocionales en el sector licorero.
La experiencia específica se acreditará con la presentación de certificaciones con entidades privadas y/o públicas.
Entregar certificación en la ejecución de dos (2) contratos, cuyo objeto esté relacionado con la prestación de servicio de personal para actividades promocionales de las cuales por lo menos una debe ser en el sector licorero; y cuyo valor sumado sea igual al valor del presupuesto oficial.  
La certificación o documento aportado deberá tener como mínimo la siguiente información que permita identificar los criterios necesarios para evaluar la idoneidad, así como llamar a verificar:
1. Nombre o razón social del contratante, dirección y teléfono.
2. Nombre o razón social del contratista.
3. Número del contrato. (Si aplica).
4. Objeto del contrato.
5. Fecha de inicio y terminación (día, mes y año).
6. Indicación de cumplimiento y calidad a satisfacción.
7. Valor del contrato (incluyendo adiciones en valor).
8. Nombre, firma y cargo de quien expide la certificación.
➢ Cada certificación de contrato u orden se analizará por separado, en caso de presentarse certificaciones que incluyan contratos u órdenes adicionales a la principal, éstas se contarán como una sola.
➢ En caso de que las certificaciones no contengan toda la información solicitada, el OFERENTE deberá anexar el contrato o acta de liquidación del mismo o acta de recibo final, o el documento donde conste la misma, de tal forma que la información no contenida en la certificación, se soporte con el contenido de dichos documentos.
➢ Solo se verificarán las certificaciones que indiquen que se reciben a satisfacción las actividades realizadas.
➢ En el caso de ofertas, presentadas por consorcios o uniones temporales, las certificaciones presentadas deberán cumplir con los requisitos e información enunciada anteriormente.
➢ Para los contratos certificados en los cuales se haya prestado el servicio como oferente plural, se evaluará de acuerdo a su porcentaje de participación.</t>
  </si>
  <si>
    <t xml:space="preserve">EXPERIENCIA  </t>
  </si>
  <si>
    <t>EVALUACION EXPERIENCIA INVITACIÓN ABIERTA No. 029 de 2022</t>
  </si>
  <si>
    <t>NO CUMPLE
pendiente aclaracion</t>
  </si>
  <si>
    <t>TENIENDO EN CUENTA QUE LA OFERTA PRESENTADA EN LA SUMATORIA DE LOS ITEM UNITARIOS GENERA UN VALOR DIFERENTE AL REGISTRADO EN SU OFERTA (ERROR ARITMETICO), SOLICITAMOS SEA ACLARADA A FIN DE PODER REALIZAR LA VERIFICACION CORRESPONDIENTE.
ES IMPORTANTE ACLARAR QUE LA MISMA NO PUEDE SER MODIFICADA EN LOS VALORES UNITARIOS PRESENTADOS EL DIA DEL CIERRE, Y QUE ADICIONAL SE DEBE TENER EN CUENTA LA RESPUESTA DADA A LAS OBSERVACIONES PRESENTADAS EN EL PROCESO, MAS EXACTAMENTE OBSERVACION No 2 DE LA EMPRESA ERCA EN LA CUAL SE ACLARO CON EL SIGUIENTE TEXTO "Así mismo recordar que existen valores de referencia que no pueden ser modificados (valor recibido por el personal) toda vez que generaría una pérdida económica para el prestador del servicio esto en pro de la protección a un trabajo sin una regulación expresa"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</si>
</sst>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 #,##0;[Red]\-&quot;$&quot;\ #,##0"/>
    <numFmt numFmtId="41" formatCode="_-* #,##0_-;\-* #,##0_-;_-* &quot;-&quot;_-;_-@_-"/>
    <numFmt numFmtId="44" formatCode="_-&quot;$&quot;\ * #,##0.00_-;\-&quot;$&quot;\ * #,##0.00_-;_-&quot;$&quot;\ * &quot;-&quot;??_-;_-@_-"/>
    <numFmt numFmtId="164" formatCode="_(* #,##0.00_);_(* \(#,##0.00\);_(* &quot;-&quot;??_);_(@_)"/>
    <numFmt numFmtId="165" formatCode="_-&quot;$&quot;* #,##0_-;\-&quot;$&quot;* #,##0_-;_-&quot;$&quot;* &quot;-&quot;_-;_-@_-"/>
    <numFmt numFmtId="166" formatCode="_(&quot;$&quot;\ * #,##0.00_);_(&quot;$&quot;\ * \(#,##0.00\);_(&quot;$&quot;\ * &quot;-&quot;??_);_(@_)"/>
    <numFmt numFmtId="167" formatCode="_-&quot;$&quot;\ * #,##0_-;\-&quot;$&quot;\ * #,##0_-;_-&quot;$&quot;\ * &quot;-&quot;??_-;_-@_-"/>
    <numFmt numFmtId="168" formatCode="0.0%"/>
    <numFmt numFmtId="169" formatCode="_(* #,##0_);_(* \(#,##0\);_(* &quot;-&quot;??_);_(@_)"/>
    <numFmt numFmtId="170" formatCode="_(&quot;$&quot;\ * #,##0_);_(&quot;$&quot;\ * \(#,##0\);_(&quot;$&quot;\ * &quot;-&quot;??_);_(@_)"/>
    <numFmt numFmtId="171" formatCode="#,##0.00;[Red]#,##0.00"/>
    <numFmt numFmtId="172" formatCode="&quot;$&quot;#,##0;[Red]\-&quot;$&quot;#,##0"/>
    <numFmt numFmtId="173" formatCode="&quot;$&quot;#,##0"/>
  </numFmts>
  <fonts count="34">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8"/>
      <color theme="1"/>
      <name val="Calibri"/>
      <family val="2"/>
      <scheme val="minor"/>
    </font>
    <font>
      <sz val="11"/>
      <color theme="1"/>
      <name val="Calibri"/>
      <family val="2"/>
      <scheme val="minor"/>
    </font>
    <font>
      <sz val="10"/>
      <name val="Arial"/>
      <family val="2"/>
    </font>
    <font>
      <sz val="11"/>
      <name val="Arial"/>
      <family val="2"/>
    </font>
    <font>
      <b/>
      <sz val="8"/>
      <color rgb="FF000000"/>
      <name val="Arial"/>
      <family val="2"/>
    </font>
    <font>
      <b/>
      <sz val="10"/>
      <name val="Arial"/>
      <family val="2"/>
    </font>
    <font>
      <b/>
      <sz val="9"/>
      <color theme="1"/>
      <name val="Arial"/>
      <family val="2"/>
    </font>
    <font>
      <b/>
      <sz val="11"/>
      <name val="Arial"/>
      <family val="2"/>
    </font>
    <font>
      <sz val="9"/>
      <name val="Arial"/>
      <family val="2"/>
    </font>
    <font>
      <b/>
      <sz val="9"/>
      <name val="Arial"/>
      <family val="2"/>
    </font>
    <font>
      <sz val="9"/>
      <color theme="1"/>
      <name val="Arial"/>
      <family val="2"/>
    </font>
    <font>
      <b/>
      <sz val="10"/>
      <color theme="1"/>
      <name val="Arial"/>
      <family val="2"/>
    </font>
    <font>
      <sz val="12"/>
      <color theme="1"/>
      <name val="Calibri"/>
      <family val="2"/>
      <scheme val="minor"/>
    </font>
    <font>
      <b/>
      <sz val="12"/>
      <color theme="1"/>
      <name val="Calibri"/>
      <family val="2"/>
      <scheme val="minor"/>
    </font>
    <font>
      <b/>
      <sz val="8"/>
      <name val="Calibri"/>
      <family val="2"/>
      <scheme val="minor"/>
    </font>
    <font>
      <sz val="8"/>
      <name val="Calibri"/>
      <family val="2"/>
      <scheme val="minor"/>
    </font>
    <font>
      <b/>
      <sz val="12"/>
      <name val="Calibri"/>
      <family val="2"/>
      <scheme val="minor"/>
    </font>
    <font>
      <b/>
      <sz val="11"/>
      <color theme="1"/>
      <name val="Calibri"/>
      <family val="2"/>
      <scheme val="minor"/>
    </font>
    <font>
      <sz val="10"/>
      <color theme="1"/>
      <name val="Arial"/>
      <family val="2"/>
    </font>
    <font>
      <sz val="9"/>
      <color theme="1"/>
      <name val="Calibri"/>
      <family val="2"/>
      <scheme val="minor"/>
    </font>
    <font>
      <b/>
      <sz val="9"/>
      <color theme="1"/>
      <name val="Calibri"/>
      <family val="2"/>
      <scheme val="minor"/>
    </font>
    <font>
      <b/>
      <sz val="10"/>
      <color theme="1"/>
      <name val="Calibri"/>
      <family val="2"/>
      <scheme val="minor"/>
    </font>
    <font>
      <sz val="10"/>
      <color theme="1"/>
      <name val="Calibri"/>
      <family val="2"/>
      <scheme val="minor"/>
    </font>
    <font>
      <b/>
      <sz val="12"/>
      <color theme="1"/>
      <name val="Arial"/>
      <family val="2"/>
    </font>
    <font>
      <b/>
      <u/>
      <sz val="8"/>
      <color theme="1"/>
      <name val="Calibri (Cuerpo)"/>
    </font>
    <font>
      <b/>
      <u/>
      <sz val="9"/>
      <color theme="1"/>
      <name val="Calibri (Cuerpo)"/>
    </font>
    <font>
      <b/>
      <sz val="10"/>
      <color rgb="FFFF0000"/>
      <name val="Arial"/>
      <family val="2"/>
    </font>
  </fonts>
  <fills count="8">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rgb="FFFFC0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auto="1"/>
      </left>
      <right style="medium">
        <color auto="1"/>
      </right>
      <top style="thin">
        <color indexed="64"/>
      </top>
      <bottom style="medium">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style="medium">
        <color auto="1"/>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auto="1"/>
      </left>
      <right style="thin">
        <color indexed="64"/>
      </right>
      <top style="thin">
        <color indexed="64"/>
      </top>
      <bottom style="thin">
        <color indexed="64"/>
      </bottom>
      <diagonal/>
    </border>
    <border>
      <left/>
      <right style="medium">
        <color auto="1"/>
      </right>
      <top style="thin">
        <color indexed="64"/>
      </top>
      <bottom style="thin">
        <color indexed="64"/>
      </bottom>
      <diagonal/>
    </border>
    <border>
      <left/>
      <right/>
      <top style="medium">
        <color indexed="64"/>
      </top>
      <bottom style="medium">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medium">
        <color indexed="64"/>
      </left>
      <right/>
      <top/>
      <bottom/>
      <diagonal/>
    </border>
    <border>
      <left style="medium">
        <color indexed="64"/>
      </left>
      <right style="medium">
        <color indexed="64"/>
      </right>
      <top/>
      <bottom style="medium">
        <color indexed="64"/>
      </bottom>
      <diagonal/>
    </border>
  </borders>
  <cellStyleXfs count="13">
    <xf numFmtId="0" fontId="0" fillId="0" borderId="0"/>
    <xf numFmtId="164" fontId="8" fillId="0" borderId="0" applyFont="0" applyFill="0" applyBorder="0" applyAlignment="0" applyProtection="0"/>
    <xf numFmtId="0" fontId="9" fillId="0" borderId="0"/>
    <xf numFmtId="0" fontId="9" fillId="0" borderId="0"/>
    <xf numFmtId="0" fontId="8" fillId="0" borderId="0"/>
    <xf numFmtId="165" fontId="8" fillId="0" borderId="0" applyFont="0" applyFill="0" applyBorder="0" applyAlignment="0" applyProtection="0"/>
    <xf numFmtId="41" fontId="8" fillId="0" borderId="0" applyFont="0" applyFill="0" applyBorder="0" applyAlignment="0" applyProtection="0"/>
    <xf numFmtId="166" fontId="8" fillId="0" borderId="0" applyFont="0" applyFill="0" applyBorder="0" applyAlignment="0" applyProtection="0"/>
    <xf numFmtId="44" fontId="8" fillId="0" borderId="0" applyFont="0" applyFill="0" applyBorder="0" applyAlignment="0" applyProtection="0"/>
    <xf numFmtId="41" fontId="8" fillId="0" borderId="0" applyFont="0" applyFill="0" applyBorder="0" applyAlignment="0" applyProtection="0"/>
    <xf numFmtId="9" fontId="8" fillId="0" borderId="0" applyFont="0" applyFill="0" applyBorder="0" applyAlignment="0" applyProtection="0"/>
    <xf numFmtId="0" fontId="19" fillId="0" borderId="0"/>
    <xf numFmtId="165" fontId="19" fillId="0" borderId="0" applyFont="0" applyFill="0" applyBorder="0" applyAlignment="0" applyProtection="0"/>
  </cellStyleXfs>
  <cellXfs count="210">
    <xf numFmtId="0" fontId="0" fillId="0" borderId="0" xfId="0"/>
    <xf numFmtId="0" fontId="4" fillId="0" borderId="0" xfId="0" applyFont="1"/>
    <xf numFmtId="0" fontId="4" fillId="0" borderId="0" xfId="0" applyFont="1" applyAlignment="1"/>
    <xf numFmtId="0" fontId="5" fillId="0" borderId="0" xfId="0" applyFont="1"/>
    <xf numFmtId="0" fontId="0" fillId="0" borderId="0" xfId="0" applyBorder="1"/>
    <xf numFmtId="0" fontId="1" fillId="0" borderId="3" xfId="0" applyFont="1" applyBorder="1" applyAlignment="1">
      <alignment horizontal="center" vertical="center" wrapText="1"/>
    </xf>
    <xf numFmtId="0" fontId="14" fillId="0" borderId="0" xfId="2" applyFont="1" applyAlignment="1">
      <alignment vertical="center"/>
    </xf>
    <xf numFmtId="0" fontId="9" fillId="0" borderId="0" xfId="2"/>
    <xf numFmtId="0" fontId="10" fillId="0" borderId="0" xfId="2" applyFont="1" applyAlignment="1">
      <alignment horizontal="justify" vertical="center"/>
    </xf>
    <xf numFmtId="0" fontId="2" fillId="0" borderId="0" xfId="2" applyFont="1" applyAlignment="1">
      <alignment vertical="top" wrapText="1"/>
    </xf>
    <xf numFmtId="0" fontId="10" fillId="0" borderId="0" xfId="2" applyFont="1" applyAlignment="1">
      <alignment vertical="top"/>
    </xf>
    <xf numFmtId="0" fontId="15" fillId="0" borderId="0" xfId="2" applyFont="1" applyAlignment="1">
      <alignment vertical="center"/>
    </xf>
    <xf numFmtId="0" fontId="15" fillId="0" borderId="0" xfId="2" applyFont="1"/>
    <xf numFmtId="0" fontId="10" fillId="0" borderId="0" xfId="2" applyFont="1" applyAlignment="1">
      <alignment vertical="center"/>
    </xf>
    <xf numFmtId="0" fontId="11" fillId="0" borderId="0" xfId="2" applyFont="1" applyAlignment="1">
      <alignment vertical="center" wrapText="1"/>
    </xf>
    <xf numFmtId="0" fontId="9" fillId="0" borderId="1" xfId="2" applyBorder="1" applyAlignment="1">
      <alignment wrapText="1"/>
    </xf>
    <xf numFmtId="3" fontId="9" fillId="0" borderId="0" xfId="2" applyNumberFormat="1"/>
    <xf numFmtId="0" fontId="12" fillId="0" borderId="1" xfId="2" applyFont="1" applyBorder="1"/>
    <xf numFmtId="1" fontId="9" fillId="0" borderId="0" xfId="2" applyNumberFormat="1"/>
    <xf numFmtId="0" fontId="5" fillId="0" borderId="0" xfId="0" applyFont="1" applyAlignment="1">
      <alignment horizontal="justify" vertical="top" wrapText="1"/>
    </xf>
    <xf numFmtId="0" fontId="16" fillId="0" borderId="0" xfId="2" applyFont="1" applyAlignment="1">
      <alignment vertical="top"/>
    </xf>
    <xf numFmtId="0" fontId="16" fillId="0" borderId="0" xfId="2" applyFont="1" applyAlignment="1">
      <alignment horizontal="left" vertical="top" wrapText="1"/>
    </xf>
    <xf numFmtId="0" fontId="15" fillId="0" borderId="0" xfId="2" applyFont="1" applyAlignment="1">
      <alignment horizontal="left" vertical="top" wrapText="1"/>
    </xf>
    <xf numFmtId="0" fontId="16" fillId="0" borderId="0" xfId="2" applyFont="1"/>
    <xf numFmtId="0" fontId="13" fillId="0" borderId="0" xfId="0" applyFont="1"/>
    <xf numFmtId="0" fontId="17" fillId="0" borderId="0" xfId="0" applyFont="1"/>
    <xf numFmtId="0" fontId="4" fillId="0" borderId="0" xfId="0" applyFont="1" applyAlignment="1">
      <alignment horizontal="center" vertical="center"/>
    </xf>
    <xf numFmtId="167" fontId="0" fillId="0" borderId="0" xfId="8" applyNumberFormat="1" applyFont="1"/>
    <xf numFmtId="0" fontId="4" fillId="0" borderId="2" xfId="0" applyFont="1" applyBorder="1" applyAlignment="1">
      <alignment wrapText="1"/>
    </xf>
    <xf numFmtId="0" fontId="6" fillId="0" borderId="2" xfId="0" applyFont="1" applyBorder="1" applyAlignment="1">
      <alignment wrapText="1"/>
    </xf>
    <xf numFmtId="0" fontId="16" fillId="0" borderId="0" xfId="2" applyFont="1" applyAlignment="1">
      <alignment horizontal="left" vertical="top" wrapText="1"/>
    </xf>
    <xf numFmtId="0" fontId="6" fillId="0" borderId="2" xfId="0" applyFont="1" applyBorder="1" applyAlignment="1">
      <alignment vertical="center" wrapText="1"/>
    </xf>
    <xf numFmtId="0" fontId="4" fillId="0" borderId="2" xfId="0" applyFont="1" applyBorder="1" applyAlignment="1">
      <alignment horizontal="center" vertical="center" wrapText="1"/>
    </xf>
    <xf numFmtId="0" fontId="6" fillId="0" borderId="2" xfId="0" applyFont="1" applyBorder="1" applyAlignment="1">
      <alignment horizontal="center" vertical="center" wrapText="1"/>
    </xf>
    <xf numFmtId="0" fontId="19" fillId="0" borderId="0" xfId="0" applyFont="1"/>
    <xf numFmtId="0" fontId="21" fillId="0" borderId="2" xfId="0" applyFont="1" applyBorder="1" applyAlignment="1">
      <alignment horizontal="center" vertical="center"/>
    </xf>
    <xf numFmtId="0" fontId="22" fillId="0" borderId="1" xfId="0" applyFont="1" applyBorder="1" applyAlignment="1">
      <alignment horizontal="center" vertical="center"/>
    </xf>
    <xf numFmtId="0" fontId="21" fillId="0" borderId="2" xfId="0" applyFont="1" applyBorder="1" applyAlignment="1">
      <alignment vertical="center"/>
    </xf>
    <xf numFmtId="0" fontId="22" fillId="0" borderId="2" xfId="0" applyFont="1" applyBorder="1" applyAlignment="1">
      <alignment horizontal="justify" vertical="top"/>
    </xf>
    <xf numFmtId="0" fontId="22" fillId="0" borderId="2" xfId="0" applyFont="1" applyBorder="1" applyAlignment="1">
      <alignment horizontal="center" vertical="center"/>
    </xf>
    <xf numFmtId="0" fontId="6" fillId="0" borderId="2" xfId="0" applyFont="1" applyBorder="1" applyAlignment="1">
      <alignment horizontal="justify" vertical="center"/>
    </xf>
    <xf numFmtId="0" fontId="6" fillId="0" borderId="2" xfId="0" applyFont="1" applyBorder="1" applyAlignment="1">
      <alignment horizontal="center" vertical="center"/>
    </xf>
    <xf numFmtId="0" fontId="6" fillId="0" borderId="2" xfId="0" applyFont="1" applyBorder="1"/>
    <xf numFmtId="0" fontId="4" fillId="0" borderId="0" xfId="0" applyFont="1" applyAlignment="1">
      <alignment horizontal="center" vertical="center" wrapText="1"/>
    </xf>
    <xf numFmtId="0" fontId="4" fillId="0" borderId="2" xfId="0" applyFont="1" applyBorder="1" applyAlignment="1">
      <alignment horizontal="justify" vertical="center" wrapText="1"/>
    </xf>
    <xf numFmtId="0" fontId="20" fillId="0" borderId="2" xfId="0" applyFont="1" applyBorder="1" applyAlignment="1">
      <alignment horizontal="center" vertical="center"/>
    </xf>
    <xf numFmtId="0" fontId="23" fillId="0" borderId="2" xfId="0" applyFont="1" applyBorder="1" applyAlignment="1">
      <alignment horizontal="center" vertical="center"/>
    </xf>
    <xf numFmtId="0" fontId="11" fillId="2" borderId="1" xfId="2" applyFont="1" applyFill="1" applyBorder="1" applyAlignment="1">
      <alignment vertical="center" wrapText="1"/>
    </xf>
    <xf numFmtId="1" fontId="9" fillId="0" borderId="1" xfId="2" applyNumberFormat="1" applyBorder="1" applyAlignment="1">
      <alignment horizontal="center" vertical="center"/>
    </xf>
    <xf numFmtId="6" fontId="9" fillId="0" borderId="1" xfId="2" applyNumberFormat="1" applyBorder="1" applyAlignment="1">
      <alignment horizontal="center" vertical="center"/>
    </xf>
    <xf numFmtId="0" fontId="16" fillId="0" borderId="3" xfId="0" applyFont="1" applyBorder="1" applyAlignment="1">
      <alignment horizontal="center" vertical="center" wrapText="1"/>
    </xf>
    <xf numFmtId="0" fontId="16" fillId="0" borderId="3" xfId="0" applyFont="1" applyBorder="1" applyAlignment="1">
      <alignment horizontal="center" vertical="center"/>
    </xf>
    <xf numFmtId="0" fontId="2" fillId="0" borderId="3" xfId="0" applyFont="1" applyBorder="1" applyAlignment="1">
      <alignment horizontal="center" vertical="center"/>
    </xf>
    <xf numFmtId="0" fontId="5" fillId="0" borderId="3" xfId="0" applyFont="1" applyBorder="1" applyAlignment="1">
      <alignment horizontal="center" vertical="center" wrapText="1"/>
    </xf>
    <xf numFmtId="0" fontId="6" fillId="0" borderId="2" xfId="0" applyFont="1" applyBorder="1" applyAlignment="1">
      <alignment horizontal="justify" vertical="center" wrapText="1"/>
    </xf>
    <xf numFmtId="0" fontId="4" fillId="0" borderId="1" xfId="0" applyFont="1" applyBorder="1" applyAlignment="1">
      <alignment wrapText="1"/>
    </xf>
    <xf numFmtId="1" fontId="2" fillId="0" borderId="3" xfId="0" applyNumberFormat="1" applyFont="1" applyBorder="1" applyAlignment="1">
      <alignment horizontal="center" vertical="center" wrapText="1"/>
    </xf>
    <xf numFmtId="0" fontId="0" fillId="3" borderId="0" xfId="0" applyFill="1"/>
    <xf numFmtId="0" fontId="2" fillId="3" borderId="0" xfId="0" applyFont="1" applyFill="1" applyAlignment="1">
      <alignment horizontal="left" vertical="center" wrapText="1"/>
    </xf>
    <xf numFmtId="0" fontId="5" fillId="3" borderId="0" xfId="0" applyFont="1" applyFill="1" applyAlignment="1">
      <alignment horizontal="left" vertical="center" wrapText="1"/>
    </xf>
    <xf numFmtId="0" fontId="2" fillId="3" borderId="6" xfId="0" applyFont="1" applyFill="1" applyBorder="1" applyAlignment="1">
      <alignment horizontal="left" vertical="center" wrapText="1"/>
    </xf>
    <xf numFmtId="0" fontId="5" fillId="3" borderId="6" xfId="0" applyFont="1" applyFill="1" applyBorder="1" applyAlignment="1">
      <alignment horizontal="left" vertical="center" wrapText="1"/>
    </xf>
    <xf numFmtId="168" fontId="12" fillId="3" borderId="7" xfId="10" applyNumberFormat="1" applyFont="1" applyFill="1" applyBorder="1" applyAlignment="1">
      <alignment horizontal="center" vertical="center"/>
    </xf>
    <xf numFmtId="0" fontId="18" fillId="3" borderId="7" xfId="0" applyFont="1" applyFill="1" applyBorder="1" applyAlignment="1">
      <alignment horizontal="justify" vertical="justify" wrapText="1"/>
    </xf>
    <xf numFmtId="0" fontId="25" fillId="3" borderId="8" xfId="0" applyFont="1" applyFill="1" applyBorder="1" applyAlignment="1">
      <alignment horizontal="center" vertical="center"/>
    </xf>
    <xf numFmtId="0" fontId="25" fillId="3" borderId="8" xfId="0" applyFont="1" applyFill="1" applyBorder="1" applyAlignment="1">
      <alignment horizontal="center"/>
    </xf>
    <xf numFmtId="0" fontId="18" fillId="3" borderId="9" xfId="0" applyFont="1" applyFill="1" applyBorder="1" applyAlignment="1">
      <alignment horizontal="center" vertical="center" wrapText="1"/>
    </xf>
    <xf numFmtId="0" fontId="18" fillId="3" borderId="9" xfId="0" applyFont="1" applyFill="1" applyBorder="1" applyAlignment="1">
      <alignment horizontal="center" vertical="center"/>
    </xf>
    <xf numFmtId="0" fontId="3" fillId="3" borderId="0" xfId="0" applyFont="1" applyFill="1"/>
    <xf numFmtId="0" fontId="0" fillId="3" borderId="0" xfId="0" applyFill="1" applyAlignment="1">
      <alignment vertical="top"/>
    </xf>
    <xf numFmtId="0" fontId="18" fillId="3" borderId="7" xfId="0" applyFont="1" applyFill="1" applyBorder="1" applyAlignment="1">
      <alignment horizontal="justify" wrapText="1"/>
    </xf>
    <xf numFmtId="0" fontId="18" fillId="3" borderId="0" xfId="0" applyFont="1" applyFill="1" applyAlignment="1">
      <alignment horizontal="center" vertical="center" wrapText="1"/>
    </xf>
    <xf numFmtId="164" fontId="26" fillId="3" borderId="12" xfId="1" applyFont="1" applyFill="1" applyBorder="1" applyAlignment="1">
      <alignment horizontal="center"/>
    </xf>
    <xf numFmtId="0" fontId="0" fillId="3" borderId="13" xfId="0" applyFill="1" applyBorder="1"/>
    <xf numFmtId="169" fontId="26" fillId="3" borderId="4" xfId="0" applyNumberFormat="1" applyFont="1" applyFill="1" applyBorder="1"/>
    <xf numFmtId="0" fontId="26" fillId="3" borderId="4" xfId="0" applyFont="1" applyFill="1" applyBorder="1" applyAlignment="1">
      <alignment horizontal="center"/>
    </xf>
    <xf numFmtId="0" fontId="0" fillId="3" borderId="14" xfId="0" applyFill="1" applyBorder="1"/>
    <xf numFmtId="164" fontId="26" fillId="3" borderId="15" xfId="1" applyFont="1" applyFill="1" applyBorder="1" applyAlignment="1">
      <alignment horizontal="center"/>
    </xf>
    <xf numFmtId="9" fontId="0" fillId="3" borderId="16" xfId="10" applyFont="1" applyFill="1" applyBorder="1"/>
    <xf numFmtId="169" fontId="26" fillId="3" borderId="17" xfId="0" applyNumberFormat="1" applyFont="1" applyFill="1" applyBorder="1"/>
    <xf numFmtId="0" fontId="26" fillId="3" borderId="17" xfId="0" applyFont="1" applyFill="1" applyBorder="1" applyAlignment="1">
      <alignment horizontal="center" vertical="center" wrapText="1"/>
    </xf>
    <xf numFmtId="0" fontId="26" fillId="3" borderId="18" xfId="0" applyFont="1" applyFill="1" applyBorder="1"/>
    <xf numFmtId="0" fontId="0" fillId="3" borderId="16" xfId="0" applyFill="1" applyBorder="1"/>
    <xf numFmtId="0" fontId="26" fillId="3" borderId="0" xfId="0" applyFont="1" applyFill="1"/>
    <xf numFmtId="0" fontId="26" fillId="3" borderId="0" xfId="0" applyFont="1" applyFill="1" applyAlignment="1">
      <alignment horizontal="center"/>
    </xf>
    <xf numFmtId="0" fontId="0" fillId="3" borderId="18" xfId="0" applyFill="1" applyBorder="1"/>
    <xf numFmtId="169" fontId="26" fillId="3" borderId="19" xfId="0" applyNumberFormat="1" applyFont="1" applyFill="1" applyBorder="1"/>
    <xf numFmtId="164" fontId="27" fillId="3" borderId="15" xfId="1" applyFont="1" applyFill="1" applyBorder="1" applyAlignment="1">
      <alignment horizontal="center"/>
    </xf>
    <xf numFmtId="169" fontId="26" fillId="3" borderId="16" xfId="1" applyNumberFormat="1" applyFont="1" applyFill="1" applyBorder="1"/>
    <xf numFmtId="3" fontId="26" fillId="3" borderId="0" xfId="0" applyNumberFormat="1" applyFont="1" applyFill="1"/>
    <xf numFmtId="0" fontId="26" fillId="3" borderId="15" xfId="0" applyFont="1" applyFill="1" applyBorder="1" applyAlignment="1">
      <alignment horizontal="center" vertical="center" wrapText="1"/>
    </xf>
    <xf numFmtId="2" fontId="26" fillId="3" borderId="16" xfId="1" applyNumberFormat="1" applyFont="1" applyFill="1" applyBorder="1" applyAlignment="1">
      <alignment horizontal="right"/>
    </xf>
    <xf numFmtId="169" fontId="26" fillId="3" borderId="4" xfId="1" applyNumberFormat="1" applyFont="1" applyFill="1" applyBorder="1"/>
    <xf numFmtId="0" fontId="27" fillId="3" borderId="15" xfId="0" applyFont="1" applyFill="1" applyBorder="1" applyAlignment="1">
      <alignment horizontal="center" vertical="justify" wrapText="1"/>
    </xf>
    <xf numFmtId="0" fontId="26" fillId="3" borderId="15" xfId="0" applyFont="1" applyFill="1" applyBorder="1" applyAlignment="1">
      <alignment horizontal="center" vertical="justify" wrapText="1"/>
    </xf>
    <xf numFmtId="164" fontId="26" fillId="3" borderId="16" xfId="1" applyFont="1" applyFill="1" applyBorder="1"/>
    <xf numFmtId="169" fontId="26" fillId="3" borderId="0" xfId="1" applyNumberFormat="1" applyFont="1" applyFill="1" applyBorder="1"/>
    <xf numFmtId="9" fontId="26" fillId="3" borderId="16" xfId="10" applyFont="1" applyFill="1" applyBorder="1"/>
    <xf numFmtId="3" fontId="26" fillId="3" borderId="17" xfId="0" applyNumberFormat="1" applyFont="1" applyFill="1" applyBorder="1"/>
    <xf numFmtId="0" fontId="26" fillId="3" borderId="17" xfId="0" applyFont="1" applyFill="1" applyBorder="1" applyAlignment="1">
      <alignment horizontal="center"/>
    </xf>
    <xf numFmtId="169" fontId="26" fillId="3" borderId="17" xfId="1" applyNumberFormat="1" applyFont="1" applyFill="1" applyBorder="1" applyAlignment="1">
      <alignment horizontal="right"/>
    </xf>
    <xf numFmtId="39" fontId="26" fillId="3" borderId="16" xfId="1" applyNumberFormat="1" applyFont="1" applyFill="1" applyBorder="1"/>
    <xf numFmtId="169" fontId="26" fillId="3" borderId="17" xfId="1" applyNumberFormat="1" applyFont="1" applyFill="1" applyBorder="1"/>
    <xf numFmtId="0" fontId="27" fillId="3" borderId="20" xfId="0" applyFont="1" applyFill="1" applyBorder="1" applyAlignment="1">
      <alignment horizontal="center" vertical="justify" wrapText="1"/>
    </xf>
    <xf numFmtId="0" fontId="26" fillId="3" borderId="21" xfId="0" applyFont="1" applyFill="1" applyBorder="1"/>
    <xf numFmtId="0" fontId="26" fillId="3" borderId="22" xfId="0" applyFont="1" applyFill="1" applyBorder="1"/>
    <xf numFmtId="0" fontId="27" fillId="3" borderId="23" xfId="0" applyFont="1" applyFill="1" applyBorder="1" applyAlignment="1">
      <alignment horizontal="center"/>
    </xf>
    <xf numFmtId="0" fontId="27" fillId="3" borderId="24" xfId="0" applyFont="1" applyFill="1" applyBorder="1" applyAlignment="1">
      <alignment horizontal="center" vertical="center" wrapText="1"/>
    </xf>
    <xf numFmtId="0" fontId="28" fillId="3" borderId="24" xfId="0" applyFont="1" applyFill="1" applyBorder="1" applyAlignment="1">
      <alignment horizontal="center" vertical="center" wrapText="1"/>
    </xf>
    <xf numFmtId="9" fontId="0" fillId="3" borderId="0" xfId="0" applyNumberFormat="1" applyFill="1"/>
    <xf numFmtId="9" fontId="0" fillId="3" borderId="0" xfId="9" applyNumberFormat="1" applyFont="1" applyFill="1" applyAlignment="1">
      <alignment vertical="center"/>
    </xf>
    <xf numFmtId="0" fontId="19" fillId="3" borderId="0" xfId="0" applyFont="1" applyFill="1" applyAlignment="1">
      <alignment horizontal="center" vertical="center"/>
    </xf>
    <xf numFmtId="0" fontId="20" fillId="3" borderId="0" xfId="0" applyFont="1" applyFill="1" applyAlignment="1">
      <alignment horizontal="justify" vertical="center" wrapText="1"/>
    </xf>
    <xf numFmtId="41" fontId="0" fillId="3" borderId="0" xfId="9" applyFont="1" applyFill="1" applyAlignment="1">
      <alignment vertical="center"/>
    </xf>
    <xf numFmtId="0" fontId="19" fillId="3" borderId="1" xfId="0" applyFont="1" applyFill="1" applyBorder="1" applyAlignment="1">
      <alignment horizontal="center" vertical="center"/>
    </xf>
    <xf numFmtId="0" fontId="20" fillId="3" borderId="1" xfId="0" applyFont="1" applyFill="1" applyBorder="1" applyAlignment="1">
      <alignment horizontal="justify" vertical="center" wrapText="1"/>
    </xf>
    <xf numFmtId="0" fontId="20" fillId="3" borderId="1" xfId="0" applyFont="1" applyFill="1" applyBorder="1"/>
    <xf numFmtId="0" fontId="19" fillId="3" borderId="1" xfId="0" applyFont="1" applyFill="1" applyBorder="1" applyAlignment="1">
      <alignment horizontal="center" vertical="center" wrapText="1"/>
    </xf>
    <xf numFmtId="0" fontId="19" fillId="3" borderId="13" xfId="0" applyFont="1" applyFill="1" applyBorder="1" applyAlignment="1">
      <alignment horizontal="center" vertical="center"/>
    </xf>
    <xf numFmtId="0" fontId="20" fillId="3" borderId="1" xfId="0" applyFont="1" applyFill="1" applyBorder="1" applyAlignment="1">
      <alignment vertical="center"/>
    </xf>
    <xf numFmtId="3" fontId="0" fillId="3" borderId="0" xfId="0" applyNumberFormat="1" applyFill="1"/>
    <xf numFmtId="0" fontId="20" fillId="3" borderId="23" xfId="0" applyFont="1" applyFill="1" applyBorder="1" applyAlignment="1">
      <alignment horizontal="center" vertical="center"/>
    </xf>
    <xf numFmtId="0" fontId="24" fillId="3" borderId="0" xfId="0" applyFont="1" applyFill="1"/>
    <xf numFmtId="0" fontId="0" fillId="3" borderId="0" xfId="0" applyFill="1" applyAlignment="1">
      <alignment horizontal="justify" vertical="justify"/>
    </xf>
    <xf numFmtId="0" fontId="0" fillId="3" borderId="0" xfId="0" applyFill="1" applyAlignment="1">
      <alignment vertical="center"/>
    </xf>
    <xf numFmtId="0" fontId="0" fillId="3" borderId="0" xfId="0" applyFill="1" applyAlignment="1">
      <alignment horizontal="center"/>
    </xf>
    <xf numFmtId="0" fontId="24" fillId="3" borderId="1" xfId="0" applyFont="1" applyFill="1" applyBorder="1" applyAlignment="1">
      <alignment horizontal="center"/>
    </xf>
    <xf numFmtId="9" fontId="26" fillId="3" borderId="1" xfId="10" applyFont="1" applyFill="1" applyBorder="1" applyAlignment="1">
      <alignment horizontal="right" vertical="center"/>
    </xf>
    <xf numFmtId="9" fontId="26" fillId="3" borderId="15" xfId="10" applyFont="1" applyFill="1" applyBorder="1" applyAlignment="1">
      <alignment horizontal="right" vertical="center"/>
    </xf>
    <xf numFmtId="9" fontId="26" fillId="3" borderId="12" xfId="10" applyFont="1" applyFill="1" applyBorder="1" applyAlignment="1">
      <alignment horizontal="right" vertical="center"/>
    </xf>
    <xf numFmtId="4" fontId="26" fillId="3" borderId="1" xfId="0" applyNumberFormat="1" applyFont="1" applyFill="1" applyBorder="1" applyAlignment="1">
      <alignment horizontal="right"/>
    </xf>
    <xf numFmtId="0" fontId="0" fillId="3" borderId="1" xfId="0" applyFill="1" applyBorder="1" applyAlignment="1">
      <alignment horizontal="center"/>
    </xf>
    <xf numFmtId="0" fontId="20" fillId="3" borderId="1" xfId="0" applyFont="1" applyFill="1" applyBorder="1" applyAlignment="1">
      <alignment wrapText="1"/>
    </xf>
    <xf numFmtId="9" fontId="26" fillId="3" borderId="20" xfId="10" applyFont="1" applyFill="1" applyBorder="1" applyAlignment="1">
      <alignment horizontal="right" vertical="center"/>
    </xf>
    <xf numFmtId="0" fontId="19" fillId="3" borderId="23" xfId="0" applyFont="1" applyFill="1" applyBorder="1" applyAlignment="1">
      <alignment horizontal="center" vertical="center"/>
    </xf>
    <xf numFmtId="0" fontId="20" fillId="3" borderId="20" xfId="0" applyFont="1" applyFill="1" applyBorder="1" applyAlignment="1">
      <alignment horizontal="left" vertical="center" wrapText="1"/>
    </xf>
    <xf numFmtId="170" fontId="26" fillId="3" borderId="1" xfId="7" applyNumberFormat="1" applyFont="1" applyFill="1" applyBorder="1" applyAlignment="1">
      <alignment horizontal="right" vertical="center"/>
    </xf>
    <xf numFmtId="170" fontId="26" fillId="3" borderId="20" xfId="7" applyNumberFormat="1" applyFont="1" applyFill="1" applyBorder="1" applyAlignment="1">
      <alignment horizontal="right" vertical="center"/>
    </xf>
    <xf numFmtId="171" fontId="26" fillId="3" borderId="12" xfId="0" applyNumberFormat="1" applyFont="1" applyFill="1" applyBorder="1" applyAlignment="1">
      <alignment horizontal="right" vertical="center"/>
    </xf>
    <xf numFmtId="0" fontId="29" fillId="3" borderId="0" xfId="0" applyFont="1" applyFill="1"/>
    <xf numFmtId="0" fontId="28" fillId="3" borderId="0" xfId="0" applyFont="1" applyFill="1"/>
    <xf numFmtId="0" fontId="30" fillId="3" borderId="0" xfId="0" applyFont="1" applyFill="1" applyAlignment="1">
      <alignment horizontal="left"/>
    </xf>
    <xf numFmtId="0" fontId="19" fillId="0" borderId="0" xfId="11"/>
    <xf numFmtId="0" fontId="19" fillId="0" borderId="0" xfId="11" applyAlignment="1">
      <alignment horizontal="center" vertical="center"/>
    </xf>
    <xf numFmtId="0" fontId="19" fillId="0" borderId="0" xfId="11" applyAlignment="1">
      <alignment vertical="center" wrapText="1"/>
    </xf>
    <xf numFmtId="0" fontId="19" fillId="0" borderId="1" xfId="11" applyBorder="1" applyAlignment="1">
      <alignment horizontal="center" vertical="center"/>
    </xf>
    <xf numFmtId="0" fontId="19" fillId="0" borderId="1" xfId="11" applyBorder="1" applyAlignment="1">
      <alignment vertical="center" wrapText="1"/>
    </xf>
    <xf numFmtId="0" fontId="19" fillId="4" borderId="1" xfId="11" applyFill="1" applyBorder="1" applyAlignment="1">
      <alignment horizontal="center" vertical="center"/>
    </xf>
    <xf numFmtId="0" fontId="19" fillId="4" borderId="1" xfId="11" applyFill="1" applyBorder="1" applyAlignment="1">
      <alignment vertical="center" wrapText="1"/>
    </xf>
    <xf numFmtId="0" fontId="19" fillId="0" borderId="1" xfId="11" applyBorder="1" applyAlignment="1">
      <alignment horizontal="center" vertical="center" wrapText="1"/>
    </xf>
    <xf numFmtId="0" fontId="19" fillId="5" borderId="1" xfId="11" applyFill="1" applyBorder="1" applyAlignment="1">
      <alignment horizontal="center" vertical="center"/>
    </xf>
    <xf numFmtId="0" fontId="19" fillId="6" borderId="1" xfId="11" applyFill="1" applyBorder="1" applyAlignment="1">
      <alignment horizontal="center" vertical="center" wrapText="1"/>
    </xf>
    <xf numFmtId="3" fontId="19" fillId="0" borderId="0" xfId="11" applyNumberFormat="1"/>
    <xf numFmtId="172" fontId="19" fillId="0" borderId="0" xfId="11" applyNumberFormat="1"/>
    <xf numFmtId="0" fontId="24" fillId="7" borderId="30" xfId="11" applyFont="1" applyFill="1" applyBorder="1" applyAlignment="1">
      <alignment horizontal="center" vertical="center"/>
    </xf>
    <xf numFmtId="0" fontId="24" fillId="0" borderId="30" xfId="11" applyFont="1" applyBorder="1"/>
    <xf numFmtId="0" fontId="4" fillId="0" borderId="1" xfId="11" applyFont="1" applyBorder="1" applyAlignment="1">
      <alignment horizontal="left" vertical="top" wrapText="1"/>
    </xf>
    <xf numFmtId="0" fontId="2" fillId="0" borderId="1" xfId="11" applyFont="1" applyBorder="1" applyAlignment="1">
      <alignment horizontal="left" vertical="center" wrapText="1"/>
    </xf>
    <xf numFmtId="173" fontId="29" fillId="0" borderId="1" xfId="11" applyNumberFormat="1" applyFont="1" applyBorder="1" applyAlignment="1">
      <alignment horizontal="left" vertical="top"/>
    </xf>
    <xf numFmtId="173" fontId="4" fillId="0" borderId="1" xfId="12" applyNumberFormat="1" applyFont="1" applyBorder="1" applyAlignment="1">
      <alignment horizontal="left" vertical="top"/>
    </xf>
    <xf numFmtId="0" fontId="19" fillId="5" borderId="20" xfId="11" applyFill="1" applyBorder="1" applyAlignment="1">
      <alignment horizontal="center" vertical="center"/>
    </xf>
    <xf numFmtId="0" fontId="19" fillId="6" borderId="20" xfId="11" applyFill="1" applyBorder="1" applyAlignment="1">
      <alignment horizontal="center" vertical="center" wrapText="1"/>
    </xf>
    <xf numFmtId="0" fontId="6" fillId="0" borderId="8" xfId="11" applyFont="1" applyBorder="1" applyAlignment="1">
      <alignment horizontal="center" vertical="center"/>
    </xf>
    <xf numFmtId="0" fontId="33" fillId="0" borderId="3" xfId="0" applyFont="1" applyFill="1" applyBorder="1" applyAlignment="1">
      <alignment horizontal="center" vertical="center" wrapText="1"/>
    </xf>
    <xf numFmtId="0" fontId="4" fillId="0" borderId="4" xfId="0" applyFont="1" applyBorder="1" applyAlignment="1">
      <alignment horizont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14" fillId="0" borderId="0" xfId="2" applyFont="1" applyAlignment="1">
      <alignment horizontal="center" vertical="center"/>
    </xf>
    <xf numFmtId="0" fontId="2" fillId="0" borderId="0" xfId="2" applyFont="1" applyAlignment="1">
      <alignment horizontal="justify" vertical="top" wrapText="1"/>
    </xf>
    <xf numFmtId="0" fontId="15" fillId="0" borderId="0" xfId="2" applyFont="1" applyAlignment="1">
      <alignment horizontal="left" vertical="top" wrapText="1"/>
    </xf>
    <xf numFmtId="0" fontId="24" fillId="0" borderId="29" xfId="11" applyFont="1" applyBorder="1" applyAlignment="1">
      <alignment horizontal="center"/>
    </xf>
    <xf numFmtId="0" fontId="24" fillId="0" borderId="0" xfId="11" applyFont="1" applyAlignment="1">
      <alignment horizontal="center"/>
    </xf>
    <xf numFmtId="0" fontId="19" fillId="0" borderId="1" xfId="11" applyBorder="1" applyAlignment="1">
      <alignment horizontal="center" vertical="center"/>
    </xf>
    <xf numFmtId="0" fontId="2" fillId="0" borderId="1" xfId="11" applyFont="1" applyBorder="1" applyAlignment="1">
      <alignment horizontal="left" vertical="center" wrapText="1"/>
    </xf>
    <xf numFmtId="0" fontId="4" fillId="0" borderId="1" xfId="11" applyFont="1" applyBorder="1" applyAlignment="1">
      <alignment horizontal="left" vertical="top" wrapText="1"/>
    </xf>
    <xf numFmtId="0" fontId="4" fillId="0" borderId="29" xfId="11" applyFont="1" applyBorder="1" applyAlignment="1">
      <alignment horizontal="center"/>
    </xf>
    <xf numFmtId="0" fontId="4" fillId="0" borderId="0" xfId="11" applyFont="1" applyAlignment="1">
      <alignment horizontal="center"/>
    </xf>
    <xf numFmtId="0" fontId="18" fillId="3" borderId="0" xfId="0" applyFont="1" applyFill="1" applyAlignment="1">
      <alignment horizontal="center" vertical="center"/>
    </xf>
    <xf numFmtId="0" fontId="18" fillId="3" borderId="11" xfId="0" applyFont="1" applyFill="1" applyBorder="1" applyAlignment="1">
      <alignment horizontal="left" vertical="center" wrapText="1"/>
    </xf>
    <xf numFmtId="0" fontId="18" fillId="3" borderId="10" xfId="0" applyFont="1" applyFill="1" applyBorder="1" applyAlignment="1">
      <alignment horizontal="left" vertical="center" wrapText="1"/>
    </xf>
    <xf numFmtId="0" fontId="18" fillId="3" borderId="2"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25" xfId="0" applyFont="1" applyFill="1" applyBorder="1" applyAlignment="1">
      <alignment horizontal="center" vertical="center" wrapText="1"/>
    </xf>
    <xf numFmtId="9" fontId="18" fillId="3" borderId="18" xfId="0" applyNumberFormat="1" applyFont="1" applyFill="1" applyBorder="1" applyAlignment="1">
      <alignment horizontal="center" vertical="justify" wrapText="1"/>
    </xf>
    <xf numFmtId="0" fontId="18" fillId="3" borderId="0" xfId="0" applyFont="1" applyFill="1" applyAlignment="1">
      <alignment horizontal="center" vertical="justify" wrapText="1"/>
    </xf>
    <xf numFmtId="0" fontId="18" fillId="3" borderId="16" xfId="0" applyFont="1" applyFill="1" applyBorder="1" applyAlignment="1">
      <alignment horizontal="center" vertical="justify" wrapText="1"/>
    </xf>
    <xf numFmtId="0" fontId="24" fillId="3" borderId="0" xfId="0" applyFont="1" applyFill="1" applyAlignment="1">
      <alignment horizontal="center"/>
    </xf>
    <xf numFmtId="0" fontId="20" fillId="3" borderId="2"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0" fillId="3" borderId="11" xfId="0" applyFill="1" applyBorder="1" applyAlignment="1">
      <alignment horizontal="center" vertical="center" wrapText="1"/>
    </xf>
    <xf numFmtId="0" fontId="0" fillId="3" borderId="26" xfId="0" applyFill="1" applyBorder="1" applyAlignment="1">
      <alignment horizontal="center" vertical="center" wrapText="1"/>
    </xf>
    <xf numFmtId="0" fontId="0" fillId="3" borderId="10" xfId="0" applyFill="1" applyBorder="1" applyAlignment="1">
      <alignment horizontal="center" vertical="center" wrapText="1"/>
    </xf>
    <xf numFmtId="0" fontId="18" fillId="3" borderId="0" xfId="0" applyFont="1" applyFill="1" applyAlignment="1">
      <alignment horizontal="left" vertical="justify"/>
    </xf>
    <xf numFmtId="0" fontId="27" fillId="3" borderId="28" xfId="0" applyFont="1" applyFill="1" applyBorder="1" applyAlignment="1">
      <alignment horizontal="center" vertical="center" wrapText="1"/>
    </xf>
    <xf numFmtId="0" fontId="27" fillId="3" borderId="27" xfId="0" applyFont="1" applyFill="1" applyBorder="1" applyAlignment="1">
      <alignment horizontal="center" vertical="center"/>
    </xf>
    <xf numFmtId="0" fontId="27" fillId="3" borderId="28" xfId="0" applyFont="1" applyFill="1" applyBorder="1" applyAlignment="1">
      <alignment horizontal="center" vertical="center"/>
    </xf>
    <xf numFmtId="0" fontId="27" fillId="3" borderId="1" xfId="0" applyFont="1" applyFill="1" applyBorder="1" applyAlignment="1">
      <alignment horizontal="center" vertical="center" wrapText="1"/>
    </xf>
    <xf numFmtId="0" fontId="18" fillId="3" borderId="0" xfId="0" applyFont="1" applyFill="1" applyAlignment="1">
      <alignment horizontal="left" vertical="center" wrapText="1"/>
    </xf>
    <xf numFmtId="0" fontId="16" fillId="0" borderId="0" xfId="2" applyFont="1" applyAlignment="1">
      <alignment horizontal="left" vertical="top"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7" fillId="0" borderId="1" xfId="0" applyFont="1" applyBorder="1" applyAlignment="1">
      <alignment horizont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cellXfs>
  <cellStyles count="13">
    <cellStyle name="Millares [0]" xfId="9" builtinId="6"/>
    <cellStyle name="Millares [0] 2" xfId="6"/>
    <cellStyle name="Millares 2" xfId="1"/>
    <cellStyle name="Moneda" xfId="8" builtinId="4"/>
    <cellStyle name="Moneda [0] 2" xfId="5"/>
    <cellStyle name="Moneda [0] 3" xfId="12"/>
    <cellStyle name="Moneda 2" xfId="7"/>
    <cellStyle name="Normal" xfId="0" builtinId="0"/>
    <cellStyle name="Normal 2" xfId="2"/>
    <cellStyle name="Normal 3" xfId="3"/>
    <cellStyle name="Normal 4" xfId="4"/>
    <cellStyle name="Normal 5" xfId="11"/>
    <cellStyle name="Porcentaje" xfId="1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6"/>
  <sheetViews>
    <sheetView zoomScale="85" zoomScaleNormal="85" workbookViewId="0">
      <selection activeCell="D32" sqref="D32"/>
    </sheetView>
  </sheetViews>
  <sheetFormatPr baseColWidth="10" defaultRowHeight="11.25"/>
  <cols>
    <col min="1" max="1" width="4.85546875" style="1" customWidth="1"/>
    <col min="2" max="2" width="88.85546875" style="2" customWidth="1"/>
    <col min="3" max="4" width="50.7109375" style="26" customWidth="1"/>
    <col min="5" max="6" width="11.42578125" style="1"/>
    <col min="7" max="7" width="15" style="1" bestFit="1" customWidth="1"/>
    <col min="8" max="16384" width="11.42578125" style="1"/>
  </cols>
  <sheetData>
    <row r="1" spans="2:4" ht="16.5" customHeight="1">
      <c r="B1" s="164"/>
      <c r="C1" s="164"/>
      <c r="D1" s="164"/>
    </row>
    <row r="2" spans="2:4" ht="23.25">
      <c r="B2" s="165" t="s">
        <v>54</v>
      </c>
      <c r="C2" s="166"/>
      <c r="D2" s="166"/>
    </row>
    <row r="3" spans="2:4" ht="38.25" customHeight="1">
      <c r="B3" s="35" t="s">
        <v>0</v>
      </c>
      <c r="C3" s="35"/>
      <c r="D3" s="35"/>
    </row>
    <row r="4" spans="2:4" ht="39" customHeight="1">
      <c r="B4" s="35" t="s">
        <v>25</v>
      </c>
      <c r="C4" s="35"/>
      <c r="D4" s="35"/>
    </row>
    <row r="5" spans="2:4" ht="39" customHeight="1">
      <c r="B5" s="35"/>
      <c r="C5" s="35" t="s">
        <v>57</v>
      </c>
      <c r="D5" s="35" t="s">
        <v>68</v>
      </c>
    </row>
    <row r="6" spans="2:4" ht="15" customHeight="1">
      <c r="B6" s="37" t="s">
        <v>24</v>
      </c>
      <c r="C6" s="35" t="s">
        <v>58</v>
      </c>
      <c r="D6" s="35" t="s">
        <v>69</v>
      </c>
    </row>
    <row r="7" spans="2:4" ht="33.75">
      <c r="B7" s="38" t="s">
        <v>1</v>
      </c>
      <c r="C7" s="39" t="s">
        <v>4</v>
      </c>
      <c r="D7" s="39" t="s">
        <v>4</v>
      </c>
    </row>
    <row r="8" spans="2:4">
      <c r="B8" s="40" t="s">
        <v>39</v>
      </c>
      <c r="C8" s="41"/>
      <c r="D8" s="41"/>
    </row>
    <row r="9" spans="2:4">
      <c r="B9" s="29" t="s">
        <v>23</v>
      </c>
      <c r="C9" s="33" t="s">
        <v>59</v>
      </c>
      <c r="D9" s="35" t="s">
        <v>70</v>
      </c>
    </row>
    <row r="10" spans="2:4" ht="204.75" customHeight="1">
      <c r="B10" s="28" t="s">
        <v>8</v>
      </c>
      <c r="C10" s="32" t="s">
        <v>4</v>
      </c>
      <c r="D10" s="39" t="s">
        <v>4</v>
      </c>
    </row>
    <row r="11" spans="2:4" ht="14.25" customHeight="1">
      <c r="B11" s="29" t="s">
        <v>40</v>
      </c>
      <c r="C11" s="33" t="s">
        <v>60</v>
      </c>
      <c r="D11" s="35" t="s">
        <v>71</v>
      </c>
    </row>
    <row r="12" spans="2:4" ht="38.25" customHeight="1">
      <c r="B12" s="28" t="s">
        <v>41</v>
      </c>
      <c r="C12" s="32" t="s">
        <v>4</v>
      </c>
      <c r="D12" s="39" t="s">
        <v>4</v>
      </c>
    </row>
    <row r="13" spans="2:4">
      <c r="B13" s="40" t="s">
        <v>22</v>
      </c>
      <c r="C13" s="41" t="s">
        <v>5</v>
      </c>
      <c r="D13" s="41" t="s">
        <v>5</v>
      </c>
    </row>
    <row r="14" spans="2:4" ht="22.5">
      <c r="B14" s="28" t="s">
        <v>2</v>
      </c>
      <c r="C14" s="32" t="s">
        <v>5</v>
      </c>
      <c r="D14" s="35" t="s">
        <v>5</v>
      </c>
    </row>
    <row r="15" spans="2:4" ht="15" customHeight="1">
      <c r="B15" s="40" t="s">
        <v>21</v>
      </c>
      <c r="C15" s="41" t="s">
        <v>5</v>
      </c>
      <c r="D15" s="35" t="s">
        <v>5</v>
      </c>
    </row>
    <row r="16" spans="2:4" ht="45.75" customHeight="1">
      <c r="B16" s="28" t="s">
        <v>46</v>
      </c>
      <c r="C16" s="32" t="s">
        <v>5</v>
      </c>
      <c r="D16" s="35" t="s">
        <v>5</v>
      </c>
    </row>
    <row r="17" spans="2:4" ht="15" customHeight="1">
      <c r="B17" s="29" t="s">
        <v>20</v>
      </c>
      <c r="C17" s="33" t="s">
        <v>61</v>
      </c>
      <c r="D17" s="35" t="s">
        <v>72</v>
      </c>
    </row>
    <row r="18" spans="2:4" ht="324.75" customHeight="1">
      <c r="B18" s="28" t="s">
        <v>6</v>
      </c>
      <c r="C18" s="32" t="s">
        <v>4</v>
      </c>
      <c r="D18" s="39" t="s">
        <v>4</v>
      </c>
    </row>
    <row r="19" spans="2:4" ht="21.75" customHeight="1">
      <c r="B19" s="40" t="s">
        <v>43</v>
      </c>
      <c r="C19" s="41" t="s">
        <v>62</v>
      </c>
      <c r="D19" s="35" t="s">
        <v>73</v>
      </c>
    </row>
    <row r="20" spans="2:4" ht="128.25" customHeight="1">
      <c r="B20" s="28" t="s">
        <v>44</v>
      </c>
      <c r="C20" s="32" t="s">
        <v>4</v>
      </c>
      <c r="D20" s="39" t="s">
        <v>4</v>
      </c>
    </row>
    <row r="21" spans="2:4" ht="23.25" customHeight="1">
      <c r="B21" s="29" t="s">
        <v>19</v>
      </c>
      <c r="C21" s="33" t="s">
        <v>63</v>
      </c>
      <c r="D21" s="35" t="s">
        <v>74</v>
      </c>
    </row>
    <row r="22" spans="2:4" ht="93.75" customHeight="1">
      <c r="B22" s="28" t="s">
        <v>26</v>
      </c>
      <c r="C22" s="32" t="s">
        <v>4</v>
      </c>
      <c r="D22" s="39" t="s">
        <v>4</v>
      </c>
    </row>
    <row r="23" spans="2:4" ht="12" customHeight="1">
      <c r="B23" s="42" t="s">
        <v>27</v>
      </c>
      <c r="C23" s="41" t="s">
        <v>64</v>
      </c>
      <c r="D23" s="35" t="s">
        <v>75</v>
      </c>
    </row>
    <row r="24" spans="2:4" ht="93.75" customHeight="1">
      <c r="B24" s="55" t="s">
        <v>28</v>
      </c>
      <c r="C24" s="43" t="s">
        <v>4</v>
      </c>
      <c r="D24" s="36" t="s">
        <v>4</v>
      </c>
    </row>
    <row r="25" spans="2:4">
      <c r="B25" s="42" t="s">
        <v>18</v>
      </c>
      <c r="C25" s="41" t="s">
        <v>65</v>
      </c>
      <c r="D25" s="35" t="s">
        <v>76</v>
      </c>
    </row>
    <row r="26" spans="2:4" ht="29.25" customHeight="1">
      <c r="B26" s="28" t="s">
        <v>3</v>
      </c>
      <c r="C26" s="32" t="s">
        <v>4</v>
      </c>
      <c r="D26" s="39" t="s">
        <v>4</v>
      </c>
    </row>
    <row r="27" spans="2:4" ht="14.25" customHeight="1">
      <c r="B27" s="29" t="s">
        <v>14</v>
      </c>
      <c r="C27" s="33" t="s">
        <v>58</v>
      </c>
      <c r="D27" s="35" t="s">
        <v>69</v>
      </c>
    </row>
    <row r="28" spans="2:4" ht="96.75" customHeight="1">
      <c r="B28" s="28" t="s">
        <v>15</v>
      </c>
      <c r="C28" s="32" t="s">
        <v>4</v>
      </c>
      <c r="D28" s="39" t="s">
        <v>4</v>
      </c>
    </row>
    <row r="29" spans="2:4">
      <c r="B29" s="31" t="s">
        <v>17</v>
      </c>
      <c r="C29" s="33" t="s">
        <v>45</v>
      </c>
      <c r="D29" s="33" t="s">
        <v>45</v>
      </c>
    </row>
    <row r="30" spans="2:4" ht="68.25" customHeight="1">
      <c r="B30" s="44" t="s">
        <v>9</v>
      </c>
      <c r="C30" s="32" t="s">
        <v>4</v>
      </c>
      <c r="D30" s="39" t="s">
        <v>4</v>
      </c>
    </row>
    <row r="31" spans="2:4" ht="16.5" customHeight="1">
      <c r="B31" s="29" t="s">
        <v>16</v>
      </c>
      <c r="C31" s="33" t="s">
        <v>66</v>
      </c>
      <c r="D31" s="35" t="s">
        <v>78</v>
      </c>
    </row>
    <row r="32" spans="2:4" ht="135.75" customHeight="1">
      <c r="B32" s="44" t="s">
        <v>10</v>
      </c>
      <c r="C32" s="32" t="s">
        <v>4</v>
      </c>
      <c r="D32" s="39" t="s">
        <v>4</v>
      </c>
    </row>
    <row r="33" spans="2:4" ht="21.75" customHeight="1">
      <c r="B33" s="54" t="s">
        <v>55</v>
      </c>
      <c r="C33" s="33" t="s">
        <v>67</v>
      </c>
      <c r="D33" s="35" t="s">
        <v>77</v>
      </c>
    </row>
    <row r="34" spans="2:4" ht="51" customHeight="1">
      <c r="B34" s="44" t="s">
        <v>56</v>
      </c>
      <c r="C34" s="32" t="s">
        <v>4</v>
      </c>
      <c r="D34" s="39" t="s">
        <v>4</v>
      </c>
    </row>
    <row r="35" spans="2:4" s="34" customFormat="1" ht="51" customHeight="1">
      <c r="B35" s="45" t="s">
        <v>7</v>
      </c>
      <c r="C35" s="45" t="s">
        <v>4</v>
      </c>
      <c r="D35" s="46" t="s">
        <v>4</v>
      </c>
    </row>
    <row r="36" spans="2:4">
      <c r="B36" s="1"/>
    </row>
  </sheetData>
  <mergeCells count="2">
    <mergeCell ref="B1:D1"/>
    <mergeCell ref="B2:D2"/>
  </mergeCells>
  <pageMargins left="0.7" right="0.7" top="0.75" bottom="0.75" header="0.3" footer="0.3"/>
  <pageSetup paperSize="130" scale="6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view="pageLayout" zoomScaleNormal="100" workbookViewId="0">
      <selection activeCell="C15" sqref="C15"/>
    </sheetView>
  </sheetViews>
  <sheetFormatPr baseColWidth="10" defaultRowHeight="12.75"/>
  <cols>
    <col min="1" max="1" width="4.140625" style="7" customWidth="1"/>
    <col min="2" max="2" width="17.5703125" style="7" customWidth="1"/>
    <col min="3" max="3" width="26" style="7" customWidth="1"/>
    <col min="4" max="4" width="30" style="7" customWidth="1"/>
    <col min="5" max="5" width="25" style="7" customWidth="1"/>
    <col min="6" max="6" width="11.42578125" style="7"/>
    <col min="7" max="7" width="5" style="7" customWidth="1"/>
    <col min="8" max="8" width="3.42578125" style="7" customWidth="1"/>
    <col min="9" max="16384" width="11.42578125" style="7"/>
  </cols>
  <sheetData>
    <row r="1" spans="1:8" ht="15">
      <c r="A1" s="167" t="s">
        <v>38</v>
      </c>
      <c r="B1" s="167"/>
      <c r="C1" s="167"/>
      <c r="D1" s="167"/>
      <c r="E1" s="6"/>
      <c r="F1" s="6"/>
      <c r="G1" s="6"/>
      <c r="H1" s="6"/>
    </row>
    <row r="2" spans="1:8" ht="15">
      <c r="A2" s="167"/>
      <c r="B2" s="167"/>
      <c r="C2" s="167"/>
      <c r="D2" s="167"/>
      <c r="E2" s="6"/>
      <c r="F2" s="6"/>
      <c r="G2" s="6"/>
      <c r="H2" s="6"/>
    </row>
    <row r="3" spans="1:8" ht="14.25">
      <c r="A3" s="8"/>
    </row>
    <row r="4" spans="1:8" ht="66" customHeight="1">
      <c r="A4" s="168" t="s">
        <v>37</v>
      </c>
      <c r="B4" s="168"/>
      <c r="C4" s="168"/>
      <c r="D4" s="168"/>
      <c r="E4" s="9"/>
      <c r="F4" s="10"/>
      <c r="G4" s="10"/>
      <c r="H4" s="10"/>
    </row>
    <row r="5" spans="1:8">
      <c r="A5" s="11" t="s">
        <v>42</v>
      </c>
      <c r="B5" s="12"/>
      <c r="C5" s="12"/>
      <c r="D5" s="12"/>
    </row>
    <row r="6" spans="1:8">
      <c r="A6" s="11" t="s">
        <v>30</v>
      </c>
      <c r="B6" s="12"/>
      <c r="C6" s="12"/>
      <c r="D6" s="12"/>
    </row>
    <row r="7" spans="1:8">
      <c r="A7" s="11"/>
      <c r="B7" s="12"/>
      <c r="C7" s="12"/>
      <c r="D7" s="12"/>
    </row>
    <row r="8" spans="1:8">
      <c r="A8" s="11" t="s">
        <v>31</v>
      </c>
      <c r="B8" s="12"/>
      <c r="C8" s="12"/>
      <c r="D8" s="12"/>
    </row>
    <row r="9" spans="1:8">
      <c r="A9" s="11" t="s">
        <v>32</v>
      </c>
      <c r="B9" s="12"/>
      <c r="C9" s="12"/>
      <c r="D9" s="12"/>
    </row>
    <row r="10" spans="1:8">
      <c r="A10" s="11" t="s">
        <v>33</v>
      </c>
      <c r="B10" s="12"/>
      <c r="C10" s="12"/>
      <c r="D10" s="12"/>
    </row>
    <row r="11" spans="1:8" ht="14.25">
      <c r="A11" s="13"/>
    </row>
    <row r="13" spans="1:8" ht="22.5" customHeight="1">
      <c r="B13" s="47" t="s">
        <v>34</v>
      </c>
      <c r="C13" s="5" t="s">
        <v>57</v>
      </c>
      <c r="D13" s="5" t="s">
        <v>68</v>
      </c>
      <c r="E13" s="14"/>
      <c r="F13" s="14"/>
    </row>
    <row r="14" spans="1:8">
      <c r="B14" s="15" t="s">
        <v>35</v>
      </c>
      <c r="C14" s="49"/>
      <c r="D14" s="49"/>
      <c r="E14" s="16"/>
    </row>
    <row r="15" spans="1:8">
      <c r="B15" s="17" t="s">
        <v>36</v>
      </c>
      <c r="C15" s="48"/>
      <c r="D15" s="48"/>
      <c r="E15" s="18"/>
    </row>
    <row r="17" spans="1:4" s="3" customFormat="1" ht="11.25">
      <c r="B17" s="19"/>
      <c r="C17" s="19"/>
      <c r="D17" s="19"/>
    </row>
    <row r="18" spans="1:4" s="3" customFormat="1" ht="11.25">
      <c r="B18" s="19"/>
      <c r="C18" s="19"/>
      <c r="D18" s="19"/>
    </row>
    <row r="19" spans="1:4" s="3" customFormat="1" ht="11.25">
      <c r="B19" s="19"/>
      <c r="C19" s="19"/>
      <c r="D19" s="19"/>
    </row>
    <row r="20" spans="1:4">
      <c r="A20" s="20" t="s">
        <v>47</v>
      </c>
      <c r="B20" s="20"/>
      <c r="C20" s="20"/>
      <c r="D20" s="20"/>
    </row>
    <row r="21" spans="1:4" ht="14.25" customHeight="1">
      <c r="A21" s="169" t="s">
        <v>48</v>
      </c>
      <c r="B21" s="169"/>
      <c r="C21" s="169"/>
      <c r="D21" s="30"/>
    </row>
    <row r="22" spans="1:4">
      <c r="A22" s="22"/>
      <c r="B22" s="21"/>
      <c r="C22" s="21"/>
      <c r="D22" s="30"/>
    </row>
    <row r="23" spans="1:4">
      <c r="A23" s="22"/>
      <c r="B23" s="21"/>
      <c r="C23" s="21"/>
      <c r="D23" s="30"/>
    </row>
    <row r="24" spans="1:4">
      <c r="A24" s="23" t="s">
        <v>79</v>
      </c>
    </row>
    <row r="25" spans="1:4">
      <c r="A25" s="12" t="s">
        <v>80</v>
      </c>
    </row>
  </sheetData>
  <mergeCells count="4">
    <mergeCell ref="A1:D1"/>
    <mergeCell ref="A2:D2"/>
    <mergeCell ref="A4:D4"/>
    <mergeCell ref="A21:C21"/>
  </mergeCells>
  <pageMargins left="0.7" right="1.6875" top="0.75" bottom="0.75" header="0.3" footer="0.3"/>
  <pageSetup orientation="portrait" r:id="rId1"/>
  <headerFooter>
    <oddHeader>&amp;C&amp;"Arial,Negrita"&amp;14PONDERACIÓN  INVITACIÓN ABIERTA No. 029 DE 2022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3"/>
  <sheetViews>
    <sheetView workbookViewId="0">
      <selection activeCell="E9" sqref="E9"/>
    </sheetView>
  </sheetViews>
  <sheetFormatPr baseColWidth="10" defaultRowHeight="15.75"/>
  <cols>
    <col min="1" max="1" width="8.5703125" style="142" customWidth="1"/>
    <col min="2" max="2" width="35" style="143" bestFit="1" customWidth="1"/>
    <col min="3" max="3" width="49" style="144" customWidth="1"/>
    <col min="4" max="4" width="24.42578125" style="143" customWidth="1"/>
    <col min="5" max="5" width="15.5703125" style="143" bestFit="1" customWidth="1"/>
    <col min="6" max="16384" width="11.42578125" style="142"/>
  </cols>
  <sheetData>
    <row r="2" spans="2:5">
      <c r="B2" s="170" t="s">
        <v>164</v>
      </c>
      <c r="C2" s="171"/>
      <c r="D2" s="171"/>
    </row>
    <row r="3" spans="2:5" ht="31.5">
      <c r="B3" s="172" t="s">
        <v>163</v>
      </c>
      <c r="C3" s="172"/>
      <c r="D3" s="151" t="s">
        <v>162</v>
      </c>
      <c r="E3" s="150" t="s">
        <v>161</v>
      </c>
    </row>
    <row r="4" spans="2:5" ht="31.5">
      <c r="B4" s="145" t="s">
        <v>160</v>
      </c>
      <c r="C4" s="149" t="s">
        <v>159</v>
      </c>
      <c r="D4" s="145" t="s">
        <v>4</v>
      </c>
      <c r="E4" s="145" t="s">
        <v>4</v>
      </c>
    </row>
    <row r="5" spans="2:5" ht="47.25">
      <c r="B5" s="145" t="s">
        <v>158</v>
      </c>
      <c r="C5" s="146" t="s">
        <v>157</v>
      </c>
      <c r="D5" s="145" t="s">
        <v>4</v>
      </c>
      <c r="E5" s="145" t="s">
        <v>4</v>
      </c>
    </row>
    <row r="6" spans="2:5" ht="31.5">
      <c r="B6" s="145" t="s">
        <v>156</v>
      </c>
      <c r="C6" s="146" t="s">
        <v>155</v>
      </c>
      <c r="D6" s="145" t="s">
        <v>4</v>
      </c>
      <c r="E6" s="145" t="s">
        <v>4</v>
      </c>
    </row>
    <row r="7" spans="2:5" ht="63">
      <c r="B7" s="145" t="s">
        <v>154</v>
      </c>
      <c r="C7" s="146" t="s">
        <v>153</v>
      </c>
      <c r="D7" s="145" t="s">
        <v>4</v>
      </c>
      <c r="E7" s="145" t="s">
        <v>4</v>
      </c>
    </row>
    <row r="8" spans="2:5" ht="63">
      <c r="B8" s="145" t="s">
        <v>152</v>
      </c>
      <c r="C8" s="146" t="s">
        <v>151</v>
      </c>
      <c r="D8" s="145" t="s">
        <v>4</v>
      </c>
      <c r="E8" s="145" t="s">
        <v>4</v>
      </c>
    </row>
    <row r="9" spans="2:5" ht="63">
      <c r="B9" s="145" t="s">
        <v>150</v>
      </c>
      <c r="C9" s="146" t="s">
        <v>149</v>
      </c>
      <c r="D9" s="145" t="s">
        <v>4</v>
      </c>
      <c r="E9" s="145" t="s">
        <v>4</v>
      </c>
    </row>
    <row r="10" spans="2:5" ht="31.5">
      <c r="B10" s="145" t="s">
        <v>148</v>
      </c>
      <c r="C10" s="146" t="s">
        <v>147</v>
      </c>
      <c r="D10" s="145" t="s">
        <v>4</v>
      </c>
      <c r="E10" s="145" t="s">
        <v>4</v>
      </c>
    </row>
    <row r="11" spans="2:5" ht="31.5">
      <c r="B11" s="145" t="s">
        <v>146</v>
      </c>
      <c r="C11" s="146" t="s">
        <v>145</v>
      </c>
      <c r="D11" s="145" t="s">
        <v>4</v>
      </c>
      <c r="E11" s="145" t="s">
        <v>4</v>
      </c>
    </row>
    <row r="12" spans="2:5" ht="47.25">
      <c r="B12" s="145" t="s">
        <v>144</v>
      </c>
      <c r="C12" s="146" t="s">
        <v>143</v>
      </c>
      <c r="D12" s="145" t="s">
        <v>4</v>
      </c>
      <c r="E12" s="145" t="s">
        <v>4</v>
      </c>
    </row>
    <row r="13" spans="2:5">
      <c r="B13" s="145"/>
      <c r="C13" s="146"/>
      <c r="D13" s="145"/>
      <c r="E13" s="145"/>
    </row>
    <row r="16" spans="2:5">
      <c r="B16" s="147" t="s">
        <v>142</v>
      </c>
      <c r="C16" s="148"/>
      <c r="D16" s="147"/>
      <c r="E16" s="147"/>
    </row>
    <row r="17" spans="2:5" ht="31.5">
      <c r="B17" s="145" t="s">
        <v>141</v>
      </c>
      <c r="C17" s="146" t="s">
        <v>140</v>
      </c>
      <c r="D17" s="145" t="s">
        <v>4</v>
      </c>
      <c r="E17" s="145" t="s">
        <v>4</v>
      </c>
    </row>
    <row r="18" spans="2:5" ht="31.5">
      <c r="B18" s="145" t="s">
        <v>139</v>
      </c>
      <c r="C18" s="146" t="s">
        <v>138</v>
      </c>
      <c r="D18" s="145" t="s">
        <v>4</v>
      </c>
      <c r="E18" s="145" t="s">
        <v>4</v>
      </c>
    </row>
    <row r="19" spans="2:5">
      <c r="B19" s="145" t="s">
        <v>137</v>
      </c>
      <c r="C19" s="146" t="s">
        <v>136</v>
      </c>
      <c r="D19" s="145" t="s">
        <v>4</v>
      </c>
      <c r="E19" s="145" t="s">
        <v>4</v>
      </c>
    </row>
    <row r="20" spans="2:5" ht="31.5">
      <c r="B20" s="145" t="s">
        <v>135</v>
      </c>
      <c r="C20" s="146" t="s">
        <v>134</v>
      </c>
      <c r="D20" s="145" t="s">
        <v>4</v>
      </c>
      <c r="E20" s="145" t="s">
        <v>4</v>
      </c>
    </row>
    <row r="21" spans="2:5" ht="31.5">
      <c r="B21" s="145" t="s">
        <v>133</v>
      </c>
      <c r="C21" s="146" t="s">
        <v>132</v>
      </c>
      <c r="D21" s="145" t="s">
        <v>4</v>
      </c>
      <c r="E21" s="145" t="s">
        <v>4</v>
      </c>
    </row>
    <row r="23" spans="2:5">
      <c r="C23" s="146" t="s">
        <v>131</v>
      </c>
      <c r="D23" s="145">
        <v>80</v>
      </c>
      <c r="E23" s="145">
        <v>235</v>
      </c>
    </row>
  </sheetData>
  <mergeCells count="2">
    <mergeCell ref="B2:D2"/>
    <mergeCell ref="B3:C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3"/>
  <sheetViews>
    <sheetView zoomScale="119" zoomScaleNormal="119" workbookViewId="0">
      <selection activeCell="B5" sqref="B5:B6"/>
    </sheetView>
  </sheetViews>
  <sheetFormatPr baseColWidth="10" defaultRowHeight="15.75"/>
  <cols>
    <col min="1" max="1" width="103.85546875" style="142" customWidth="1"/>
    <col min="2" max="2" width="44.140625" style="142" customWidth="1"/>
    <col min="3" max="3" width="38.140625" style="142" customWidth="1"/>
    <col min="4" max="16384" width="11.42578125" style="142"/>
  </cols>
  <sheetData>
    <row r="2" spans="1:3">
      <c r="A2" s="170" t="s">
        <v>174</v>
      </c>
      <c r="B2" s="171"/>
      <c r="C2" s="171"/>
    </row>
    <row r="3" spans="1:3" ht="16.5" thickBot="1">
      <c r="A3" s="175"/>
      <c r="B3" s="176"/>
      <c r="C3" s="176"/>
    </row>
    <row r="4" spans="1:3">
      <c r="A4" s="162" t="s">
        <v>173</v>
      </c>
      <c r="B4" s="161" t="s">
        <v>162</v>
      </c>
      <c r="C4" s="160" t="s">
        <v>161</v>
      </c>
    </row>
    <row r="5" spans="1:3">
      <c r="A5" s="173" t="s">
        <v>172</v>
      </c>
      <c r="B5" s="174" t="s">
        <v>171</v>
      </c>
      <c r="C5" s="174" t="s">
        <v>170</v>
      </c>
    </row>
    <row r="6" spans="1:3" ht="402" customHeight="1">
      <c r="A6" s="173"/>
      <c r="B6" s="174"/>
      <c r="C6" s="174"/>
    </row>
    <row r="7" spans="1:3" ht="26.1" customHeight="1">
      <c r="A7" s="157" t="s">
        <v>169</v>
      </c>
      <c r="B7" s="159">
        <v>3777081903</v>
      </c>
      <c r="C7" s="158">
        <v>2300014470</v>
      </c>
    </row>
    <row r="8" spans="1:3" ht="26.1" customHeight="1">
      <c r="A8" s="157" t="s">
        <v>168</v>
      </c>
      <c r="B8" s="156" t="s">
        <v>167</v>
      </c>
      <c r="C8" s="156" t="s">
        <v>166</v>
      </c>
    </row>
    <row r="9" spans="1:3" ht="15.95" customHeight="1" thickBot="1">
      <c r="A9" s="155" t="s">
        <v>165</v>
      </c>
      <c r="B9" s="154" t="s">
        <v>4</v>
      </c>
      <c r="C9" s="154" t="s">
        <v>4</v>
      </c>
    </row>
    <row r="10" spans="1:3" ht="15.95" customHeight="1"/>
    <row r="12" spans="1:3">
      <c r="B12" s="153"/>
      <c r="C12" s="152"/>
    </row>
    <row r="13" spans="1:3">
      <c r="B13" s="153"/>
      <c r="C13" s="152"/>
    </row>
  </sheetData>
  <mergeCells count="5">
    <mergeCell ref="A5:A6"/>
    <mergeCell ref="B5:B6"/>
    <mergeCell ref="A2:C2"/>
    <mergeCell ref="A3:C3"/>
    <mergeCell ref="C5:C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17"/>
  <sheetViews>
    <sheetView zoomScaleNormal="100" workbookViewId="0">
      <selection activeCell="F8" sqref="F8"/>
    </sheetView>
  </sheetViews>
  <sheetFormatPr baseColWidth="10" defaultRowHeight="15"/>
  <cols>
    <col min="1" max="1" width="11.42578125" style="57"/>
    <col min="2" max="2" width="33.140625" style="57" customWidth="1"/>
    <col min="3" max="3" width="30.28515625" style="57" customWidth="1"/>
    <col min="4" max="4" width="11.42578125" style="57"/>
    <col min="5" max="5" width="16.85546875" style="57" bestFit="1" customWidth="1"/>
    <col min="6" max="16384" width="11.42578125" style="57"/>
  </cols>
  <sheetData>
    <row r="2" spans="2:4" ht="15.75" thickBot="1">
      <c r="B2" s="177" t="s">
        <v>93</v>
      </c>
      <c r="C2" s="177"/>
    </row>
    <row r="3" spans="2:4" ht="69.75" customHeight="1" thickBot="1">
      <c r="B3" s="178" t="s">
        <v>92</v>
      </c>
      <c r="C3" s="179"/>
      <c r="D3" s="69"/>
    </row>
    <row r="4" spans="2:4" ht="19.5" customHeight="1">
      <c r="B4" s="71"/>
      <c r="C4" s="71"/>
      <c r="D4" s="69"/>
    </row>
    <row r="5" spans="2:4" ht="22.5" customHeight="1" thickBot="1">
      <c r="B5" s="68" t="s">
        <v>89</v>
      </c>
      <c r="C5" s="71"/>
      <c r="D5" s="69"/>
    </row>
    <row r="6" spans="2:4" ht="31.5" customHeight="1" thickBot="1">
      <c r="B6" s="67" t="s">
        <v>88</v>
      </c>
      <c r="C6" s="66" t="s">
        <v>57</v>
      </c>
      <c r="D6" s="69"/>
    </row>
    <row r="7" spans="2:4" ht="15.75" customHeight="1">
      <c r="B7" s="65" t="s">
        <v>86</v>
      </c>
      <c r="C7" s="64" t="s">
        <v>91</v>
      </c>
      <c r="D7" s="69"/>
    </row>
    <row r="8" spans="2:4" ht="18.75" customHeight="1">
      <c r="B8" s="70" t="s">
        <v>84</v>
      </c>
      <c r="C8" s="62" t="s">
        <v>4</v>
      </c>
      <c r="D8" s="69"/>
    </row>
    <row r="9" spans="2:4" ht="79.5" thickBot="1">
      <c r="B9" s="61" t="s">
        <v>83</v>
      </c>
      <c r="C9" s="60" t="s">
        <v>90</v>
      </c>
    </row>
    <row r="10" spans="2:4">
      <c r="B10" s="59"/>
      <c r="C10" s="58"/>
    </row>
    <row r="11" spans="2:4">
      <c r="B11" s="59"/>
      <c r="C11" s="58"/>
    </row>
    <row r="12" spans="2:4" ht="15.75" thickBot="1">
      <c r="B12" s="68" t="s">
        <v>89</v>
      </c>
      <c r="C12" s="58"/>
    </row>
    <row r="13" spans="2:4" ht="15.75" thickBot="1">
      <c r="B13" s="67" t="s">
        <v>88</v>
      </c>
      <c r="C13" s="66" t="s">
        <v>87</v>
      </c>
    </row>
    <row r="14" spans="2:4">
      <c r="B14" s="65" t="s">
        <v>86</v>
      </c>
      <c r="C14" s="64" t="s">
        <v>85</v>
      </c>
    </row>
    <row r="15" spans="2:4">
      <c r="B15" s="63" t="s">
        <v>84</v>
      </c>
      <c r="C15" s="62" t="s">
        <v>4</v>
      </c>
    </row>
    <row r="16" spans="2:4" ht="79.5" thickBot="1">
      <c r="B16" s="61" t="s">
        <v>83</v>
      </c>
      <c r="C16" s="60" t="s">
        <v>82</v>
      </c>
    </row>
    <row r="17" spans="2:3">
      <c r="B17" s="59"/>
      <c r="C17" s="58"/>
    </row>
  </sheetData>
  <mergeCells count="2">
    <mergeCell ref="B2:C2"/>
    <mergeCell ref="B3:C3"/>
  </mergeCells>
  <printOptions horizontalCentered="1"/>
  <pageMargins left="0.70866141732283472" right="0.70866141732283472" top="0.74803149606299213" bottom="0.74803149606299213" header="0.31496062992125984" footer="0.31496062992125984"/>
  <pageSetup scale="4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55"/>
  <sheetViews>
    <sheetView topLeftCell="A22" zoomScale="90" zoomScaleNormal="90" workbookViewId="0">
      <selection activeCell="D24" sqref="D24"/>
    </sheetView>
  </sheetViews>
  <sheetFormatPr baseColWidth="10" defaultRowHeight="15"/>
  <cols>
    <col min="1" max="1" width="11.42578125" style="57"/>
    <col min="2" max="2" width="27.5703125" style="57" customWidth="1"/>
    <col min="3" max="3" width="29.5703125" style="57" customWidth="1"/>
    <col min="4" max="4" width="27" style="57" customWidth="1"/>
    <col min="5" max="5" width="19.28515625" style="57" customWidth="1"/>
    <col min="6" max="6" width="14.85546875" style="57" bestFit="1" customWidth="1"/>
    <col min="7" max="7" width="16" style="57" bestFit="1" customWidth="1"/>
    <col min="8" max="8" width="11.42578125" style="57"/>
    <col min="9" max="9" width="25.5703125" style="57" bestFit="1" customWidth="1"/>
    <col min="10" max="10" width="19.7109375" style="57" customWidth="1"/>
    <col min="11" max="11" width="18.28515625" style="57" customWidth="1"/>
    <col min="12" max="12" width="24.42578125" style="57" customWidth="1"/>
    <col min="13" max="16384" width="11.42578125" style="57"/>
  </cols>
  <sheetData>
    <row r="1" spans="2:6">
      <c r="D1" s="125"/>
    </row>
    <row r="2" spans="2:6" ht="15.75" thickBot="1">
      <c r="B2" s="186" t="str">
        <f>+DOCUMENTOS!B2</f>
        <v>INVITACIÓN ABIERTA No 029 DE 2022</v>
      </c>
      <c r="C2" s="186"/>
      <c r="D2" s="186"/>
    </row>
    <row r="3" spans="2:6" ht="64.5" customHeight="1" thickBot="1">
      <c r="B3" s="189" t="str">
        <f>+DOCUMENTOS!B3</f>
        <v>CONTRATAR LOS SERVICIOS DE UNA EMPRESA ESPECIALIZADA EN ACTIVIDADES OPERATIVAS Y EVENTOS LOGÍSTICOS RELACIONADOS CON BTL CON PERSONAL PARA: LA PROMOCIÓN, ACTIVACION, DIFUSION E IMPULSO DE LOS DIFERENTES PRODUCTOS DE LA EMPRESA DE LICORES DE CUNDINAMARCA</v>
      </c>
      <c r="C3" s="190"/>
      <c r="D3" s="191"/>
      <c r="E3" s="124"/>
      <c r="F3" s="124"/>
    </row>
    <row r="4" spans="2:6">
      <c r="B4" s="123"/>
      <c r="C4" s="123"/>
      <c r="D4" s="123"/>
      <c r="E4" s="123"/>
      <c r="F4" s="123"/>
    </row>
    <row r="5" spans="2:6">
      <c r="B5" s="122" t="s">
        <v>129</v>
      </c>
    </row>
    <row r="6" spans="2:6" ht="62.25" customHeight="1">
      <c r="B6" s="121" t="s">
        <v>128</v>
      </c>
      <c r="C6" s="187" t="s">
        <v>127</v>
      </c>
      <c r="D6" s="188"/>
      <c r="F6" s="120"/>
    </row>
    <row r="7" spans="2:6" ht="18.75" customHeight="1">
      <c r="B7" s="119" t="s">
        <v>108</v>
      </c>
      <c r="C7" s="114" t="s">
        <v>126</v>
      </c>
      <c r="D7" s="118" t="s">
        <v>125</v>
      </c>
      <c r="F7" s="113"/>
    </row>
    <row r="8" spans="2:6" ht="44.25" customHeight="1">
      <c r="B8" s="115" t="s">
        <v>106</v>
      </c>
      <c r="C8" s="114" t="s">
        <v>124</v>
      </c>
      <c r="D8" s="117" t="s">
        <v>123</v>
      </c>
      <c r="F8" s="113"/>
    </row>
    <row r="9" spans="2:6" ht="21" customHeight="1">
      <c r="B9" s="115" t="s">
        <v>103</v>
      </c>
      <c r="C9" s="114" t="s">
        <v>122</v>
      </c>
      <c r="D9" s="114" t="s">
        <v>121</v>
      </c>
      <c r="F9" s="113"/>
    </row>
    <row r="10" spans="2:6" ht="25.5" customHeight="1">
      <c r="B10" s="116" t="s">
        <v>101</v>
      </c>
      <c r="C10" s="114" t="s">
        <v>120</v>
      </c>
      <c r="D10" s="114" t="s">
        <v>119</v>
      </c>
      <c r="F10" s="113"/>
    </row>
    <row r="11" spans="2:6" ht="33.75" customHeight="1">
      <c r="B11" s="115" t="s">
        <v>118</v>
      </c>
      <c r="C11" s="114" t="s">
        <v>117</v>
      </c>
      <c r="D11" s="114" t="s">
        <v>116</v>
      </c>
      <c r="F11" s="113"/>
    </row>
    <row r="12" spans="2:6" ht="33.75" customHeight="1">
      <c r="B12" s="115" t="s">
        <v>115</v>
      </c>
      <c r="C12" s="114" t="s">
        <v>114</v>
      </c>
      <c r="D12" s="114" t="s">
        <v>113</v>
      </c>
      <c r="F12" s="113"/>
    </row>
    <row r="13" spans="2:6" ht="18.75" customHeight="1">
      <c r="B13" s="112"/>
      <c r="C13" s="111"/>
      <c r="D13" s="111"/>
      <c r="F13" s="113"/>
    </row>
    <row r="14" spans="2:6" ht="18.75" customHeight="1">
      <c r="B14" s="112"/>
      <c r="C14" s="111"/>
      <c r="D14" s="111"/>
      <c r="F14" s="110"/>
    </row>
    <row r="15" spans="2:6">
      <c r="C15" s="84"/>
    </row>
    <row r="16" spans="2:6">
      <c r="F16" s="109"/>
    </row>
    <row r="17" spans="2:6">
      <c r="B17" s="180" t="str">
        <f>+DOCUMENTOS!C6</f>
        <v>PIENSA BTL SAS</v>
      </c>
      <c r="C17" s="181"/>
      <c r="D17" s="181"/>
      <c r="E17" s="182"/>
      <c r="F17" s="108" t="s">
        <v>95</v>
      </c>
    </row>
    <row r="18" spans="2:6">
      <c r="B18" s="106" t="s">
        <v>110</v>
      </c>
      <c r="C18" s="105"/>
      <c r="D18" s="105"/>
      <c r="E18" s="104"/>
      <c r="F18" s="103"/>
    </row>
    <row r="19" spans="2:6" ht="15.75" thickBot="1">
      <c r="B19" s="81"/>
      <c r="C19" s="99" t="s">
        <v>109</v>
      </c>
      <c r="D19" s="102">
        <v>1504455219</v>
      </c>
      <c r="E19" s="101">
        <f>D19/D20</f>
        <v>2.1175300247670981</v>
      </c>
      <c r="F19" s="77" t="s">
        <v>4</v>
      </c>
    </row>
    <row r="20" spans="2:6">
      <c r="B20" s="81" t="s">
        <v>108</v>
      </c>
      <c r="C20" s="84" t="s">
        <v>107</v>
      </c>
      <c r="D20" s="96">
        <v>710476452</v>
      </c>
      <c r="E20" s="95"/>
      <c r="F20" s="77"/>
    </row>
    <row r="21" spans="2:6">
      <c r="B21" s="81"/>
      <c r="C21" s="84"/>
      <c r="D21" s="96"/>
      <c r="E21" s="95"/>
      <c r="F21" s="77"/>
    </row>
    <row r="22" spans="2:6" ht="15.75" thickBot="1">
      <c r="B22" s="81" t="s">
        <v>106</v>
      </c>
      <c r="C22" s="99" t="s">
        <v>105</v>
      </c>
      <c r="D22" s="100" t="s">
        <v>112</v>
      </c>
      <c r="E22" s="88">
        <f>D19-D20</f>
        <v>793978767</v>
      </c>
      <c r="F22" s="77" t="s">
        <v>4</v>
      </c>
    </row>
    <row r="23" spans="2:6">
      <c r="B23" s="81"/>
      <c r="C23" s="84"/>
      <c r="D23" s="96"/>
      <c r="E23" s="95"/>
      <c r="F23" s="77"/>
    </row>
    <row r="24" spans="2:6" ht="15.75" thickBot="1">
      <c r="B24" s="81" t="s">
        <v>103</v>
      </c>
      <c r="C24" s="99" t="s">
        <v>102</v>
      </c>
      <c r="D24" s="98">
        <v>906595676</v>
      </c>
      <c r="E24" s="97">
        <f>D24/D25</f>
        <v>0.60016357587250924</v>
      </c>
      <c r="F24" s="77" t="s">
        <v>4</v>
      </c>
    </row>
    <row r="25" spans="2:6">
      <c r="B25" s="81"/>
      <c r="C25" s="84" t="s">
        <v>94</v>
      </c>
      <c r="D25" s="96">
        <v>1510580969</v>
      </c>
      <c r="E25" s="95"/>
      <c r="F25" s="94"/>
    </row>
    <row r="26" spans="2:6">
      <c r="B26" s="183"/>
      <c r="C26" s="184"/>
      <c r="D26" s="184"/>
      <c r="E26" s="185"/>
      <c r="F26" s="93"/>
    </row>
    <row r="27" spans="2:6" ht="15.75" thickBot="1">
      <c r="B27" s="81" t="s">
        <v>101</v>
      </c>
      <c r="C27" s="80" t="s">
        <v>96</v>
      </c>
      <c r="D27" s="102">
        <v>314274000</v>
      </c>
      <c r="E27" s="91" t="s">
        <v>111</v>
      </c>
      <c r="F27" s="90" t="s">
        <v>111</v>
      </c>
    </row>
    <row r="28" spans="2:6">
      <c r="B28" s="81"/>
      <c r="C28" s="84" t="s">
        <v>100</v>
      </c>
      <c r="D28" s="96">
        <v>0</v>
      </c>
      <c r="E28" s="88"/>
      <c r="F28" s="87"/>
    </row>
    <row r="29" spans="2:6">
      <c r="B29" s="85"/>
      <c r="E29" s="82"/>
      <c r="F29" s="77"/>
    </row>
    <row r="30" spans="2:6" ht="15.75" thickBot="1">
      <c r="B30" s="81" t="s">
        <v>99</v>
      </c>
      <c r="C30" s="80" t="s">
        <v>96</v>
      </c>
      <c r="D30" s="79">
        <f>+D27</f>
        <v>314274000</v>
      </c>
      <c r="E30" s="78">
        <f>D30/D31</f>
        <v>0.5203571234015657</v>
      </c>
      <c r="F30" s="77" t="s">
        <v>4</v>
      </c>
    </row>
    <row r="31" spans="2:6">
      <c r="B31" s="85"/>
      <c r="C31" s="84" t="s">
        <v>98</v>
      </c>
      <c r="D31" s="86">
        <v>603958293</v>
      </c>
      <c r="E31" s="82"/>
      <c r="F31" s="77"/>
    </row>
    <row r="32" spans="2:6">
      <c r="B32" s="85"/>
      <c r="C32" s="84"/>
      <c r="D32" s="83"/>
      <c r="E32" s="82"/>
      <c r="F32" s="77"/>
    </row>
    <row r="33" spans="2:6" ht="15.75" thickBot="1">
      <c r="B33" s="81" t="s">
        <v>97</v>
      </c>
      <c r="C33" s="80" t="s">
        <v>96</v>
      </c>
      <c r="D33" s="79">
        <f>+D30</f>
        <v>314274000</v>
      </c>
      <c r="E33" s="78">
        <f>D33/D34</f>
        <v>0.20804843066972334</v>
      </c>
      <c r="F33" s="77" t="s">
        <v>95</v>
      </c>
    </row>
    <row r="34" spans="2:6">
      <c r="B34" s="76"/>
      <c r="C34" s="75" t="s">
        <v>94</v>
      </c>
      <c r="D34" s="74">
        <f>+D25</f>
        <v>1510580969</v>
      </c>
      <c r="E34" s="73"/>
      <c r="F34" s="72"/>
    </row>
    <row r="38" spans="2:6">
      <c r="B38" s="180" t="str">
        <f>+DOCUMENTOS!C13</f>
        <v>RED LOGITICA Y GESTION SAS</v>
      </c>
      <c r="C38" s="181"/>
      <c r="D38" s="181"/>
      <c r="E38" s="182"/>
      <c r="F38" s="107" t="s">
        <v>95</v>
      </c>
    </row>
    <row r="39" spans="2:6">
      <c r="B39" s="106" t="s">
        <v>110</v>
      </c>
      <c r="C39" s="105"/>
      <c r="D39" s="105"/>
      <c r="E39" s="104"/>
      <c r="F39" s="103"/>
    </row>
    <row r="40" spans="2:6" ht="15.75" thickBot="1">
      <c r="B40" s="81"/>
      <c r="C40" s="99" t="s">
        <v>109</v>
      </c>
      <c r="D40" s="102">
        <v>3272549220</v>
      </c>
      <c r="E40" s="101">
        <f>D40/D41</f>
        <v>4.9224723765421468</v>
      </c>
      <c r="F40" s="77" t="s">
        <v>4</v>
      </c>
    </row>
    <row r="41" spans="2:6">
      <c r="B41" s="81" t="s">
        <v>108</v>
      </c>
      <c r="C41" s="84" t="s">
        <v>107</v>
      </c>
      <c r="D41" s="96">
        <v>664818199</v>
      </c>
      <c r="E41" s="95"/>
      <c r="F41" s="77"/>
    </row>
    <row r="42" spans="2:6">
      <c r="B42" s="81"/>
      <c r="C42" s="84"/>
      <c r="D42" s="96"/>
      <c r="E42" s="95"/>
      <c r="F42" s="77"/>
    </row>
    <row r="43" spans="2:6" ht="15.75" thickBot="1">
      <c r="B43" s="81" t="s">
        <v>106</v>
      </c>
      <c r="C43" s="99" t="s">
        <v>105</v>
      </c>
      <c r="D43" s="100" t="s">
        <v>104</v>
      </c>
      <c r="E43" s="88">
        <f>D40-D41</f>
        <v>2607731021</v>
      </c>
      <c r="F43" s="77" t="s">
        <v>4</v>
      </c>
    </row>
    <row r="44" spans="2:6">
      <c r="B44" s="81"/>
      <c r="C44" s="84"/>
      <c r="D44" s="96"/>
      <c r="E44" s="95"/>
      <c r="F44" s="77"/>
    </row>
    <row r="45" spans="2:6" ht="15.75" thickBot="1">
      <c r="B45" s="81" t="s">
        <v>103</v>
      </c>
      <c r="C45" s="99" t="s">
        <v>102</v>
      </c>
      <c r="D45" s="98">
        <v>1092274406</v>
      </c>
      <c r="E45" s="97">
        <f>D45/D46</f>
        <v>0.33099620566519478</v>
      </c>
      <c r="F45" s="77" t="s">
        <v>4</v>
      </c>
    </row>
    <row r="46" spans="2:6">
      <c r="B46" s="81"/>
      <c r="C46" s="84" t="s">
        <v>94</v>
      </c>
      <c r="D46" s="96">
        <v>3299960505</v>
      </c>
      <c r="E46" s="95"/>
      <c r="F46" s="94"/>
    </row>
    <row r="47" spans="2:6">
      <c r="B47" s="183"/>
      <c r="C47" s="184"/>
      <c r="D47" s="184"/>
      <c r="E47" s="185"/>
      <c r="F47" s="93"/>
    </row>
    <row r="48" spans="2:6" ht="15.75" thickBot="1">
      <c r="B48" s="81" t="s">
        <v>101</v>
      </c>
      <c r="C48" s="80" t="s">
        <v>96</v>
      </c>
      <c r="D48" s="92">
        <v>305671640</v>
      </c>
      <c r="E48" s="91">
        <f>D48/D49</f>
        <v>18.354267465882934</v>
      </c>
      <c r="F48" s="90" t="s">
        <v>95</v>
      </c>
    </row>
    <row r="49" spans="2:6">
      <c r="B49" s="81"/>
      <c r="C49" s="84" t="s">
        <v>100</v>
      </c>
      <c r="D49" s="89">
        <v>16653982</v>
      </c>
      <c r="E49" s="88"/>
      <c r="F49" s="87"/>
    </row>
    <row r="50" spans="2:6">
      <c r="B50" s="85"/>
      <c r="E50" s="82"/>
      <c r="F50" s="77"/>
    </row>
    <row r="51" spans="2:6" ht="15.75" thickBot="1">
      <c r="B51" s="81" t="s">
        <v>99</v>
      </c>
      <c r="C51" s="80" t="s">
        <v>96</v>
      </c>
      <c r="D51" s="79">
        <f>+D48</f>
        <v>305671640</v>
      </c>
      <c r="E51" s="78">
        <f>D51/D52</f>
        <v>0.13845792666740889</v>
      </c>
      <c r="F51" s="77" t="s">
        <v>4</v>
      </c>
    </row>
    <row r="52" spans="2:6">
      <c r="B52" s="85"/>
      <c r="C52" s="84" t="s">
        <v>98</v>
      </c>
      <c r="D52" s="86">
        <v>2207686099</v>
      </c>
      <c r="E52" s="82"/>
      <c r="F52" s="77"/>
    </row>
    <row r="53" spans="2:6">
      <c r="B53" s="85"/>
      <c r="C53" s="84"/>
      <c r="D53" s="83"/>
      <c r="E53" s="82"/>
      <c r="F53" s="77"/>
    </row>
    <row r="54" spans="2:6" ht="15.75" thickBot="1">
      <c r="B54" s="81" t="s">
        <v>97</v>
      </c>
      <c r="C54" s="80" t="s">
        <v>96</v>
      </c>
      <c r="D54" s="79">
        <f>+D51</f>
        <v>305671640</v>
      </c>
      <c r="E54" s="78">
        <f>D54/D55</f>
        <v>9.2628878296226763E-2</v>
      </c>
      <c r="F54" s="77" t="s">
        <v>95</v>
      </c>
    </row>
    <row r="55" spans="2:6">
      <c r="B55" s="76"/>
      <c r="C55" s="75" t="s">
        <v>94</v>
      </c>
      <c r="D55" s="74">
        <v>3299960505</v>
      </c>
      <c r="E55" s="73"/>
      <c r="F55" s="72"/>
    </row>
  </sheetData>
  <mergeCells count="7">
    <mergeCell ref="B38:E38"/>
    <mergeCell ref="B47:E47"/>
    <mergeCell ref="B2:D2"/>
    <mergeCell ref="C6:D6"/>
    <mergeCell ref="B17:E17"/>
    <mergeCell ref="B26:E26"/>
    <mergeCell ref="B3:D3"/>
  </mergeCells>
  <printOptions horizontalCentered="1"/>
  <pageMargins left="0.70866141732283472" right="0.70866141732283472" top="0.74803149606299213" bottom="0.74803149606299213" header="0.31496062992125984" footer="0.31496062992125984"/>
  <pageSetup scale="4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3"/>
  <sheetViews>
    <sheetView workbookViewId="0">
      <selection activeCell="E11" sqref="E11"/>
    </sheetView>
  </sheetViews>
  <sheetFormatPr baseColWidth="10" defaultRowHeight="15"/>
  <cols>
    <col min="1" max="1" width="11.42578125" style="57"/>
    <col min="2" max="2" width="26.42578125" style="57" customWidth="1"/>
    <col min="3" max="3" width="24" style="57" customWidth="1"/>
    <col min="4" max="4" width="20" style="57" customWidth="1"/>
    <col min="5" max="5" width="24.28515625" style="57" customWidth="1"/>
    <col min="6" max="16384" width="11.42578125" style="57"/>
  </cols>
  <sheetData>
    <row r="1" spans="2:5" ht="15.75">
      <c r="B1" s="141"/>
    </row>
    <row r="2" spans="2:5" ht="24" customHeight="1">
      <c r="B2" s="192" t="str">
        <f>+'EVALUACION INDICES'!B2</f>
        <v>INVITACIÓN ABIERTA No 029 DE 2022</v>
      </c>
      <c r="C2" s="192"/>
    </row>
    <row r="3" spans="2:5" ht="86.25" customHeight="1">
      <c r="B3" s="197" t="str">
        <f>+'EVALUACION INDICES'!B3</f>
        <v>CONTRATAR LOS SERVICIOS DE UNA EMPRESA ESPECIALIZADA EN ACTIVIDADES OPERATIVAS Y EVENTOS LOGÍSTICOS RELACIONADOS CON BTL CON PERSONAL PARA: LA PROMOCIÓN, ACTIVACION, DIFUSION E IMPULSO DE LOS DIFERENTES PRODUCTOS DE LA EMPRESA DE LICORES DE CUNDINAMARCA</v>
      </c>
      <c r="C3" s="197"/>
      <c r="D3" s="197"/>
      <c r="E3" s="197"/>
    </row>
    <row r="4" spans="2:5" ht="15.75" thickBot="1">
      <c r="B4" s="140" t="s">
        <v>129</v>
      </c>
      <c r="C4" s="139"/>
    </row>
    <row r="5" spans="2:5" ht="36.75" customHeight="1" thickTop="1" thickBot="1">
      <c r="B5" s="193" t="s">
        <v>130</v>
      </c>
      <c r="C5" s="194"/>
      <c r="D5" s="196" t="str">
        <f>+DOCUMENTOS!C6</f>
        <v>PIENSA BTL SAS</v>
      </c>
      <c r="E5" s="196" t="str">
        <f>+DOCUMENTOS!C13</f>
        <v>RED LOGITICA Y GESTION SAS</v>
      </c>
    </row>
    <row r="6" spans="2:5" ht="60.75" customHeight="1" thickTop="1" thickBot="1">
      <c r="B6" s="195"/>
      <c r="C6" s="194"/>
      <c r="D6" s="196"/>
      <c r="E6" s="196"/>
    </row>
    <row r="7" spans="2:5" ht="39.75" customHeight="1" thickTop="1">
      <c r="B7" s="119" t="s">
        <v>108</v>
      </c>
      <c r="C7" s="118" t="str">
        <f>+'EVALUACION INDICES'!D7</f>
        <v>&gt; = 1.5</v>
      </c>
      <c r="D7" s="138">
        <f>+'EVALUACION INDICES'!E19</f>
        <v>2.1175300247670981</v>
      </c>
      <c r="E7" s="138">
        <f>+'EVALUACION INDICES'!E40</f>
        <v>4.9224723765421468</v>
      </c>
    </row>
    <row r="8" spans="2:5" ht="39" customHeight="1">
      <c r="B8" s="115" t="s">
        <v>106</v>
      </c>
      <c r="C8" s="117" t="str">
        <f>+'EVALUACION INDICES'!D8</f>
        <v>&gt; =  al P.O</v>
      </c>
      <c r="D8" s="137">
        <f>+'EVALUACION INDICES'!E22</f>
        <v>793978767</v>
      </c>
      <c r="E8" s="136">
        <f>+'EVALUACION INDICES'!E43</f>
        <v>2607731021</v>
      </c>
    </row>
    <row r="9" spans="2:5" ht="39" customHeight="1">
      <c r="B9" s="135" t="s">
        <v>103</v>
      </c>
      <c r="C9" s="134" t="str">
        <f>+'EVALUACION INDICES'!D9</f>
        <v>&lt;= 60 %</v>
      </c>
      <c r="D9" s="133">
        <f>+'EVALUACION INDICES'!E24</f>
        <v>0.60016357587250924</v>
      </c>
      <c r="E9" s="127">
        <f>+'EVALUACION INDICES'!E45</f>
        <v>0.33099620566519478</v>
      </c>
    </row>
    <row r="10" spans="2:5" ht="15.75">
      <c r="B10" s="132" t="s">
        <v>101</v>
      </c>
      <c r="C10" s="131" t="str">
        <f>+'EVALUACION INDICES'!D10</f>
        <v>&gt; = 2</v>
      </c>
      <c r="D10" s="130" t="str">
        <f>+'EVALUACION INDICES'!E27</f>
        <v>INDETERMINADO</v>
      </c>
      <c r="E10" s="130">
        <f>+'EVALUACION INDICES'!E48</f>
        <v>18.354267465882934</v>
      </c>
    </row>
    <row r="11" spans="2:5" ht="31.5">
      <c r="B11" s="115" t="s">
        <v>118</v>
      </c>
      <c r="C11" s="114" t="str">
        <f>+'EVALUACION INDICES'!D11</f>
        <v>&gt; = 0.07%</v>
      </c>
      <c r="D11" s="129">
        <f>+'EVALUACION INDICES'!E30</f>
        <v>0.5203571234015657</v>
      </c>
      <c r="E11" s="127">
        <f>+'EVALUACION INDICES'!E51</f>
        <v>0.13845792666740889</v>
      </c>
    </row>
    <row r="12" spans="2:5" ht="31.5">
      <c r="B12" s="115" t="s">
        <v>115</v>
      </c>
      <c r="C12" s="114" t="str">
        <f>+'EVALUACION INDICES'!D12</f>
        <v>&gt; = 0.03%</v>
      </c>
      <c r="D12" s="128">
        <f>+'EVALUACION INDICES'!E33</f>
        <v>0.20804843066972334</v>
      </c>
      <c r="E12" s="127">
        <f>+'EVALUACION INDICES'!E54</f>
        <v>9.2628878296226763E-2</v>
      </c>
    </row>
    <row r="13" spans="2:5">
      <c r="D13" s="126" t="s">
        <v>4</v>
      </c>
      <c r="E13" s="126" t="s">
        <v>4</v>
      </c>
    </row>
  </sheetData>
  <mergeCells count="5">
    <mergeCell ref="B2:C2"/>
    <mergeCell ref="B5:C6"/>
    <mergeCell ref="D5:D6"/>
    <mergeCell ref="E5:E6"/>
    <mergeCell ref="B3:E3"/>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tabSelected="1" workbookViewId="0">
      <selection activeCell="C13" sqref="C13"/>
    </sheetView>
  </sheetViews>
  <sheetFormatPr baseColWidth="10" defaultRowHeight="15"/>
  <cols>
    <col min="1" max="1" width="27.42578125" customWidth="1"/>
    <col min="2" max="2" width="12.28515625" customWidth="1"/>
    <col min="3" max="4" width="35.7109375" customWidth="1"/>
    <col min="7" max="7" width="14.5703125" bestFit="1" customWidth="1"/>
  </cols>
  <sheetData>
    <row r="1" spans="1:4">
      <c r="A1" s="2"/>
      <c r="B1" s="2"/>
      <c r="C1" s="2"/>
      <c r="D1" s="2"/>
    </row>
    <row r="2" spans="1:4" ht="23.25">
      <c r="A2" s="201" t="s">
        <v>54</v>
      </c>
      <c r="B2" s="201"/>
      <c r="C2" s="201"/>
      <c r="D2" s="201"/>
    </row>
    <row r="3" spans="1:4" ht="46.5" customHeight="1">
      <c r="A3" s="202" t="s">
        <v>11</v>
      </c>
      <c r="B3" s="203"/>
      <c r="C3" s="50" t="s">
        <v>57</v>
      </c>
      <c r="D3" s="51" t="s">
        <v>81</v>
      </c>
    </row>
    <row r="4" spans="1:4">
      <c r="A4" s="204" t="s">
        <v>0</v>
      </c>
      <c r="B4" s="205"/>
      <c r="C4" s="52" t="s">
        <v>4</v>
      </c>
      <c r="D4" s="52" t="s">
        <v>4</v>
      </c>
    </row>
    <row r="5" spans="1:4" ht="233.25" customHeight="1">
      <c r="A5" s="204" t="s">
        <v>29</v>
      </c>
      <c r="B5" s="205"/>
      <c r="C5" s="56" t="s">
        <v>176</v>
      </c>
      <c r="D5" s="56" t="s">
        <v>176</v>
      </c>
    </row>
    <row r="6" spans="1:4">
      <c r="A6" s="204" t="s">
        <v>12</v>
      </c>
      <c r="B6" s="205"/>
      <c r="C6" s="52" t="s">
        <v>4</v>
      </c>
      <c r="D6" s="52" t="s">
        <v>4</v>
      </c>
    </row>
    <row r="7" spans="1:4">
      <c r="A7" s="206" t="s">
        <v>13</v>
      </c>
      <c r="B7" s="207"/>
      <c r="C7" s="53" t="s">
        <v>4</v>
      </c>
      <c r="D7" s="53" t="s">
        <v>4</v>
      </c>
    </row>
    <row r="8" spans="1:4">
      <c r="A8" s="208" t="s">
        <v>50</v>
      </c>
      <c r="B8" s="209"/>
      <c r="C8" s="53" t="s">
        <v>4</v>
      </c>
      <c r="D8" s="53" t="s">
        <v>4</v>
      </c>
    </row>
    <row r="9" spans="1:4" ht="32.25" customHeight="1">
      <c r="A9" s="199" t="s">
        <v>7</v>
      </c>
      <c r="B9" s="200"/>
      <c r="C9" s="163" t="s">
        <v>175</v>
      </c>
      <c r="D9" s="163" t="s">
        <v>175</v>
      </c>
    </row>
    <row r="10" spans="1:4">
      <c r="B10" s="4"/>
      <c r="C10" s="4"/>
      <c r="D10" s="4"/>
    </row>
    <row r="11" spans="1:4">
      <c r="A11" s="20" t="s">
        <v>47</v>
      </c>
      <c r="B11" s="20"/>
      <c r="C11" s="20"/>
      <c r="D11" s="20"/>
    </row>
    <row r="12" spans="1:4" ht="13.5" customHeight="1">
      <c r="A12" s="169" t="s">
        <v>48</v>
      </c>
      <c r="B12" s="198"/>
      <c r="C12" s="30"/>
      <c r="D12" s="30"/>
    </row>
    <row r="13" spans="1:4">
      <c r="A13" s="22"/>
      <c r="B13" s="21"/>
      <c r="C13" s="30"/>
      <c r="D13" s="30"/>
    </row>
    <row r="14" spans="1:4">
      <c r="A14" s="22"/>
      <c r="B14" s="21"/>
      <c r="C14" s="30"/>
      <c r="D14" s="30"/>
    </row>
    <row r="15" spans="1:4">
      <c r="A15" s="23" t="s">
        <v>49</v>
      </c>
      <c r="B15" s="7"/>
      <c r="C15" s="7"/>
      <c r="D15" s="7"/>
    </row>
    <row r="16" spans="1:4">
      <c r="A16" s="12" t="s">
        <v>53</v>
      </c>
      <c r="B16" s="7"/>
      <c r="C16" s="7"/>
      <c r="D16" s="7"/>
    </row>
    <row r="19" spans="1:7">
      <c r="A19" s="24" t="s">
        <v>51</v>
      </c>
      <c r="B19" s="25"/>
      <c r="C19" s="25"/>
      <c r="D19" s="25"/>
    </row>
    <row r="20" spans="1:7">
      <c r="A20" s="25" t="s">
        <v>52</v>
      </c>
      <c r="B20" s="25"/>
      <c r="C20" s="25"/>
      <c r="D20" s="25"/>
    </row>
    <row r="26" spans="1:7">
      <c r="G26" s="27"/>
    </row>
    <row r="27" spans="1:7">
      <c r="G27" s="27"/>
    </row>
    <row r="28" spans="1:7">
      <c r="G28" s="27"/>
    </row>
  </sheetData>
  <mergeCells count="9">
    <mergeCell ref="A12:B12"/>
    <mergeCell ref="A9:B9"/>
    <mergeCell ref="A2:D2"/>
    <mergeCell ref="A3:B3"/>
    <mergeCell ref="A4:B4"/>
    <mergeCell ref="A6:B6"/>
    <mergeCell ref="A7:B7"/>
    <mergeCell ref="A8:B8"/>
    <mergeCell ref="A5:B5"/>
  </mergeCells>
  <pageMargins left="0.7" right="0.7" top="0.75" bottom="0.75" header="0.3" footer="0.3"/>
  <pageSetup scale="6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EVALUACION JURIDICA</vt:lpstr>
      <vt:lpstr>PONDERACIÓN ECONOMICA</vt:lpstr>
      <vt:lpstr>TECNICA</vt:lpstr>
      <vt:lpstr>EXPERIENCIA</vt:lpstr>
      <vt:lpstr>DOCUMENTOS</vt:lpstr>
      <vt:lpstr>EVALUACION INDICES</vt:lpstr>
      <vt:lpstr>INDICADORES</vt:lpstr>
      <vt:lpstr>RESULTADO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Sandra Milena Cubillos Gonzalez</cp:lastModifiedBy>
  <cp:lastPrinted>2022-08-26T16:00:29Z</cp:lastPrinted>
  <dcterms:created xsi:type="dcterms:W3CDTF">2017-05-22T13:32:10Z</dcterms:created>
  <dcterms:modified xsi:type="dcterms:W3CDTF">2022-09-07T21:47:48Z</dcterms:modified>
</cp:coreProperties>
</file>