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paula.marin\Documents\CONTRATACION 2022\INVITACION ABIERTA 027 DE 2022 - OUTSOURCING\"/>
    </mc:Choice>
  </mc:AlternateContent>
  <xr:revisionPtr revIDLastSave="0" documentId="13_ncr:1_{31ACA46B-7303-429B-9B7A-DE7EAEE1D897}" xr6:coauthVersionLast="47" xr6:coauthVersionMax="47" xr10:uidLastSave="{00000000-0000-0000-0000-000000000000}"/>
  <bookViews>
    <workbookView xWindow="705" yWindow="750" windowWidth="14385" windowHeight="14850" xr2:uid="{00000000-000D-0000-FFFF-FFFF00000000}"/>
  </bookViews>
  <sheets>
    <sheet name="EVALUACION JURIDICA " sheetId="26" r:id="rId1"/>
    <sheet name="DOCUMENTOS" sheetId="27" r:id="rId2"/>
    <sheet name="EVALUACION INDICES" sheetId="28" r:id="rId3"/>
    <sheet name="Hoja3" sheetId="29" r:id="rId4"/>
    <sheet name="EVALUACION EXPERIENCIA " sheetId="25" r:id="rId5"/>
    <sheet name="EVALUACION EXP ESPECIF" sheetId="17" r:id="rId6"/>
    <sheet name="PONDERACION TECNICA" sheetId="18" r:id="rId7"/>
    <sheet name="RESULTADO" sheetId="9" r:id="rId8"/>
  </sheets>
  <externalReferences>
    <externalReference r:id="rId9"/>
  </externalReferences>
  <definedNames>
    <definedName name="_Hlk97730027" localSheetId="6">'PONDERACION TECNICA'!#REF!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29" l="1"/>
  <c r="C12" i="29"/>
  <c r="D11" i="29"/>
  <c r="C11" i="29"/>
  <c r="D10" i="29"/>
  <c r="C10" i="29"/>
  <c r="D9" i="29"/>
  <c r="C9" i="29"/>
  <c r="D8" i="29"/>
  <c r="C8" i="29"/>
  <c r="D7" i="29"/>
  <c r="C7" i="29"/>
  <c r="D5" i="29"/>
  <c r="B3" i="29"/>
  <c r="B2" i="29"/>
  <c r="D34" i="28"/>
  <c r="D33" i="28"/>
  <c r="E33" i="28" s="1"/>
  <c r="E30" i="28"/>
  <c r="D30" i="28"/>
  <c r="E27" i="28"/>
  <c r="E24" i="28"/>
  <c r="E22" i="28"/>
  <c r="E19" i="28"/>
  <c r="B17" i="28"/>
  <c r="B3" i="28"/>
  <c r="B2" i="28"/>
</calcChain>
</file>

<file path=xl/sharedStrings.xml><?xml version="1.0" encoding="utf-8"?>
<sst xmlns="http://schemas.openxmlformats.org/spreadsheetml/2006/main" count="222" uniqueCount="140">
  <si>
    <t>EVALUACION JURIDICA</t>
  </si>
  <si>
    <t>CUMPLE</t>
  </si>
  <si>
    <t>RESULTADO</t>
  </si>
  <si>
    <t>RESULTADO/PROPONENTE</t>
  </si>
  <si>
    <t>EVALUACION TECNICA</t>
  </si>
  <si>
    <t>EVALUACION DE EXPERIENCIA</t>
  </si>
  <si>
    <t>EVALUACION ECONOMICA</t>
  </si>
  <si>
    <t>Vo.Bo. SANDRA MILENA CUBILLOS GONZALEZ</t>
  </si>
  <si>
    <t>Vo. Bo RUTH MARINA NOVOA HERRERA</t>
  </si>
  <si>
    <t>Subgerente Financiero</t>
  </si>
  <si>
    <t>Jefe  Oficina  Asesora de Juridica y Contratacion</t>
  </si>
  <si>
    <t>INVITACION ABIERTA No. 009 DE 2022</t>
  </si>
  <si>
    <t xml:space="preserve">EXPERIENCIA  </t>
  </si>
  <si>
    <r>
      <t>El OFERENTE deberá acreditar una experiencia general en mínimo en dos (2) contratos, que se relacionen con la implementación del plan de impulso a través de promotoras en activaciones de trade marketing en diferentes puntos de ventas</t>
    </r>
    <r>
      <rPr>
        <b/>
        <sz val="9"/>
        <color theme="1"/>
        <rFont val="Arial"/>
        <family val="2"/>
      </rPr>
      <t xml:space="preserve"> </t>
    </r>
    <r>
      <rPr>
        <sz val="9"/>
        <color theme="1"/>
        <rFont val="Arial"/>
        <family val="2"/>
      </rPr>
      <t xml:space="preserve">impulso a satisfacción, cuyo valor sumado sea igual o superior a 2.5 veces del presupuesto oficial estimado por la Empresa en las presentes condiciones de contratación.La certificación deberá contener la siguiente información: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evaluara de acuerdo a su porcentaje de participación.experiencia especifica 
</t>
    </r>
  </si>
  <si>
    <t xml:space="preserve">
EXPERIENCIA ESPECIFICA
El OFERENTE deberá acreditar una experiencia específica mínimo en dos (2) contratos, cuyo objeto se relacione directamente con el objeto a contratar, la experiencia debe certificarse en impulso de licores en contratos “ejecutados” a satisfacción, cuyo valor sumado sea igual o superior a dos veces del presupuesto oficial estimado por la Empresa en las presentes condiciones de contratación.
La certificación deberá contener la siguiente información: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evaluara de acuerdo a su porcentaje de participación.
</t>
  </si>
  <si>
    <r>
      <rPr>
        <b/>
        <u/>
        <sz val="9"/>
        <color theme="1"/>
        <rFont val="Calibri (Cuerpo)"/>
      </rPr>
      <t>MATTEL COLOMBIA SAS</t>
    </r>
    <r>
      <rPr>
        <sz val="8"/>
        <color theme="1"/>
        <rFont val="Calibri"/>
        <family val="2"/>
        <scheme val="minor"/>
      </rPr>
      <t xml:space="preserve">
1. MATTEL COLOMBIA SAS.
2. Compañia de Servicios y Administración S.A. SERDAN S.A Calle 123 No. 7-07 Piso 5 Tel 857-77-00 Bogotà
3. Número del contrato OSES-0141
4. Objeto del contrato: Servicios de promoción y reposición de respecto d elos juguestes, productos y mercancias Mattel, Outsourcing  Trade Marketing.
5. Fecha  de Inicio: 01/09/2013. Fecha de Terminación: 31/08/2020.
6. Indicación de cumplimiento y calidad a satisfacción: EXCELENTE
7. Valor del contrato: $11,039,716,872
8.Sergio Lonares Maldonado -Assoc. Manager Indirect Procurement
</t>
    </r>
    <r>
      <rPr>
        <b/>
        <u/>
        <sz val="9"/>
        <color theme="1"/>
        <rFont val="Calibri (Cuerpo)"/>
      </rPr>
      <t>SOLUTIONS 2GO</t>
    </r>
    <r>
      <rPr>
        <sz val="8"/>
        <color theme="1"/>
        <rFont val="Calibri"/>
        <family val="2"/>
        <scheme val="minor"/>
      </rPr>
      <t xml:space="preserve">
1. SOLUTIONS 2GO COLOMBIA LLC SUCURSAL COLOMBIA .Cra 14 No. 85-68 Oficina 201 Tel 5082035 Ext 203 Bogotá
2. Compañia de Servicios y Administración S.A. SERDAN S.A
3. Número del contrato OSS-0244
4. Objeto del contrato: Impulso y Ventas de Productos de la Compañia.
5. Fecha de Inicio: 01/04/2015. Fecha de Terminación: 31/03/2019.
6. Indicación de cumplimiento y calidad a satisfacción: EXCELENTE
7. Valor del contrato: $3.500.000.000
8. Daniel Felipe Viloria Diaz -Gerente General-Regional Bussines Manager
</t>
    </r>
  </si>
  <si>
    <t>SERDAN S.A.</t>
  </si>
  <si>
    <r>
      <t xml:space="preserve">FABRICA DE LICORES Y ALCOHOLES DE ANTIOQUIA
1. Fabrica de Liocres y Alcoholes de Antioquia  Carrera 50 No 12 Sur 149 Autopista Sur  TEl (4) 3837000 Itagui-Ant..
2. Compañia de Servicios y Administración S.A. SERDAN S.A.
3. Número del contrato 4600011803 de 2021
4. Objeto del contrato: Contratar el desarrollo de marca en el punto de venta -estrategia de mercadeo para la optimización del desempeño de los productos y las marcas del portafolio de la FLA EICE.
5. Fecha  de Inicio: 27/04/2021. Fecha de Terminación: 30/06/2022.
6. Indicación de cumplimiento y calidad a satisfacción: EXCELENTE
7. Valor del contrato: $4.889.567.724
8. Kamal Abdul Nassar Montoya - Director de Apoyo Contractual
</t>
    </r>
    <r>
      <rPr>
        <b/>
        <u/>
        <sz val="9"/>
        <color theme="1"/>
        <rFont val="Calibri (Cuerpo)"/>
      </rPr>
      <t>REPRESENTACIONES CONTINENTAL</t>
    </r>
    <r>
      <rPr>
        <sz val="8"/>
        <color theme="1"/>
        <rFont val="Calibri"/>
        <family val="2"/>
        <scheme val="minor"/>
      </rPr>
      <t xml:space="preserve">
1. Representaciones Continental SAS (REPCO) Calle 13 No. 65-72 Tel 4252121 Bogotá.
2. Compañia de Servicios y Administración S.A SERDAN S.A.
3. Número del contrato OSS -0570
4. Objeto del contrato: Servicio de promoción y reposición de los productos de Representaciones Continental (Sublinea Productos ELC -Empresa de Licores De Cundinamarca).
5. Fecha de Inicio: 16/11/2017. Fecha de Terminación: 11/03/2020.
6. Indicación de cumplimiento y calidad a satisfacción: EXCELENTE
7. Valor del contrato: $4.790.371.961
8. Gregorio Aldana - Gerente Administrativo
</t>
    </r>
    <r>
      <rPr>
        <b/>
        <u/>
        <sz val="9"/>
        <color theme="1"/>
        <rFont val="Calibri (Cuerpo)"/>
      </rPr>
      <t>EMPRESA DE LICORES DE CUNDINAMARCA</t>
    </r>
    <r>
      <rPr>
        <sz val="8"/>
        <color theme="1"/>
        <rFont val="Calibri"/>
        <family val="2"/>
        <scheme val="minor"/>
      </rPr>
      <t xml:space="preserve">
1. Empresa de Licores de Cundinamarca. Autopista Medellin Km 3.8 Via Siberia-Cota.
2. Zeven Inversiones SAS.
3. Número del contrato 5320220226
4. Objeto del contrato: simunistro de envase de vidrio 1.750ml para la nueva presentación de la Empresa de Licores de Cundinamarca.
5. Fecha de  Inicio: 28/01/2021. Fecha de Terminación: 31/12/2022.
6. Indicación de cumplimiento y calidad a satisfacción: CUMPLE
7. Valor del contrato: $689.000.000
8. Edgar Negret - OPS Profesional de Apoyo</t>
    </r>
  </si>
  <si>
    <t>EVALUACION EXPERIENCIA INVITACIÓN ABIERTA No. 027 DE 2022</t>
  </si>
  <si>
    <t>INVITACION ABIERTA No. 027 de 2022</t>
  </si>
  <si>
    <t xml:space="preserve">REQUERIMIENTOS TECNICOS </t>
  </si>
  <si>
    <t>NO CUMPLE</t>
  </si>
  <si>
    <r>
      <rPr>
        <sz val="7"/>
        <color theme="1"/>
        <rFont val="Times New Roman"/>
        <family val="1"/>
      </rPr>
      <t xml:space="preserve">  </t>
    </r>
    <r>
      <rPr>
        <sz val="11"/>
        <color theme="1"/>
        <rFont val="Arial"/>
        <family val="2"/>
      </rPr>
      <t>Reclutamiento, selección, contratación.</t>
    </r>
  </si>
  <si>
    <r>
      <rPr>
        <sz val="7"/>
        <color theme="1"/>
        <rFont val="Times New Roman"/>
        <family val="1"/>
      </rPr>
      <t xml:space="preserve"> </t>
    </r>
    <r>
      <rPr>
        <sz val="11"/>
        <color theme="1"/>
        <rFont val="Arial"/>
        <family val="2"/>
      </rPr>
      <t>Pago y administración de nómina de forma quincenal, prestaciones sociales y seguridad social.</t>
    </r>
  </si>
  <si>
    <r>
      <rPr>
        <sz val="7"/>
        <color rgb="FF000000"/>
        <rFont val="Times New Roman"/>
        <family val="1"/>
      </rPr>
      <t xml:space="preserve"> </t>
    </r>
    <r>
      <rPr>
        <sz val="11"/>
        <color rgb="FF000000"/>
        <rFont val="Arial"/>
        <family val="2"/>
      </rPr>
      <t>Salario Base $1.150.000 (ImpulsoPerfilBase) $.1.800.000 (Impulso Perfil A) Supervisores $1.500.000.</t>
    </r>
  </si>
  <si>
    <t>Exámenes médicos de ingresos y egresos.</t>
  </si>
  <si>
    <t>Administración de historias laborales de manera digital.</t>
  </si>
  <si>
    <r>
      <rPr>
        <sz val="7"/>
        <color theme="1"/>
        <rFont val="Times New Roman"/>
        <family val="1"/>
      </rPr>
      <t xml:space="preserve"> </t>
    </r>
    <r>
      <rPr>
        <sz val="11"/>
        <color theme="1"/>
        <rFont val="Arial"/>
        <family val="2"/>
      </rPr>
      <t>Garantizar el cumplimiento del Sistema de Gestión de Seguridad y Salud en el trabajo mediante el acompañamiento al personal contratado para la prestación del servicio.</t>
    </r>
  </si>
  <si>
    <t>Programa de beneficios a empleados.</t>
  </si>
  <si>
    <t>El Acompañamiento al personal contratado para la prestación del servicio</t>
  </si>
  <si>
    <t>Chaqueta de la marca de acuerdo a diseño.</t>
  </si>
  <si>
    <t>Herramienta para seguimiento y control del servicio</t>
  </si>
  <si>
    <t xml:space="preserve">Auxilio de comunicación a todas las impulsadoras y supervisores </t>
  </si>
  <si>
    <r>
      <rPr>
        <sz val="7"/>
        <color theme="1"/>
        <rFont val="Times New Roman"/>
        <family val="1"/>
      </rPr>
      <t xml:space="preserve"> </t>
    </r>
    <r>
      <rPr>
        <sz val="11"/>
        <color theme="1"/>
        <rFont val="Arial"/>
        <family val="2"/>
      </rPr>
      <t xml:space="preserve">Auxilio de belleza a todas las impulsadoras </t>
    </r>
  </si>
  <si>
    <r>
      <rPr>
        <sz val="7"/>
        <color theme="1"/>
        <rFont val="Times New Roman"/>
        <family val="1"/>
      </rPr>
      <t xml:space="preserve"> </t>
    </r>
    <r>
      <rPr>
        <sz val="11"/>
        <color theme="1"/>
        <rFont val="Arial"/>
        <family val="2"/>
      </rPr>
      <t>Apoyo de un director de gestión</t>
    </r>
  </si>
  <si>
    <r>
      <rPr>
        <sz val="7"/>
        <color theme="1"/>
        <rFont val="Times New Roman"/>
        <family val="1"/>
      </rPr>
      <t xml:space="preserve"> </t>
    </r>
    <r>
      <rPr>
        <sz val="11"/>
        <color theme="1"/>
        <rFont val="Arial"/>
        <family val="2"/>
      </rPr>
      <t xml:space="preserve">Auxilio de Rodamientos a los supervisores </t>
    </r>
  </si>
  <si>
    <t>Jefe de operaciones exclusivo</t>
  </si>
  <si>
    <t>Apoyo de un analista de reporte</t>
  </si>
  <si>
    <t>Apoyo de una psicóloga de selección</t>
  </si>
  <si>
    <r>
      <rPr>
        <sz val="7"/>
        <color theme="1"/>
        <rFont val="Times New Roman"/>
        <family val="1"/>
      </rPr>
      <t xml:space="preserve"> </t>
    </r>
    <r>
      <rPr>
        <sz val="11"/>
        <color theme="1"/>
        <rFont val="Arial"/>
        <family val="2"/>
      </rPr>
      <t>Dos supervisores exclusivos para el contrato (Bogotá y Cundinamarca)</t>
    </r>
  </si>
  <si>
    <t>Atender solicitudes varias para la implementación de las actividades</t>
  </si>
  <si>
    <t>Control y seguimiento a los recursos asignados para la labor del equipo (Merchandising, obsequios, material POP, degustación, etc.)  </t>
  </si>
  <si>
    <t>X</t>
  </si>
  <si>
    <t>Subgerente Comercial ( e )</t>
  </si>
  <si>
    <t>Vo. Bo LEONARDO ANDRES RODRIGUEZ SUREZ</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</si>
  <si>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</si>
  <si>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</si>
  <si>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</si>
  <si>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</si>
  <si>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</si>
  <si>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</si>
  <si>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</si>
  <si>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</si>
  <si>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</si>
  <si>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</si>
  <si>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</si>
  <si>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FOLIO 25-26</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</si>
  <si>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</si>
  <si>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</si>
  <si>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ANTECEDENTES JUDICIALES</t>
  </si>
  <si>
    <t>REGISTRO UNICO TRIBUTARIO (RUT)</t>
  </si>
  <si>
    <t xml:space="preserve">El OFERENTE deberá presentar con la OFERTA, fotocopia del Registro Único Tributario.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</si>
  <si>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</si>
  <si>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</si>
  <si>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INSCRIPCIÓN EN EL REGISTRO INTERNO DE PROVEEDORES DE LA EMPRESA</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</si>
  <si>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</si>
  <si>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</si>
  <si>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</si>
  <si>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INVITACION ABIERTA No. 027 DE 2022</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</si>
  <si>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</si>
  <si>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</si>
  <si>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</si>
  <si>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</si>
  <si>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</si>
  <si>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 xml:space="preserve">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</si>
  <si>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</si>
  <si>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</si>
  <si>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</si>
  <si>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FOLIO 3</t>
  </si>
  <si>
    <t>FOLIO 5 -16</t>
  </si>
  <si>
    <t>FOLIO 18</t>
  </si>
  <si>
    <t>FOLIO 20-21</t>
  </si>
  <si>
    <t>FOLIO 23 - 24</t>
  </si>
  <si>
    <t>FOLIO 27</t>
  </si>
  <si>
    <t>FOLIO 29-33</t>
  </si>
  <si>
    <t>FOLIO 35</t>
  </si>
  <si>
    <t>FOLIO 37</t>
  </si>
  <si>
    <t>FOLIO 39</t>
  </si>
  <si>
    <t xml:space="preserve">SE VERIFICA EN EL LISTADO DE PROVEEDORES (FOLIO 41) </t>
  </si>
  <si>
    <t>FOLIO 43</t>
  </si>
  <si>
    <t xml:space="preserve">EL OFERENTE DEBERÁ ALLEGAR: COPIA DE LA TARJETA PROFESIONAL DEL REVISOR FISCAL, CEDULA DE CIUDADANIA DEL MISMO Y CERTIFICADO DE ANTECEDENTES DISCIPLINARIOS SUSCRITO POR LA JUNTA CENTRAL  DE CONTADORES </t>
  </si>
  <si>
    <t xml:space="preserve">DEBE SUBSANAR </t>
  </si>
  <si>
    <r>
      <t>CUMPLIMIENTO DEL SISTEMA DE SEGURIDAD Y SALUD EN EL TRABAJO</t>
    </r>
    <r>
      <rPr>
        <sz val="11.5"/>
        <color theme="1"/>
        <rFont val="Arial"/>
        <family val="2"/>
      </rPr>
      <t xml:space="preserve"> </t>
    </r>
  </si>
  <si>
    <t xml:space="preserve">El oferente deberá allegar dentro de la oferta la certificación expedida por la ARL en donde se evidencia la implementación del sistema de gestión de seguridad y salud en el trabajo en un porcentaje de implementación superior al 90% vigente.
Reporte de la autoevaluación de estándares mínimos de SG-SST, de acuerdo a la circular 071 de 2020, expedida por el ministerio de Trabajo.
Copia de la cedula de ciudadanía, licencia vigente en salud ocupacional y curso vigente de 50 horas virtual del SG-SST del responsable del SG-SST de quien firma la autoevaluación del SG-SST de la empresa. </t>
  </si>
  <si>
    <t>INVITACIÓN ABIERTA No 027 DE 2022</t>
  </si>
  <si>
    <t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t>
  </si>
  <si>
    <t>EVALUACION DOCUMENTOS</t>
  </si>
  <si>
    <t>NOMBRE</t>
  </si>
  <si>
    <t>COMPAÑÍA DE SERVICIOS Y ADMINISTRACION S.A SERDAN S.A</t>
  </si>
  <si>
    <t>NIT</t>
  </si>
  <si>
    <t>860.068.255 - 4</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</si>
  <si>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</si>
  <si>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</si>
  <si>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r>
      <t xml:space="preserve">Presenta la información financiera a 31 de dicimebre de 2021, según certificación de la Cámara de Comercio de Bogotá, con Código de verificación No. 922064268EFC56 del 25 de Agosto de  2022- </t>
    </r>
    <r>
      <rPr>
        <b/>
        <sz val="8"/>
        <rFont val="Arial"/>
        <family val="2"/>
      </rPr>
      <t>CUMPLE</t>
    </r>
  </si>
  <si>
    <t>Activo Total</t>
  </si>
  <si>
    <t xml:space="preserve">CUMPLE </t>
  </si>
  <si>
    <t>Utilidad Operacional</t>
  </si>
  <si>
    <t xml:space="preserve">RENTABILIDAD DEL ACTIVO </t>
  </si>
  <si>
    <t xml:space="preserve">Patrimonio </t>
  </si>
  <si>
    <t xml:space="preserve">RENTABILIDAD DEL PATRIMONIO </t>
  </si>
  <si>
    <t xml:space="preserve">Gastos de Interes </t>
  </si>
  <si>
    <t xml:space="preserve">RAZON DE COBERTURA </t>
  </si>
  <si>
    <t>Pasivo Total</t>
  </si>
  <si>
    <t>NIVEL DE ENDEUDAMIENTO</t>
  </si>
  <si>
    <t>169.205.304.000 -.52.568.245.000</t>
  </si>
  <si>
    <t xml:space="preserve">Activo corriente - Pasivo Corriente </t>
  </si>
  <si>
    <t xml:space="preserve">CAPITAL DE TRABAJO </t>
  </si>
  <si>
    <t>Pasivo corriente</t>
  </si>
  <si>
    <t>LIQUIDEZ</t>
  </si>
  <si>
    <t>Activo corriente</t>
  </si>
  <si>
    <t>En Col $</t>
  </si>
  <si>
    <t>&gt; = 0.03</t>
  </si>
  <si>
    <t>Uop/ AT</t>
  </si>
  <si>
    <t>RENTABILIDAD DEL ACTIVO (ROE)</t>
  </si>
  <si>
    <t>&gt; = 0.07</t>
  </si>
  <si>
    <t>Uop/p</t>
  </si>
  <si>
    <t>RENTABILIDAD DEL PATRIMONIO (ROE)</t>
  </si>
  <si>
    <t>&gt; = 2</t>
  </si>
  <si>
    <t>Uop/GI</t>
  </si>
  <si>
    <t>&lt;= 60 %</t>
  </si>
  <si>
    <t>(PT/AT) * 100</t>
  </si>
  <si>
    <t>&gt; =  al P.O</t>
  </si>
  <si>
    <t>AC-PC</t>
  </si>
  <si>
    <t>&gt; = 1.5</t>
  </si>
  <si>
    <t>AC/PC</t>
  </si>
  <si>
    <t xml:space="preserve">PRESUPUESTO OFICIAL:  $ 1.148.350.000 </t>
  </si>
  <si>
    <t>SOLICITADOS</t>
  </si>
  <si>
    <t>INDICADORES FINANCIEROS</t>
  </si>
  <si>
    <t xml:space="preserve">SOLICITADOS
PRESUPUESTO OFICIAL:  $ 1.148.350.000 </t>
  </si>
  <si>
    <t>FOLIO 45-54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</si>
</sst>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_);_(* \(#,##0.00\);_(* &quot;-&quot;??_);_(@_)"/>
    <numFmt numFmtId="165" formatCode="_-&quot;$&quot;* #,##0_-;\-&quot;$&quot;* #,##0_-;_-&quot;$&quot;* &quot;-&quot;_-;_-@_-"/>
    <numFmt numFmtId="166" formatCode="_(&quot;$&quot;\ * #,##0.00_);_(&quot;$&quot;\ * \(#,##0.00\);_(&quot;$&quot;\ * &quot;-&quot;??_);_(@_)"/>
    <numFmt numFmtId="167" formatCode="0.0%"/>
    <numFmt numFmtId="168" formatCode="_(* #,##0_);_(* \(#,##0\);_(* &quot;-&quot;??_);_(@_)"/>
    <numFmt numFmtId="169" formatCode="#,##0.00;[Red]#,##0.00"/>
    <numFmt numFmtId="170" formatCode="_(&quot;$&quot;\ * #,##0_);_(&quot;$&quot;\ * \(#,##0\);_(&quot;$&quot;\ * &quot;-&quot;??_);_(@_)"/>
  </numFmts>
  <fonts count="42">
    <font>
      <sz val="11"/>
      <color theme="1"/>
      <name val="Calibri"/>
      <family val="2"/>
      <scheme val="minor"/>
    </font>
    <font>
      <b/>
      <sz val="8"/>
      <name val="Arial"/>
      <family val="2"/>
    </font>
    <font>
      <b/>
      <sz val="8"/>
      <color theme="1"/>
      <name val="Arial"/>
      <family val="2"/>
    </font>
    <font>
      <sz val="8"/>
      <color theme="1"/>
      <name val="Calibri"/>
      <family val="2"/>
      <scheme val="minor"/>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8"/>
      <color rgb="FF00000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b/>
      <sz val="14"/>
      <color theme="1"/>
      <name val="Arial"/>
      <family val="2"/>
    </font>
    <font>
      <b/>
      <u/>
      <sz val="9"/>
      <color theme="1"/>
      <name val="Calibri (Cuerpo)"/>
    </font>
    <font>
      <b/>
      <sz val="11"/>
      <color theme="1"/>
      <name val="Arial"/>
      <family val="2"/>
    </font>
    <font>
      <b/>
      <sz val="18"/>
      <color theme="1"/>
      <name val="Arial"/>
      <family val="2"/>
    </font>
    <font>
      <sz val="11"/>
      <color theme="1"/>
      <name val="Arial"/>
      <family val="2"/>
    </font>
    <font>
      <sz val="10"/>
      <color theme="1"/>
      <name val="Arial"/>
      <family val="2"/>
    </font>
    <font>
      <b/>
      <sz val="10"/>
      <color theme="1"/>
      <name val="Arial"/>
      <family val="2"/>
    </font>
    <font>
      <sz val="7"/>
      <color theme="1"/>
      <name val="Times New Roman"/>
      <family val="1"/>
    </font>
    <font>
      <sz val="7"/>
      <color rgb="FF000000"/>
      <name val="Times New Roman"/>
      <family val="1"/>
    </font>
    <font>
      <sz val="11"/>
      <color rgb="FF000000"/>
      <name val="Arial"/>
      <family val="2"/>
    </font>
    <font>
      <b/>
      <sz val="20"/>
      <color theme="1"/>
      <name val="Calibri"/>
      <family val="2"/>
      <scheme val="minor"/>
    </font>
    <font>
      <b/>
      <sz val="12"/>
      <color theme="1"/>
      <name val="Calibri"/>
      <family val="2"/>
      <scheme val="minor"/>
    </font>
    <font>
      <b/>
      <sz val="12"/>
      <color theme="1"/>
      <name val="Arial"/>
      <family val="2"/>
    </font>
    <font>
      <sz val="12"/>
      <color theme="1"/>
      <name val="Arial"/>
      <family val="2"/>
    </font>
    <font>
      <b/>
      <sz val="16"/>
      <color theme="1"/>
      <name val="Arial"/>
      <family val="2"/>
    </font>
    <font>
      <sz val="14"/>
      <color theme="1"/>
      <name val="Calibri"/>
      <family val="2"/>
      <scheme val="minor"/>
    </font>
    <font>
      <sz val="12"/>
      <color rgb="FFFF0000"/>
      <name val="Arial"/>
      <family val="2"/>
    </font>
    <font>
      <b/>
      <sz val="11.5"/>
      <color theme="1"/>
      <name val="Arial"/>
      <family val="2"/>
    </font>
    <font>
      <sz val="11.5"/>
      <color theme="1"/>
      <name val="Arial"/>
      <family val="2"/>
    </font>
    <font>
      <sz val="12"/>
      <name val="Arial"/>
      <family val="2"/>
    </font>
    <font>
      <sz val="8"/>
      <color theme="1"/>
      <name val="Arial"/>
      <family val="2"/>
    </font>
    <font>
      <sz val="8"/>
      <name val="Arial"/>
      <family val="2"/>
    </font>
    <font>
      <sz val="9"/>
      <color theme="1"/>
      <name val="Calibri"/>
      <family val="2"/>
      <scheme val="minor"/>
    </font>
    <font>
      <b/>
      <sz val="9"/>
      <color theme="1"/>
      <name val="Calibri"/>
      <family val="2"/>
      <scheme val="minor"/>
    </font>
    <font>
      <b/>
      <sz val="10"/>
      <color theme="1"/>
      <name val="Calibri"/>
      <family val="2"/>
      <scheme val="minor"/>
    </font>
    <font>
      <sz val="12"/>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00B050"/>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top/>
      <bottom style="medium">
        <color indexed="64"/>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10">
    <xf numFmtId="0" fontId="0" fillId="0" borderId="0"/>
    <xf numFmtId="164" fontId="6"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cellStyleXfs>
  <cellXfs count="192">
    <xf numFmtId="0" fontId="0" fillId="0" borderId="0" xfId="0"/>
    <xf numFmtId="0" fontId="3" fillId="0" borderId="0" xfId="0" applyFont="1" applyAlignment="1"/>
    <xf numFmtId="0" fontId="0" fillId="0" borderId="0" xfId="0" applyBorder="1"/>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1" fillId="0" borderId="3" xfId="0" applyFont="1" applyBorder="1" applyAlignment="1">
      <alignment horizontal="center" vertical="center" wrapText="1"/>
    </xf>
    <xf numFmtId="0" fontId="7" fillId="0" borderId="0" xfId="2"/>
    <xf numFmtId="0" fontId="12" fillId="0" borderId="0" xfId="2" applyFont="1" applyAlignment="1">
      <alignment vertical="top"/>
    </xf>
    <xf numFmtId="0" fontId="12" fillId="0" borderId="0" xfId="2" applyFont="1" applyAlignment="1">
      <alignment horizontal="left" vertical="top" wrapText="1"/>
    </xf>
    <xf numFmtId="0" fontId="11" fillId="0" borderId="0" xfId="2" applyFont="1" applyAlignment="1">
      <alignment horizontal="left" vertical="top" wrapText="1"/>
    </xf>
    <xf numFmtId="0" fontId="10" fillId="0" borderId="0" xfId="0" applyFont="1"/>
    <xf numFmtId="0" fontId="13" fillId="0" borderId="0" xfId="0" applyFont="1"/>
    <xf numFmtId="0" fontId="2" fillId="0" borderId="3" xfId="0" applyFont="1" applyBorder="1" applyAlignment="1">
      <alignment horizontal="center" vertical="center"/>
    </xf>
    <xf numFmtId="0" fontId="14" fillId="2" borderId="4" xfId="0" applyFont="1" applyFill="1" applyBorder="1" applyAlignment="1">
      <alignment horizontal="center" vertical="center"/>
    </xf>
    <xf numFmtId="0" fontId="0" fillId="0" borderId="0" xfId="0" applyAlignment="1">
      <alignment horizontal="center"/>
    </xf>
    <xf numFmtId="0" fontId="8"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3" fillId="0" borderId="6" xfId="0" applyFont="1" applyBorder="1"/>
    <xf numFmtId="0" fontId="3" fillId="0" borderId="8" xfId="0" applyFont="1" applyBorder="1"/>
    <xf numFmtId="0" fontId="18" fillId="0" borderId="0" xfId="0" applyFont="1" applyAlignment="1">
      <alignment horizontal="center" vertical="center" wrapText="1"/>
    </xf>
    <xf numFmtId="0" fontId="19" fillId="0" borderId="0" xfId="0" applyFont="1"/>
    <xf numFmtId="0" fontId="7" fillId="0" borderId="0" xfId="2" applyFont="1"/>
    <xf numFmtId="0" fontId="20" fillId="0" borderId="0" xfId="0" applyFont="1"/>
    <xf numFmtId="0" fontId="9" fillId="0" borderId="0" xfId="2" applyFont="1" applyAlignment="1">
      <alignment vertical="top"/>
    </xf>
    <xf numFmtId="0" fontId="7" fillId="0" borderId="0" xfId="2" applyFont="1" applyAlignment="1">
      <alignment horizontal="left" vertical="top" wrapText="1"/>
    </xf>
    <xf numFmtId="0" fontId="9" fillId="0" borderId="0" xfId="2" applyFont="1"/>
    <xf numFmtId="0" fontId="19" fillId="0" borderId="0" xfId="0" applyFont="1" applyAlignment="1">
      <alignment horizontal="justify" vertical="center"/>
    </xf>
    <xf numFmtId="0" fontId="13" fillId="0" borderId="4" xfId="0" applyFont="1" applyBorder="1" applyAlignment="1">
      <alignment horizontal="justify" vertical="center" wrapText="1"/>
    </xf>
    <xf numFmtId="0" fontId="3" fillId="0" borderId="7" xfId="0" applyFont="1" applyBorder="1" applyAlignment="1">
      <alignment vertical="top" wrapText="1"/>
    </xf>
    <xf numFmtId="0" fontId="13" fillId="0" borderId="4" xfId="0" applyFont="1" applyBorder="1" applyAlignment="1">
      <alignment horizontal="left" vertical="center" wrapText="1"/>
    </xf>
    <xf numFmtId="0" fontId="20" fillId="0" borderId="0" xfId="0" applyFont="1" applyAlignment="1">
      <alignment horizontal="center"/>
    </xf>
    <xf numFmtId="0" fontId="9" fillId="0" borderId="0" xfId="2" applyFont="1" applyAlignment="1">
      <alignment horizontal="center" vertical="top"/>
    </xf>
    <xf numFmtId="0" fontId="9" fillId="0" borderId="0" xfId="2" applyFont="1" applyAlignment="1">
      <alignment horizontal="center" vertical="top" wrapText="1"/>
    </xf>
    <xf numFmtId="0" fontId="7" fillId="0" borderId="0" xfId="2" applyFont="1" applyAlignment="1">
      <alignment horizontal="center"/>
    </xf>
    <xf numFmtId="0" fontId="19" fillId="0" borderId="0" xfId="0" applyFont="1" applyAlignment="1">
      <alignment horizontal="center"/>
    </xf>
    <xf numFmtId="0" fontId="21" fillId="0" borderId="12" xfId="0" applyFont="1" applyBorder="1" applyAlignment="1">
      <alignment horizontal="center"/>
    </xf>
    <xf numFmtId="0" fontId="20" fillId="0" borderId="1" xfId="0" applyFont="1" applyBorder="1" applyAlignment="1">
      <alignment horizontal="center"/>
    </xf>
    <xf numFmtId="0" fontId="19" fillId="0" borderId="14" xfId="0" applyFont="1" applyBorder="1" applyAlignment="1">
      <alignment horizontal="justify" vertical="center"/>
    </xf>
    <xf numFmtId="0" fontId="20" fillId="0" borderId="15" xfId="0" applyFont="1" applyBorder="1" applyAlignment="1">
      <alignment horizontal="center"/>
    </xf>
    <xf numFmtId="0" fontId="20" fillId="0" borderId="16" xfId="0" applyFont="1" applyBorder="1"/>
    <xf numFmtId="0" fontId="24" fillId="0" borderId="17" xfId="0" applyFont="1" applyBorder="1" applyAlignment="1">
      <alignment horizontal="justify" vertical="center" wrapText="1"/>
    </xf>
    <xf numFmtId="0" fontId="20" fillId="0" borderId="18" xfId="0" applyFont="1" applyBorder="1"/>
    <xf numFmtId="0" fontId="19" fillId="0" borderId="17" xfId="0" applyFont="1" applyBorder="1" applyAlignment="1">
      <alignment horizontal="justify" vertical="center"/>
    </xf>
    <xf numFmtId="0" fontId="19" fillId="0" borderId="19" xfId="0" applyFont="1" applyBorder="1" applyAlignment="1">
      <alignment horizontal="justify" vertical="center"/>
    </xf>
    <xf numFmtId="0" fontId="20" fillId="0" borderId="20" xfId="0" applyFont="1" applyBorder="1" applyAlignment="1">
      <alignment horizontal="center"/>
    </xf>
    <xf numFmtId="0" fontId="20" fillId="0" borderId="21" xfId="0" applyFont="1" applyBorder="1"/>
    <xf numFmtId="0" fontId="17" fillId="0" borderId="11" xfId="0" applyFont="1" applyBorder="1"/>
    <xf numFmtId="0" fontId="21" fillId="0" borderId="13" xfId="0" applyFont="1" applyBorder="1" applyAlignment="1">
      <alignment horizontal="center"/>
    </xf>
    <xf numFmtId="0" fontId="14" fillId="0" borderId="0" xfId="0" applyFont="1" applyFill="1" applyBorder="1" applyAlignment="1">
      <alignment horizontal="center" vertical="center"/>
    </xf>
    <xf numFmtId="0" fontId="26" fillId="0" borderId="0" xfId="0" applyFont="1" applyBorder="1" applyAlignment="1"/>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14" fillId="0" borderId="0" xfId="0" applyFont="1" applyAlignment="1">
      <alignment horizontal="center" vertical="center" wrapText="1"/>
    </xf>
    <xf numFmtId="0" fontId="0" fillId="0" borderId="0" xfId="0" applyAlignment="1">
      <alignment horizontal="center" vertical="center"/>
    </xf>
    <xf numFmtId="0" fontId="28" fillId="0" borderId="0" xfId="0" applyFont="1" applyAlignment="1">
      <alignment horizontal="center" vertical="center" wrapText="1"/>
    </xf>
    <xf numFmtId="0" fontId="27" fillId="0" borderId="0" xfId="0" applyFont="1" applyAlignment="1">
      <alignment horizontal="justify" vertical="center"/>
    </xf>
    <xf numFmtId="0" fontId="27" fillId="0" borderId="0" xfId="0" applyFont="1" applyAlignment="1">
      <alignment horizontal="justify" wrapText="1"/>
    </xf>
    <xf numFmtId="0" fontId="27" fillId="0" borderId="0" xfId="0" applyFont="1" applyAlignment="1">
      <alignment horizontal="justify" vertical="center" wrapText="1"/>
    </xf>
    <xf numFmtId="0" fontId="28" fillId="0" borderId="0" xfId="0" applyFont="1" applyAlignment="1">
      <alignment horizontal="justify" vertical="center" wrapText="1"/>
    </xf>
    <xf numFmtId="0" fontId="28" fillId="0" borderId="0" xfId="0" applyFont="1" applyAlignment="1">
      <alignment horizontal="justify" wrapText="1"/>
    </xf>
    <xf numFmtId="0" fontId="15" fillId="0" borderId="0" xfId="0" applyFont="1" applyAlignment="1">
      <alignment horizontal="justify" wrapText="1"/>
    </xf>
    <xf numFmtId="0" fontId="15" fillId="0" borderId="0" xfId="0" applyFont="1" applyAlignment="1">
      <alignment horizontal="center" vertical="center" wrapText="1"/>
    </xf>
    <xf numFmtId="0" fontId="30" fillId="0" borderId="0" xfId="0" applyFont="1" applyAlignment="1">
      <alignment wrapText="1"/>
    </xf>
    <xf numFmtId="0" fontId="30" fillId="0" borderId="0" xfId="0" applyFont="1"/>
    <xf numFmtId="0" fontId="1" fillId="0" borderId="3" xfId="0" applyFont="1" applyBorder="1" applyAlignment="1">
      <alignment horizontal="center" vertical="center"/>
    </xf>
    <xf numFmtId="0" fontId="31" fillId="0" borderId="0" xfId="0" applyFont="1" applyAlignment="1">
      <alignment horizontal="center" vertical="center" wrapText="1"/>
    </xf>
    <xf numFmtId="0" fontId="32" fillId="0" borderId="0" xfId="0" applyFont="1" applyAlignment="1">
      <alignment horizontal="justify" vertical="center"/>
    </xf>
    <xf numFmtId="0" fontId="34" fillId="0" borderId="0" xfId="0" applyFont="1" applyAlignment="1">
      <alignment horizontal="center" vertical="center" wrapText="1"/>
    </xf>
    <xf numFmtId="0" fontId="0" fillId="4" borderId="0" xfId="0" applyFill="1"/>
    <xf numFmtId="0" fontId="0" fillId="4" borderId="0" xfId="0" applyFill="1" applyAlignment="1">
      <alignment vertical="top"/>
    </xf>
    <xf numFmtId="0" fontId="21" fillId="4" borderId="0" xfId="0" applyFont="1" applyFill="1" applyAlignment="1">
      <alignment horizontal="center" vertical="center" wrapText="1"/>
    </xf>
    <xf numFmtId="0" fontId="2" fillId="4" borderId="0" xfId="0" applyFont="1" applyFill="1"/>
    <xf numFmtId="0" fontId="21" fillId="4" borderId="4" xfId="0" applyFont="1" applyFill="1" applyBorder="1" applyAlignment="1">
      <alignment horizontal="center" vertical="center"/>
    </xf>
    <xf numFmtId="0" fontId="21" fillId="4" borderId="4" xfId="0" applyFont="1" applyFill="1" applyBorder="1" applyAlignment="1">
      <alignment horizontal="center" vertical="center" wrapText="1"/>
    </xf>
    <xf numFmtId="0" fontId="20" fillId="4" borderId="7" xfId="0" applyFont="1" applyFill="1" applyBorder="1" applyAlignment="1">
      <alignment horizontal="center"/>
    </xf>
    <xf numFmtId="0" fontId="20" fillId="4" borderId="7" xfId="0" applyFont="1" applyFill="1" applyBorder="1" applyAlignment="1">
      <alignment horizontal="center" vertical="center"/>
    </xf>
    <xf numFmtId="0" fontId="21" fillId="4" borderId="23" xfId="0" applyFont="1" applyFill="1" applyBorder="1" applyAlignment="1">
      <alignment horizontal="justify" wrapText="1"/>
    </xf>
    <xf numFmtId="167" fontId="9" fillId="4" borderId="23" xfId="9" applyNumberFormat="1" applyFont="1" applyFill="1" applyBorder="1" applyAlignment="1">
      <alignment horizontal="center" vertical="center"/>
    </xf>
    <xf numFmtId="0" fontId="35" fillId="4" borderId="24" xfId="0" applyFont="1" applyFill="1" applyBorder="1" applyAlignment="1">
      <alignment horizontal="left" vertical="center" wrapText="1"/>
    </xf>
    <xf numFmtId="0" fontId="36" fillId="4" borderId="24" xfId="0" applyFont="1" applyFill="1" applyBorder="1" applyAlignment="1">
      <alignment horizontal="left" vertical="center" wrapText="1"/>
    </xf>
    <xf numFmtId="0" fontId="35" fillId="4" borderId="0" xfId="0" applyFont="1" applyFill="1" applyAlignment="1">
      <alignment horizontal="left" vertical="center" wrapText="1"/>
    </xf>
    <xf numFmtId="0" fontId="36" fillId="4" borderId="0" xfId="0" applyFont="1" applyFill="1" applyAlignment="1">
      <alignment horizontal="left" vertical="center" wrapText="1"/>
    </xf>
    <xf numFmtId="0" fontId="20" fillId="4" borderId="0" xfId="0" applyFont="1" applyFill="1" applyAlignment="1">
      <alignment wrapText="1"/>
    </xf>
    <xf numFmtId="0" fontId="20" fillId="4" borderId="0" xfId="0" applyFont="1" applyFill="1" applyAlignment="1">
      <alignment horizontal="center"/>
    </xf>
    <xf numFmtId="164" fontId="37" fillId="4" borderId="25" xfId="1" applyFont="1" applyFill="1" applyBorder="1" applyAlignment="1">
      <alignment horizontal="center"/>
    </xf>
    <xf numFmtId="0" fontId="0" fillId="4" borderId="26" xfId="0" applyFill="1" applyBorder="1"/>
    <xf numFmtId="168" fontId="37" fillId="4" borderId="27" xfId="0" applyNumberFormat="1" applyFont="1" applyFill="1" applyBorder="1"/>
    <xf numFmtId="0" fontId="37" fillId="4" borderId="27" xfId="0" applyFont="1" applyFill="1" applyBorder="1" applyAlignment="1">
      <alignment horizontal="center"/>
    </xf>
    <xf numFmtId="0" fontId="0" fillId="4" borderId="28" xfId="0" applyFill="1" applyBorder="1"/>
    <xf numFmtId="164" fontId="37" fillId="4" borderId="29" xfId="1" applyFont="1" applyFill="1" applyBorder="1" applyAlignment="1">
      <alignment horizontal="center"/>
    </xf>
    <xf numFmtId="2" fontId="37" fillId="4" borderId="30" xfId="1" applyNumberFormat="1" applyFont="1" applyFill="1" applyBorder="1"/>
    <xf numFmtId="168" fontId="37" fillId="4" borderId="31" xfId="0" applyNumberFormat="1" applyFont="1" applyFill="1" applyBorder="1"/>
    <xf numFmtId="0" fontId="37" fillId="4" borderId="31" xfId="0" applyFont="1" applyFill="1" applyBorder="1" applyAlignment="1">
      <alignment horizontal="center" vertical="center" wrapText="1"/>
    </xf>
    <xf numFmtId="0" fontId="37" fillId="4" borderId="32" xfId="0" applyFont="1" applyFill="1" applyBorder="1"/>
    <xf numFmtId="0" fontId="37" fillId="4" borderId="0" xfId="0" applyFont="1" applyFill="1"/>
    <xf numFmtId="0" fontId="37" fillId="4" borderId="0" xfId="0" applyFont="1" applyFill="1" applyAlignment="1">
      <alignment horizontal="center"/>
    </xf>
    <xf numFmtId="0" fontId="0" fillId="4" borderId="32" xfId="0" applyFill="1" applyBorder="1"/>
    <xf numFmtId="168" fontId="37" fillId="4" borderId="33" xfId="0" applyNumberFormat="1" applyFont="1" applyFill="1" applyBorder="1"/>
    <xf numFmtId="0" fontId="0" fillId="4" borderId="30" xfId="0" applyFill="1" applyBorder="1"/>
    <xf numFmtId="164" fontId="38" fillId="4" borderId="29" xfId="1" applyFont="1" applyFill="1" applyBorder="1" applyAlignment="1">
      <alignment horizontal="center"/>
    </xf>
    <xf numFmtId="168" fontId="37" fillId="4" borderId="30" xfId="1" applyNumberFormat="1" applyFont="1" applyFill="1" applyBorder="1"/>
    <xf numFmtId="168" fontId="37" fillId="4" borderId="0" xfId="1" applyNumberFormat="1" applyFont="1" applyFill="1" applyBorder="1"/>
    <xf numFmtId="0" fontId="37" fillId="4" borderId="29" xfId="0" applyFont="1" applyFill="1" applyBorder="1" applyAlignment="1">
      <alignment horizontal="center" vertical="center" wrapText="1"/>
    </xf>
    <xf numFmtId="168" fontId="37" fillId="4" borderId="31" xfId="1" applyNumberFormat="1" applyFont="1" applyFill="1" applyBorder="1"/>
    <xf numFmtId="0" fontId="38" fillId="4" borderId="29" xfId="0" applyFont="1" applyFill="1" applyBorder="1" applyAlignment="1">
      <alignment horizontal="center" vertical="justify" wrapText="1"/>
    </xf>
    <xf numFmtId="0" fontId="37" fillId="4" borderId="29" xfId="0" applyFont="1" applyFill="1" applyBorder="1" applyAlignment="1">
      <alignment horizontal="center" vertical="justify" wrapText="1"/>
    </xf>
    <xf numFmtId="164" fontId="37" fillId="4" borderId="30" xfId="1" applyFont="1" applyFill="1" applyBorder="1"/>
    <xf numFmtId="9" fontId="37" fillId="4" borderId="30" xfId="9" applyFont="1" applyFill="1" applyBorder="1"/>
    <xf numFmtId="3" fontId="37" fillId="4" borderId="31" xfId="0" applyNumberFormat="1" applyFont="1" applyFill="1" applyBorder="1"/>
    <xf numFmtId="0" fontId="37" fillId="4" borderId="31" xfId="0" applyFont="1" applyFill="1" applyBorder="1" applyAlignment="1">
      <alignment horizontal="center"/>
    </xf>
    <xf numFmtId="168" fontId="37" fillId="4" borderId="31" xfId="1" applyNumberFormat="1" applyFont="1" applyFill="1" applyBorder="1" applyAlignment="1">
      <alignment horizontal="right"/>
    </xf>
    <xf numFmtId="39" fontId="37" fillId="4" borderId="30" xfId="1" applyNumberFormat="1" applyFont="1" applyFill="1" applyBorder="1"/>
    <xf numFmtId="0" fontId="38" fillId="4" borderId="34" xfId="0" applyFont="1" applyFill="1" applyBorder="1" applyAlignment="1">
      <alignment horizontal="center" vertical="justify" wrapText="1"/>
    </xf>
    <xf numFmtId="0" fontId="37" fillId="4" borderId="35" xfId="0" applyFont="1" applyFill="1" applyBorder="1"/>
    <xf numFmtId="0" fontId="37" fillId="4" borderId="36" xfId="0" applyFont="1" applyFill="1" applyBorder="1"/>
    <xf numFmtId="0" fontId="38" fillId="4" borderId="37" xfId="0" applyFont="1" applyFill="1" applyBorder="1" applyAlignment="1">
      <alignment horizontal="center"/>
    </xf>
    <xf numFmtId="0" fontId="39" fillId="4" borderId="17" xfId="0" applyFont="1" applyFill="1" applyBorder="1" applyAlignment="1">
      <alignment horizontal="center" vertical="center" wrapText="1"/>
    </xf>
    <xf numFmtId="9" fontId="0" fillId="4" borderId="0" xfId="0" applyNumberFormat="1" applyFill="1"/>
    <xf numFmtId="9" fontId="0" fillId="4" borderId="0" xfId="8" applyNumberFormat="1" applyFont="1" applyFill="1" applyAlignment="1">
      <alignment vertical="center"/>
    </xf>
    <xf numFmtId="0" fontId="40" fillId="4" borderId="0" xfId="0" applyFont="1" applyFill="1" applyAlignment="1">
      <alignment horizontal="center" vertical="center"/>
    </xf>
    <xf numFmtId="0" fontId="26" fillId="4" borderId="0" xfId="0" applyFont="1" applyFill="1" applyAlignment="1">
      <alignment horizontal="justify" vertical="center" wrapText="1"/>
    </xf>
    <xf numFmtId="41" fontId="0" fillId="4" borderId="0" xfId="8" applyFont="1" applyFill="1" applyAlignment="1">
      <alignment vertical="center"/>
    </xf>
    <xf numFmtId="0" fontId="40" fillId="4" borderId="1" xfId="0" applyFont="1" applyFill="1" applyBorder="1" applyAlignment="1">
      <alignment horizontal="center" vertical="center"/>
    </xf>
    <xf numFmtId="0" fontId="26" fillId="4" borderId="1" xfId="0" applyFont="1" applyFill="1" applyBorder="1" applyAlignment="1">
      <alignment horizontal="justify" vertical="center" wrapText="1"/>
    </xf>
    <xf numFmtId="0" fontId="26" fillId="4" borderId="1" xfId="0" applyFont="1" applyFill="1" applyBorder="1"/>
    <xf numFmtId="0" fontId="40" fillId="4" borderId="1" xfId="0" applyFont="1" applyFill="1" applyBorder="1" applyAlignment="1">
      <alignment horizontal="center" vertical="center" wrapText="1"/>
    </xf>
    <xf numFmtId="0" fontId="40" fillId="4" borderId="26" xfId="0" applyFont="1" applyFill="1" applyBorder="1" applyAlignment="1">
      <alignment horizontal="center" vertical="center"/>
    </xf>
    <xf numFmtId="0" fontId="26" fillId="4" borderId="1" xfId="0" applyFont="1" applyFill="1" applyBorder="1" applyAlignment="1">
      <alignment vertical="center"/>
    </xf>
    <xf numFmtId="3" fontId="0" fillId="4" borderId="0" xfId="0" applyNumberFormat="1" applyFill="1"/>
    <xf numFmtId="0" fontId="26" fillId="4" borderId="37" xfId="0" applyFont="1" applyFill="1" applyBorder="1" applyAlignment="1">
      <alignment horizontal="center" vertical="center"/>
    </xf>
    <xf numFmtId="0" fontId="14" fillId="4" borderId="0" xfId="0" applyFont="1" applyFill="1"/>
    <xf numFmtId="0" fontId="0" fillId="4" borderId="0" xfId="0" applyFill="1" applyAlignment="1">
      <alignment horizontal="justify" vertical="justify"/>
    </xf>
    <xf numFmtId="0" fontId="0" fillId="4" borderId="0" xfId="0" applyFill="1" applyAlignment="1">
      <alignment vertical="center"/>
    </xf>
    <xf numFmtId="0" fontId="0" fillId="4" borderId="0" xfId="0" applyFill="1" applyAlignment="1">
      <alignment horizontal="center"/>
    </xf>
    <xf numFmtId="0" fontId="27" fillId="4" borderId="0" xfId="0" applyFont="1" applyFill="1" applyAlignment="1">
      <alignment horizontal="left"/>
    </xf>
    <xf numFmtId="0" fontId="39" fillId="4" borderId="0" xfId="0" applyFont="1" applyFill="1"/>
    <xf numFmtId="0" fontId="41" fillId="4" borderId="0" xfId="0" applyFont="1" applyFill="1"/>
    <xf numFmtId="169" fontId="37" fillId="4" borderId="25" xfId="0" applyNumberFormat="1" applyFont="1" applyFill="1" applyBorder="1" applyAlignment="1">
      <alignment horizontal="right" vertical="center"/>
    </xf>
    <xf numFmtId="170" fontId="37" fillId="4" borderId="34" xfId="7" applyNumberFormat="1" applyFont="1" applyFill="1" applyBorder="1" applyAlignment="1">
      <alignment horizontal="right" vertical="center"/>
    </xf>
    <xf numFmtId="0" fontId="26" fillId="4" borderId="34" xfId="0" applyFont="1" applyFill="1" applyBorder="1" applyAlignment="1">
      <alignment horizontal="left" vertical="center" wrapText="1"/>
    </xf>
    <xf numFmtId="0" fontId="40" fillId="4" borderId="37" xfId="0" applyFont="1" applyFill="1" applyBorder="1" applyAlignment="1">
      <alignment horizontal="center" vertical="center"/>
    </xf>
    <xf numFmtId="9" fontId="37" fillId="4" borderId="34" xfId="9" applyFont="1" applyFill="1" applyBorder="1" applyAlignment="1">
      <alignment horizontal="right" vertical="center"/>
    </xf>
    <xf numFmtId="0" fontId="26" fillId="4" borderId="1" xfId="0" applyFont="1" applyFill="1" applyBorder="1" applyAlignment="1">
      <alignment wrapText="1"/>
    </xf>
    <xf numFmtId="0" fontId="0" fillId="4" borderId="1" xfId="0" applyFill="1" applyBorder="1" applyAlignment="1">
      <alignment horizontal="center"/>
    </xf>
    <xf numFmtId="4" fontId="37" fillId="4" borderId="1" xfId="0" applyNumberFormat="1" applyFont="1" applyFill="1" applyBorder="1" applyAlignment="1">
      <alignment horizontal="right"/>
    </xf>
    <xf numFmtId="2" fontId="37" fillId="4" borderId="25" xfId="9" applyNumberFormat="1" applyFont="1" applyFill="1" applyBorder="1" applyAlignment="1">
      <alignment horizontal="right" vertical="center"/>
    </xf>
    <xf numFmtId="2" fontId="37" fillId="4" borderId="29" xfId="9" applyNumberFormat="1" applyFont="1" applyFill="1" applyBorder="1" applyAlignment="1">
      <alignment horizontal="right" vertical="center"/>
    </xf>
    <xf numFmtId="0" fontId="14" fillId="4" borderId="1" xfId="0" applyFont="1" applyFill="1" applyBorder="1" applyAlignment="1">
      <alignment horizontal="center"/>
    </xf>
    <xf numFmtId="0" fontId="2" fillId="5" borderId="3" xfId="0" applyFont="1" applyFill="1" applyBorder="1" applyAlignment="1">
      <alignment horizontal="center" vertical="center"/>
    </xf>
    <xf numFmtId="0" fontId="29" fillId="0" borderId="5" xfId="0" applyFont="1" applyBorder="1" applyAlignment="1">
      <alignment horizontal="center"/>
    </xf>
    <xf numFmtId="0" fontId="29" fillId="0" borderId="0" xfId="0" applyFont="1" applyBorder="1" applyAlignment="1">
      <alignment horizontal="center"/>
    </xf>
    <xf numFmtId="0" fontId="21" fillId="4" borderId="0" xfId="0" applyFont="1" applyFill="1" applyAlignment="1">
      <alignment horizontal="center" vertical="center"/>
    </xf>
    <xf numFmtId="0" fontId="21" fillId="4" borderId="10"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14" fillId="4" borderId="0" xfId="0" applyFont="1" applyFill="1" applyAlignment="1">
      <alignment horizontal="center"/>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9" xfId="0" applyFont="1" applyFill="1" applyBorder="1" applyAlignment="1">
      <alignment horizontal="center" vertical="center" wrapText="1"/>
    </xf>
    <xf numFmtId="0" fontId="21" fillId="4" borderId="38" xfId="0" applyFont="1" applyFill="1" applyBorder="1" applyAlignment="1">
      <alignment horizontal="center" vertical="center" wrapText="1"/>
    </xf>
    <xf numFmtId="9" fontId="21" fillId="4" borderId="32" xfId="0" applyNumberFormat="1" applyFont="1" applyFill="1" applyBorder="1" applyAlignment="1">
      <alignment horizontal="center" vertical="justify" wrapText="1"/>
    </xf>
    <xf numFmtId="0" fontId="21" fillId="4" borderId="0" xfId="0" applyFont="1" applyFill="1" applyAlignment="1">
      <alignment horizontal="center" vertical="justify" wrapText="1"/>
    </xf>
    <xf numFmtId="0" fontId="21" fillId="4" borderId="30" xfId="0" applyFont="1" applyFill="1" applyBorder="1" applyAlignment="1">
      <alignment horizontal="center" vertical="justify" wrapText="1"/>
    </xf>
    <xf numFmtId="0" fontId="0" fillId="4" borderId="10"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9" xfId="0" applyFill="1" applyBorder="1" applyAlignment="1">
      <alignment horizontal="center" vertical="center" wrapText="1"/>
    </xf>
    <xf numFmtId="0" fontId="21" fillId="4" borderId="0" xfId="0" applyFont="1" applyFill="1" applyAlignment="1">
      <alignment horizontal="left" vertical="justify"/>
    </xf>
    <xf numFmtId="0" fontId="38" fillId="4" borderId="40" xfId="0" applyFont="1" applyFill="1" applyBorder="1" applyAlignment="1">
      <alignment horizontal="center" vertical="center" wrapText="1"/>
    </xf>
    <xf numFmtId="0" fontId="38" fillId="4" borderId="41" xfId="0" applyFont="1" applyFill="1" applyBorder="1" applyAlignment="1">
      <alignment horizontal="center" vertical="center"/>
    </xf>
    <xf numFmtId="0" fontId="38" fillId="4" borderId="40" xfId="0" applyFont="1" applyFill="1" applyBorder="1" applyAlignment="1">
      <alignment horizontal="center" vertical="center"/>
    </xf>
    <xf numFmtId="0" fontId="38" fillId="4" borderId="1" xfId="0" applyFont="1" applyFill="1" applyBorder="1" applyAlignment="1">
      <alignment horizontal="center" vertical="center" wrapText="1"/>
    </xf>
    <xf numFmtId="0" fontId="21" fillId="4" borderId="0" xfId="0" applyFont="1" applyFill="1" applyAlignment="1">
      <alignment horizontal="center" vertical="center" wrapText="1"/>
    </xf>
    <xf numFmtId="0" fontId="14" fillId="0" borderId="10" xfId="0" applyFont="1" applyBorder="1" applyAlignment="1">
      <alignment horizontal="center"/>
    </xf>
    <xf numFmtId="0" fontId="14" fillId="0" borderId="9" xfId="0" applyFont="1" applyBorder="1" applyAlignment="1">
      <alignment horizontal="center"/>
    </xf>
    <xf numFmtId="0" fontId="0" fillId="0" borderId="5" xfId="0" applyBorder="1" applyAlignment="1">
      <alignment horizontal="center"/>
    </xf>
    <xf numFmtId="0" fontId="7" fillId="0" borderId="0" xfId="2" applyFont="1" applyAlignment="1">
      <alignment horizontal="left" vertical="top" wrapText="1"/>
    </xf>
    <xf numFmtId="0" fontId="9" fillId="0" borderId="0" xfId="2" applyFont="1" applyAlignment="1">
      <alignment horizontal="left" vertical="top" wrapText="1"/>
    </xf>
    <xf numFmtId="0" fontId="25" fillId="2" borderId="10" xfId="0" applyFont="1" applyFill="1" applyBorder="1" applyAlignment="1">
      <alignment horizontal="center"/>
    </xf>
    <xf numFmtId="0" fontId="25" fillId="2" borderId="22" xfId="0" applyFont="1" applyFill="1" applyBorder="1" applyAlignment="1">
      <alignment horizontal="center"/>
    </xf>
    <xf numFmtId="0" fontId="18" fillId="0" borderId="0" xfId="0" applyFont="1" applyAlignment="1">
      <alignment horizontal="center" vertical="center" wrapText="1"/>
    </xf>
    <xf numFmtId="0" fontId="17" fillId="0" borderId="10" xfId="0" applyFont="1" applyBorder="1" applyAlignment="1">
      <alignment horizontal="center"/>
    </xf>
    <xf numFmtId="0" fontId="17" fillId="0" borderId="9" xfId="0" applyFont="1" applyBorder="1" applyAlignment="1">
      <alignment horizontal="center"/>
    </xf>
    <xf numFmtId="0" fontId="11" fillId="0" borderId="0" xfId="2" applyFont="1" applyAlignment="1">
      <alignment horizontal="left" vertical="top" wrapText="1"/>
    </xf>
    <xf numFmtId="0" fontId="12" fillId="0" borderId="0" xfId="2" applyFont="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0">
    <cellStyle name="Millares [0]" xfId="8" builtinId="6"/>
    <cellStyle name="Millares [0] 2" xfId="6" xr:uid="{00000000-0005-0000-0000-000000000000}"/>
    <cellStyle name="Millares 2" xfId="1" xr:uid="{00000000-0005-0000-0000-000001000000}"/>
    <cellStyle name="Moneda [0] 2" xfId="5" xr:uid="{00000000-0005-0000-0000-000002000000}"/>
    <cellStyle name="Moneda 2" xfId="7"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a.marin/Downloads/EVALUACI&#211;N%20%20No.%20027%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027 DE 2022</v>
          </cell>
        </row>
        <row r="3">
          <cell r="B3" t="str">
            <v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v>
          </cell>
        </row>
        <row r="6">
          <cell r="C6" t="str">
            <v>COMPAÑÍA DE SERVICIOS Y ADMINISTRACION S.A SERDAN S.A</v>
          </cell>
        </row>
      </sheetData>
      <sheetData sheetId="1">
        <row r="2">
          <cell r="B2" t="str">
            <v>INVITACIÓN ABIERTA No 027 DE 2022</v>
          </cell>
        </row>
        <row r="3">
          <cell r="B3" t="str">
            <v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v>
          </cell>
        </row>
        <row r="7">
          <cell r="D7" t="str">
            <v>&gt; = 1.5</v>
          </cell>
        </row>
        <row r="8">
          <cell r="D8" t="str">
            <v>&gt; =  al P.O</v>
          </cell>
        </row>
        <row r="9">
          <cell r="D9" t="str">
            <v>&lt;= 60 %</v>
          </cell>
        </row>
        <row r="10">
          <cell r="D10" t="str">
            <v>&gt; = 2</v>
          </cell>
        </row>
        <row r="11">
          <cell r="D11" t="str">
            <v>&gt; = 0.07</v>
          </cell>
        </row>
        <row r="12">
          <cell r="D12" t="str">
            <v>&gt; = 0.03</v>
          </cell>
        </row>
        <row r="19">
          <cell r="E19">
            <v>3.2187740716852922</v>
          </cell>
        </row>
        <row r="22">
          <cell r="E22">
            <v>116637059000</v>
          </cell>
        </row>
        <row r="24">
          <cell r="E24">
            <v>0.5584741547960379</v>
          </cell>
        </row>
        <row r="27">
          <cell r="E27">
            <v>2.3699106389470672</v>
          </cell>
        </row>
        <row r="30">
          <cell r="E30">
            <v>0.10030135043772802</v>
          </cell>
        </row>
        <row r="33">
          <cell r="E33">
            <v>4.4285638527116658E-2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53D7-BCAA-4A3A-A6D4-66E55DB299DE}">
  <dimension ref="A1:J35"/>
  <sheetViews>
    <sheetView tabSelected="1" topLeftCell="A26" zoomScale="69" zoomScaleNormal="69" workbookViewId="0">
      <selection activeCell="E30" sqref="E30"/>
    </sheetView>
  </sheetViews>
  <sheetFormatPr baseColWidth="10" defaultRowHeight="15"/>
  <cols>
    <col min="1" max="1" width="72" customWidth="1"/>
    <col min="2" max="2" width="45.7109375" style="54" customWidth="1"/>
  </cols>
  <sheetData>
    <row r="1" spans="1:10" ht="27" customHeight="1">
      <c r="A1" s="150" t="s">
        <v>68</v>
      </c>
      <c r="B1" s="151"/>
      <c r="C1" s="49"/>
      <c r="D1" s="49"/>
      <c r="E1" s="49"/>
      <c r="F1" s="49"/>
      <c r="G1" s="49"/>
      <c r="H1" s="49"/>
      <c r="I1" s="49"/>
      <c r="J1" s="49"/>
    </row>
    <row r="2" spans="1:10" s="64" customFormat="1" ht="53.25" customHeight="1">
      <c r="A2" s="61" t="s">
        <v>47</v>
      </c>
      <c r="B2" s="62"/>
      <c r="C2" s="63"/>
      <c r="D2" s="63"/>
      <c r="E2" s="63"/>
      <c r="F2" s="63"/>
    </row>
    <row r="3" spans="1:10" ht="21" customHeight="1">
      <c r="A3" s="58" t="s">
        <v>48</v>
      </c>
      <c r="B3" s="55" t="s">
        <v>78</v>
      </c>
      <c r="C3" s="52"/>
      <c r="D3" s="52"/>
      <c r="E3" s="52"/>
      <c r="F3" s="52"/>
    </row>
    <row r="4" spans="1:10" ht="103.5" customHeight="1">
      <c r="A4" s="60" t="s">
        <v>49</v>
      </c>
      <c r="B4" s="55" t="s">
        <v>1</v>
      </c>
      <c r="C4" s="50"/>
      <c r="D4" s="50"/>
      <c r="E4" s="50"/>
      <c r="F4" s="50"/>
    </row>
    <row r="5" spans="1:10" ht="22.5" customHeight="1">
      <c r="A5" s="57" t="s">
        <v>50</v>
      </c>
      <c r="B5" s="55" t="s">
        <v>79</v>
      </c>
      <c r="C5" s="50"/>
      <c r="D5" s="50"/>
      <c r="E5" s="50"/>
      <c r="F5" s="50"/>
    </row>
    <row r="6" spans="1:10" ht="22.5" customHeight="1">
      <c r="A6" s="57" t="s">
        <v>51</v>
      </c>
      <c r="B6" s="55" t="s">
        <v>80</v>
      </c>
      <c r="C6" s="50"/>
      <c r="D6" s="50"/>
      <c r="E6" s="50"/>
      <c r="F6" s="50"/>
    </row>
    <row r="7" spans="1:10" ht="60.75" customHeight="1">
      <c r="A7" s="60" t="s">
        <v>52</v>
      </c>
      <c r="B7" s="55" t="s">
        <v>1</v>
      </c>
      <c r="C7" s="50"/>
      <c r="D7" s="50"/>
      <c r="E7" s="50"/>
      <c r="F7" s="50"/>
    </row>
    <row r="8" spans="1:10" ht="24" customHeight="1">
      <c r="A8" s="57" t="s">
        <v>46</v>
      </c>
      <c r="B8" s="55" t="s">
        <v>53</v>
      </c>
      <c r="C8" s="50"/>
      <c r="D8" s="50"/>
      <c r="E8" s="50"/>
      <c r="F8" s="50"/>
    </row>
    <row r="9" spans="1:10" ht="62.25" customHeight="1">
      <c r="A9" s="60" t="s">
        <v>69</v>
      </c>
      <c r="B9" s="55" t="s">
        <v>53</v>
      </c>
      <c r="C9" s="50"/>
      <c r="D9" s="50"/>
      <c r="E9" s="50"/>
      <c r="F9" s="50"/>
    </row>
    <row r="10" spans="1:10" ht="19.5" customHeight="1">
      <c r="A10" s="57" t="s">
        <v>70</v>
      </c>
      <c r="B10" s="55" t="s">
        <v>53</v>
      </c>
      <c r="C10" s="50"/>
      <c r="D10" s="50"/>
      <c r="E10" s="50"/>
      <c r="F10" s="50"/>
    </row>
    <row r="11" spans="1:10" ht="22.5" customHeight="1">
      <c r="A11" s="57" t="s">
        <v>54</v>
      </c>
      <c r="B11" s="55" t="s">
        <v>81</v>
      </c>
      <c r="C11" s="50"/>
      <c r="D11" s="50"/>
      <c r="E11" s="50"/>
      <c r="F11" s="50"/>
    </row>
    <row r="12" spans="1:10" ht="370.5" customHeight="1">
      <c r="A12" s="60" t="s">
        <v>71</v>
      </c>
      <c r="B12" s="55" t="s">
        <v>1</v>
      </c>
      <c r="C12" s="50"/>
      <c r="D12" s="50"/>
      <c r="E12" s="50"/>
      <c r="F12" s="50"/>
    </row>
    <row r="13" spans="1:10" ht="35.25" customHeight="1">
      <c r="A13" s="57" t="s">
        <v>55</v>
      </c>
      <c r="B13" s="55" t="s">
        <v>56</v>
      </c>
      <c r="C13" s="50"/>
      <c r="D13" s="50"/>
      <c r="E13" s="50"/>
      <c r="F13" s="50"/>
    </row>
    <row r="14" spans="1:10" ht="129.75" customHeight="1">
      <c r="A14" s="60" t="s">
        <v>57</v>
      </c>
      <c r="B14" s="55" t="s">
        <v>1</v>
      </c>
      <c r="C14" s="50"/>
      <c r="D14" s="50"/>
      <c r="E14" s="50"/>
      <c r="F14" s="50"/>
    </row>
    <row r="15" spans="1:10" ht="34.5" customHeight="1">
      <c r="A15" s="57" t="s">
        <v>58</v>
      </c>
      <c r="B15" s="55" t="s">
        <v>82</v>
      </c>
      <c r="C15" s="50"/>
      <c r="D15" s="50"/>
      <c r="E15" s="50"/>
      <c r="F15" s="50"/>
    </row>
    <row r="16" spans="1:10" ht="67.5" customHeight="1">
      <c r="A16" s="60" t="s">
        <v>72</v>
      </c>
      <c r="B16" s="55" t="s">
        <v>1</v>
      </c>
      <c r="C16" s="50"/>
      <c r="D16" s="50"/>
      <c r="E16" s="50"/>
      <c r="F16" s="50"/>
    </row>
    <row r="17" spans="1:6" ht="19.5" customHeight="1">
      <c r="A17" s="57" t="s">
        <v>59</v>
      </c>
      <c r="B17" s="55" t="s">
        <v>83</v>
      </c>
      <c r="C17" s="50"/>
      <c r="D17" s="50"/>
      <c r="E17" s="50"/>
      <c r="F17" s="50"/>
    </row>
    <row r="18" spans="1:6" ht="72.75" customHeight="1">
      <c r="A18" s="60" t="s">
        <v>73</v>
      </c>
      <c r="B18" s="55" t="s">
        <v>1</v>
      </c>
      <c r="C18" s="50"/>
      <c r="D18" s="50"/>
      <c r="E18" s="50"/>
      <c r="F18" s="50"/>
    </row>
    <row r="19" spans="1:6" ht="26.25" customHeight="1">
      <c r="A19" s="57" t="s">
        <v>60</v>
      </c>
      <c r="B19" s="55" t="s">
        <v>84</v>
      </c>
      <c r="C19" s="50"/>
      <c r="D19" s="50"/>
      <c r="E19" s="50"/>
      <c r="F19" s="50"/>
    </row>
    <row r="20" spans="1:6" ht="39.75" customHeight="1">
      <c r="A20" s="60" t="s">
        <v>61</v>
      </c>
      <c r="B20" s="55" t="s">
        <v>1</v>
      </c>
      <c r="C20" s="50"/>
      <c r="D20" s="50"/>
      <c r="E20" s="50"/>
      <c r="F20" s="50"/>
    </row>
    <row r="21" spans="1:6" ht="25.5" customHeight="1">
      <c r="A21" s="57" t="s">
        <v>62</v>
      </c>
      <c r="B21" s="55" t="s">
        <v>85</v>
      </c>
      <c r="C21" s="50"/>
      <c r="D21" s="50"/>
      <c r="E21" s="50"/>
      <c r="F21" s="50"/>
    </row>
    <row r="22" spans="1:6" ht="171.75" customHeight="1">
      <c r="A22" s="60" t="s">
        <v>63</v>
      </c>
      <c r="B22" s="55" t="s">
        <v>1</v>
      </c>
      <c r="C22" s="50"/>
      <c r="D22" s="50"/>
      <c r="E22" s="50"/>
      <c r="F22" s="50"/>
    </row>
    <row r="23" spans="1:6" ht="30.75" customHeight="1">
      <c r="A23" s="56" t="s">
        <v>74</v>
      </c>
      <c r="B23" s="55" t="s">
        <v>86</v>
      </c>
      <c r="C23" s="50"/>
      <c r="D23" s="50"/>
      <c r="E23" s="50"/>
      <c r="F23" s="50"/>
    </row>
    <row r="24" spans="1:6" s="54" customFormat="1" ht="78.75" customHeight="1">
      <c r="A24" s="59" t="s">
        <v>75</v>
      </c>
      <c r="B24" s="55" t="s">
        <v>1</v>
      </c>
      <c r="C24" s="51"/>
      <c r="D24" s="51"/>
      <c r="E24" s="51"/>
      <c r="F24" s="51"/>
    </row>
    <row r="25" spans="1:6" s="54" customFormat="1" ht="34.5" customHeight="1">
      <c r="A25" s="58" t="s">
        <v>76</v>
      </c>
      <c r="B25" s="55" t="s">
        <v>87</v>
      </c>
      <c r="C25" s="51"/>
      <c r="D25" s="51"/>
      <c r="E25" s="51"/>
      <c r="F25" s="51"/>
    </row>
    <row r="26" spans="1:6" s="54" customFormat="1" ht="85.5" customHeight="1">
      <c r="A26" s="59" t="s">
        <v>77</v>
      </c>
      <c r="B26" s="55" t="s">
        <v>1</v>
      </c>
      <c r="C26" s="51"/>
      <c r="D26" s="51"/>
      <c r="E26" s="51"/>
      <c r="F26" s="51"/>
    </row>
    <row r="27" spans="1:6" ht="50.25" customHeight="1">
      <c r="A27" s="57" t="s">
        <v>64</v>
      </c>
      <c r="B27" s="55" t="s">
        <v>88</v>
      </c>
      <c r="C27" s="50"/>
      <c r="D27" s="50"/>
      <c r="E27" s="50"/>
      <c r="F27" s="50"/>
    </row>
    <row r="28" spans="1:6" ht="108.75" customHeight="1">
      <c r="A28" s="60" t="s">
        <v>65</v>
      </c>
      <c r="B28" s="55" t="s">
        <v>1</v>
      </c>
      <c r="C28" s="50"/>
      <c r="D28" s="50"/>
      <c r="E28" s="50"/>
      <c r="F28" s="50"/>
    </row>
    <row r="29" spans="1:6" ht="28.5" customHeight="1">
      <c r="A29" s="57" t="s">
        <v>66</v>
      </c>
      <c r="B29" s="55" t="s">
        <v>89</v>
      </c>
      <c r="C29" s="50"/>
      <c r="D29" s="50"/>
      <c r="E29" s="50"/>
      <c r="F29" s="50"/>
    </row>
    <row r="30" spans="1:6" ht="258.75" customHeight="1">
      <c r="A30" s="60" t="s">
        <v>67</v>
      </c>
      <c r="B30" s="66" t="s">
        <v>90</v>
      </c>
      <c r="C30" s="50"/>
      <c r="D30" s="50"/>
      <c r="E30" s="50"/>
      <c r="F30" s="50"/>
    </row>
    <row r="31" spans="1:6" ht="40.5" customHeight="1">
      <c r="A31" s="67" t="s">
        <v>92</v>
      </c>
      <c r="B31" s="68" t="s">
        <v>139</v>
      </c>
      <c r="C31" s="50"/>
      <c r="D31" s="50"/>
      <c r="E31" s="50"/>
      <c r="F31" s="50"/>
    </row>
    <row r="32" spans="1:6" ht="189" customHeight="1">
      <c r="A32" s="60" t="s">
        <v>93</v>
      </c>
      <c r="B32" s="68" t="s">
        <v>1</v>
      </c>
      <c r="C32" s="50"/>
      <c r="D32" s="50"/>
      <c r="E32" s="50"/>
      <c r="F32" s="50"/>
    </row>
    <row r="33" spans="1:6" ht="50.25" customHeight="1">
      <c r="A33" s="53" t="s">
        <v>2</v>
      </c>
      <c r="B33" s="51" t="s">
        <v>91</v>
      </c>
      <c r="C33" s="50"/>
      <c r="D33" s="50"/>
      <c r="E33" s="50"/>
      <c r="F33" s="50"/>
    </row>
    <row r="34" spans="1:6" ht="50.25" customHeight="1">
      <c r="C34" s="50"/>
      <c r="D34" s="50"/>
      <c r="E34" s="50"/>
      <c r="F34" s="50"/>
    </row>
    <row r="35" spans="1:6" ht="50.25" customHeight="1">
      <c r="C35" s="50"/>
      <c r="D35" s="50"/>
      <c r="E35" s="50"/>
      <c r="F35" s="50"/>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3237-E6E3-41B3-9FA8-5DEEB7B4AC94}">
  <dimension ref="B2:D13"/>
  <sheetViews>
    <sheetView workbookViewId="0">
      <selection activeCell="G3" sqref="G3"/>
    </sheetView>
  </sheetViews>
  <sheetFormatPr baseColWidth="10" defaultRowHeight="15"/>
  <cols>
    <col min="1" max="1" width="11.42578125" style="69"/>
    <col min="2" max="2" width="33.140625" style="69" customWidth="1"/>
    <col min="3" max="3" width="30.28515625" style="69" customWidth="1"/>
    <col min="4" max="4" width="11.42578125" style="69"/>
    <col min="5" max="5" width="16.85546875" style="69" bestFit="1" customWidth="1"/>
    <col min="6" max="16384" width="11.42578125" style="69"/>
  </cols>
  <sheetData>
    <row r="2" spans="2:4" ht="15.75" thickBot="1">
      <c r="B2" s="152" t="s">
        <v>94</v>
      </c>
      <c r="C2" s="152"/>
    </row>
    <row r="3" spans="2:4" ht="91.5" customHeight="1" thickBot="1">
      <c r="B3" s="153" t="s">
        <v>95</v>
      </c>
      <c r="C3" s="154"/>
      <c r="D3" s="70"/>
    </row>
    <row r="4" spans="2:4" ht="19.5" customHeight="1">
      <c r="B4" s="71"/>
      <c r="C4" s="71"/>
      <c r="D4" s="70"/>
    </row>
    <row r="5" spans="2:4" ht="15.75" thickBot="1">
      <c r="B5" s="72" t="s">
        <v>96</v>
      </c>
      <c r="C5" s="71"/>
      <c r="D5" s="70"/>
    </row>
    <row r="6" spans="2:4" ht="39" thickBot="1">
      <c r="B6" s="73" t="s">
        <v>97</v>
      </c>
      <c r="C6" s="74" t="s">
        <v>98</v>
      </c>
      <c r="D6" s="70"/>
    </row>
    <row r="7" spans="2:4" ht="15.75" customHeight="1">
      <c r="B7" s="75" t="s">
        <v>99</v>
      </c>
      <c r="C7" s="76" t="s">
        <v>100</v>
      </c>
      <c r="D7" s="70"/>
    </row>
    <row r="8" spans="2:4">
      <c r="B8" s="77" t="s">
        <v>101</v>
      </c>
      <c r="C8" s="78" t="s">
        <v>1</v>
      </c>
      <c r="D8" s="70"/>
    </row>
    <row r="9" spans="2:4" ht="79.5" thickBot="1">
      <c r="B9" s="79" t="s">
        <v>102</v>
      </c>
      <c r="C9" s="80" t="s">
        <v>103</v>
      </c>
    </row>
    <row r="10" spans="2:4">
      <c r="B10" s="81"/>
      <c r="C10" s="82"/>
    </row>
    <row r="11" spans="2:4">
      <c r="B11" s="81"/>
      <c r="C11" s="82"/>
    </row>
    <row r="12" spans="2:4">
      <c r="B12" s="83"/>
      <c r="C12" s="84"/>
    </row>
    <row r="13" spans="2:4">
      <c r="B13" s="83"/>
      <c r="C13" s="84"/>
    </row>
  </sheetData>
  <mergeCells count="2">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9663-97B7-4052-96BF-C85C2CFFEEA5}">
  <dimension ref="B1:F34"/>
  <sheetViews>
    <sheetView workbookViewId="0">
      <selection activeCell="D12" sqref="D12"/>
    </sheetView>
  </sheetViews>
  <sheetFormatPr baseColWidth="10" defaultRowHeight="15"/>
  <cols>
    <col min="1" max="1" width="11.42578125" style="69"/>
    <col min="2" max="2" width="27.5703125" style="69" customWidth="1"/>
    <col min="3" max="3" width="29.5703125" style="69" customWidth="1"/>
    <col min="4" max="4" width="31.7109375" style="69" customWidth="1"/>
    <col min="5" max="5" width="19.28515625" style="69" customWidth="1"/>
    <col min="6" max="6" width="14.85546875" style="69" bestFit="1" customWidth="1"/>
    <col min="7" max="7" width="16" style="69" bestFit="1" customWidth="1"/>
    <col min="8" max="8" width="11.42578125" style="69"/>
    <col min="9" max="9" width="25.5703125" style="69" bestFit="1" customWidth="1"/>
    <col min="10" max="10" width="19.7109375" style="69" customWidth="1"/>
    <col min="11" max="11" width="18.28515625" style="69" customWidth="1"/>
    <col min="12" max="12" width="24.42578125" style="69" customWidth="1"/>
    <col min="13" max="16384" width="11.42578125" style="69"/>
  </cols>
  <sheetData>
    <row r="1" spans="2:6">
      <c r="D1" s="134"/>
    </row>
    <row r="2" spans="2:6" ht="15.75" thickBot="1">
      <c r="B2" s="155" t="str">
        <f>+[1]DOCUMENTOS!B2</f>
        <v>INVITACIÓN ABIERTA No 027 DE 2022</v>
      </c>
      <c r="C2" s="155"/>
      <c r="D2" s="155"/>
    </row>
    <row r="3" spans="2:6" ht="15.75" thickBot="1">
      <c r="B3" s="164" t="str">
        <f>+[1]DOCUMENTOS!B3</f>
        <v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v>
      </c>
      <c r="C3" s="165"/>
      <c r="D3" s="166"/>
      <c r="E3" s="133"/>
      <c r="F3" s="133"/>
    </row>
    <row r="4" spans="2:6">
      <c r="B4" s="132"/>
      <c r="C4" s="132"/>
      <c r="D4" s="132"/>
      <c r="E4" s="132"/>
      <c r="F4" s="132"/>
    </row>
    <row r="5" spans="2:6">
      <c r="B5" s="131" t="s">
        <v>137</v>
      </c>
    </row>
    <row r="6" spans="2:6" ht="15.75">
      <c r="B6" s="130" t="s">
        <v>136</v>
      </c>
      <c r="C6" s="156" t="s">
        <v>135</v>
      </c>
      <c r="D6" s="157"/>
      <c r="F6" s="129"/>
    </row>
    <row r="7" spans="2:6" ht="15.75">
      <c r="B7" s="128" t="s">
        <v>118</v>
      </c>
      <c r="C7" s="123" t="s">
        <v>134</v>
      </c>
      <c r="D7" s="127" t="s">
        <v>133</v>
      </c>
      <c r="F7" s="122"/>
    </row>
    <row r="8" spans="2:6" ht="15.75">
      <c r="B8" s="124" t="s">
        <v>116</v>
      </c>
      <c r="C8" s="123" t="s">
        <v>132</v>
      </c>
      <c r="D8" s="126" t="s">
        <v>131</v>
      </c>
      <c r="F8" s="122"/>
    </row>
    <row r="9" spans="2:6" ht="31.5">
      <c r="B9" s="124" t="s">
        <v>113</v>
      </c>
      <c r="C9" s="123" t="s">
        <v>130</v>
      </c>
      <c r="D9" s="123" t="s">
        <v>129</v>
      </c>
      <c r="F9" s="122"/>
    </row>
    <row r="10" spans="2:6" ht="15.75">
      <c r="B10" s="125" t="s">
        <v>111</v>
      </c>
      <c r="C10" s="123" t="s">
        <v>128</v>
      </c>
      <c r="D10" s="123" t="s">
        <v>127</v>
      </c>
      <c r="F10" s="122"/>
    </row>
    <row r="11" spans="2:6" ht="31.5">
      <c r="B11" s="124" t="s">
        <v>126</v>
      </c>
      <c r="C11" s="123" t="s">
        <v>125</v>
      </c>
      <c r="D11" s="123" t="s">
        <v>124</v>
      </c>
      <c r="F11" s="122"/>
    </row>
    <row r="12" spans="2:6" ht="31.5">
      <c r="B12" s="124" t="s">
        <v>123</v>
      </c>
      <c r="C12" s="123" t="s">
        <v>122</v>
      </c>
      <c r="D12" s="123" t="s">
        <v>121</v>
      </c>
      <c r="F12" s="122"/>
    </row>
    <row r="13" spans="2:6" ht="15.75">
      <c r="B13" s="121"/>
      <c r="C13" s="120"/>
      <c r="D13" s="120"/>
      <c r="F13" s="122"/>
    </row>
    <row r="14" spans="2:6" ht="15.75">
      <c r="B14" s="121"/>
      <c r="C14" s="120"/>
      <c r="D14" s="120"/>
      <c r="F14" s="119"/>
    </row>
    <row r="15" spans="2:6">
      <c r="C15" s="96"/>
    </row>
    <row r="16" spans="2:6">
      <c r="F16" s="118"/>
    </row>
    <row r="17" spans="2:6">
      <c r="B17" s="158" t="str">
        <f>+[1]DOCUMENTOS!C6</f>
        <v>COMPAÑÍA DE SERVICIOS Y ADMINISTRACION S.A SERDAN S.A</v>
      </c>
      <c r="C17" s="159"/>
      <c r="D17" s="159"/>
      <c r="E17" s="160"/>
      <c r="F17" s="117" t="s">
        <v>105</v>
      </c>
    </row>
    <row r="18" spans="2:6">
      <c r="B18" s="116" t="s">
        <v>120</v>
      </c>
      <c r="C18" s="115"/>
      <c r="D18" s="115"/>
      <c r="E18" s="114"/>
      <c r="F18" s="113"/>
    </row>
    <row r="19" spans="2:6" ht="15.75" thickBot="1">
      <c r="B19" s="94"/>
      <c r="C19" s="110" t="s">
        <v>119</v>
      </c>
      <c r="D19" s="104">
        <v>169205304000</v>
      </c>
      <c r="E19" s="112">
        <f>D19/D20</f>
        <v>3.2187740716852922</v>
      </c>
      <c r="F19" s="90" t="s">
        <v>1</v>
      </c>
    </row>
    <row r="20" spans="2:6">
      <c r="B20" s="94" t="s">
        <v>118</v>
      </c>
      <c r="C20" s="96" t="s">
        <v>117</v>
      </c>
      <c r="D20" s="102">
        <v>52568245000</v>
      </c>
      <c r="E20" s="107"/>
      <c r="F20" s="90"/>
    </row>
    <row r="21" spans="2:6">
      <c r="B21" s="94"/>
      <c r="C21" s="96"/>
      <c r="D21" s="102"/>
      <c r="E21" s="107"/>
      <c r="F21" s="90"/>
    </row>
    <row r="22" spans="2:6" ht="15.75" thickBot="1">
      <c r="B22" s="94" t="s">
        <v>116</v>
      </c>
      <c r="C22" s="110" t="s">
        <v>115</v>
      </c>
      <c r="D22" s="111" t="s">
        <v>114</v>
      </c>
      <c r="E22" s="101">
        <f>D19-D20</f>
        <v>116637059000</v>
      </c>
      <c r="F22" s="90" t="s">
        <v>1</v>
      </c>
    </row>
    <row r="23" spans="2:6">
      <c r="B23" s="94"/>
      <c r="C23" s="96"/>
      <c r="D23" s="102"/>
      <c r="E23" s="107"/>
      <c r="F23" s="90"/>
    </row>
    <row r="24" spans="2:6" ht="15.75" thickBot="1">
      <c r="B24" s="94" t="s">
        <v>113</v>
      </c>
      <c r="C24" s="110" t="s">
        <v>112</v>
      </c>
      <c r="D24" s="109">
        <v>126941697000</v>
      </c>
      <c r="E24" s="108">
        <f>D24/D25</f>
        <v>0.5584741547960379</v>
      </c>
      <c r="F24" s="90" t="s">
        <v>1</v>
      </c>
    </row>
    <row r="25" spans="2:6">
      <c r="B25" s="94"/>
      <c r="C25" s="96" t="s">
        <v>104</v>
      </c>
      <c r="D25" s="102">
        <v>227300934000</v>
      </c>
      <c r="E25" s="107"/>
      <c r="F25" s="106"/>
    </row>
    <row r="26" spans="2:6">
      <c r="B26" s="161"/>
      <c r="C26" s="162"/>
      <c r="D26" s="162"/>
      <c r="E26" s="163"/>
      <c r="F26" s="105"/>
    </row>
    <row r="27" spans="2:6" ht="15.75" thickBot="1">
      <c r="B27" s="94" t="s">
        <v>111</v>
      </c>
      <c r="C27" s="93" t="s">
        <v>106</v>
      </c>
      <c r="D27" s="104">
        <v>10066167000</v>
      </c>
      <c r="E27" s="91">
        <f>D27/D28</f>
        <v>2.3699106389470672</v>
      </c>
      <c r="F27" s="103" t="s">
        <v>1</v>
      </c>
    </row>
    <row r="28" spans="2:6">
      <c r="B28" s="94"/>
      <c r="C28" s="96" t="s">
        <v>110</v>
      </c>
      <c r="D28" s="102">
        <v>4247488000</v>
      </c>
      <c r="E28" s="101"/>
      <c r="F28" s="100"/>
    </row>
    <row r="29" spans="2:6">
      <c r="B29" s="97"/>
      <c r="E29" s="99"/>
      <c r="F29" s="90"/>
    </row>
    <row r="30" spans="2:6" ht="15.75" thickBot="1">
      <c r="B30" s="94" t="s">
        <v>109</v>
      </c>
      <c r="C30" s="93" t="s">
        <v>106</v>
      </c>
      <c r="D30" s="92">
        <f>+D27</f>
        <v>10066167000</v>
      </c>
      <c r="E30" s="91">
        <f>D30/D31</f>
        <v>0.10030135043772802</v>
      </c>
      <c r="F30" s="90" t="s">
        <v>1</v>
      </c>
    </row>
    <row r="31" spans="2:6">
      <c r="B31" s="97"/>
      <c r="C31" s="96" t="s">
        <v>108</v>
      </c>
      <c r="D31" s="98">
        <v>100359237000</v>
      </c>
      <c r="E31" s="91"/>
      <c r="F31" s="90"/>
    </row>
    <row r="32" spans="2:6">
      <c r="B32" s="97"/>
      <c r="C32" s="96"/>
      <c r="D32" s="95"/>
      <c r="E32" s="91"/>
      <c r="F32" s="90"/>
    </row>
    <row r="33" spans="2:6" ht="15.75" thickBot="1">
      <c r="B33" s="94" t="s">
        <v>107</v>
      </c>
      <c r="C33" s="93" t="s">
        <v>106</v>
      </c>
      <c r="D33" s="92">
        <f>+D30</f>
        <v>10066167000</v>
      </c>
      <c r="E33" s="91">
        <f>D33/D34</f>
        <v>4.4285638527116658E-2</v>
      </c>
      <c r="F33" s="90" t="s">
        <v>105</v>
      </c>
    </row>
    <row r="34" spans="2:6">
      <c r="B34" s="89"/>
      <c r="C34" s="88" t="s">
        <v>104</v>
      </c>
      <c r="D34" s="87">
        <f>+D25</f>
        <v>227300934000</v>
      </c>
      <c r="E34" s="86"/>
      <c r="F34" s="85"/>
    </row>
  </sheetData>
  <mergeCells count="5">
    <mergeCell ref="B2:D2"/>
    <mergeCell ref="C6:D6"/>
    <mergeCell ref="B17:E17"/>
    <mergeCell ref="B26:E26"/>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618E-74D8-4ECD-97F8-E682A642794E}">
  <dimension ref="B1:D13"/>
  <sheetViews>
    <sheetView topLeftCell="A4" workbookViewId="0">
      <selection activeCell="C28" sqref="C28"/>
    </sheetView>
  </sheetViews>
  <sheetFormatPr baseColWidth="10" defaultRowHeight="15"/>
  <cols>
    <col min="1" max="1" width="11.42578125" style="69"/>
    <col min="2" max="2" width="26.42578125" style="69" customWidth="1"/>
    <col min="3" max="3" width="24" style="69" customWidth="1"/>
    <col min="4" max="4" width="27.28515625" style="69" customWidth="1"/>
    <col min="5" max="16384" width="11.42578125" style="69"/>
  </cols>
  <sheetData>
    <row r="1" spans="2:4" ht="15.75">
      <c r="B1" s="135"/>
    </row>
    <row r="2" spans="2:4" ht="24" customHeight="1">
      <c r="B2" s="167" t="str">
        <f>+'[1]EVALUACION INDICES'!B2</f>
        <v>INVITACIÓN ABIERTA No 027 DE 2022</v>
      </c>
      <c r="C2" s="167"/>
    </row>
    <row r="3" spans="2:4" ht="101.25" customHeight="1">
      <c r="B3" s="172" t="str">
        <f>+'[1]EVALUACION INDICES'!B3</f>
        <v xml:space="preserve">CONTRATAR EL SERVICIO DE OUTSOURCING PARA LA IMPLEMENTACION DEL PLAN DE IMPULSO DE LA ELC A TRAVÉS DE PROMOTORAS CON EL FIN DE REALIZAR LAS ACTIVACIONES DE TRADE MARKETING EN LOS DIFERENTES PUNTOS DE VENTAS DONDE LA ELC HAGA PRESENCIA CON SU PORTAFOLIO DE PRODUCTOS.
</v>
      </c>
      <c r="C3" s="172"/>
      <c r="D3" s="172"/>
    </row>
    <row r="4" spans="2:4" ht="15.75" thickBot="1">
      <c r="B4" s="136" t="s">
        <v>137</v>
      </c>
      <c r="C4" s="137"/>
    </row>
    <row r="5" spans="2:4" ht="16.5" thickTop="1" thickBot="1">
      <c r="B5" s="168" t="s">
        <v>138</v>
      </c>
      <c r="C5" s="169"/>
      <c r="D5" s="171" t="str">
        <f>+[1]DOCUMENTOS!C6</f>
        <v>COMPAÑÍA DE SERVICIOS Y ADMINISTRACION S.A SERDAN S.A</v>
      </c>
    </row>
    <row r="6" spans="2:4" ht="31.5" customHeight="1" thickTop="1" thickBot="1">
      <c r="B6" s="170"/>
      <c r="C6" s="169"/>
      <c r="D6" s="171"/>
    </row>
    <row r="7" spans="2:4" ht="16.5" thickTop="1">
      <c r="B7" s="128" t="s">
        <v>118</v>
      </c>
      <c r="C7" s="127" t="str">
        <f>+'[1]EVALUACION INDICES'!D7</f>
        <v>&gt; = 1.5</v>
      </c>
      <c r="D7" s="138">
        <f>+'[1]EVALUACION INDICES'!E19</f>
        <v>3.2187740716852922</v>
      </c>
    </row>
    <row r="8" spans="2:4" ht="15.75">
      <c r="B8" s="124" t="s">
        <v>116</v>
      </c>
      <c r="C8" s="126" t="str">
        <f>+'[1]EVALUACION INDICES'!D8</f>
        <v>&gt; =  al P.O</v>
      </c>
      <c r="D8" s="139">
        <f>+'[1]EVALUACION INDICES'!E22</f>
        <v>116637059000</v>
      </c>
    </row>
    <row r="9" spans="2:4" ht="31.5">
      <c r="B9" s="140" t="s">
        <v>113</v>
      </c>
      <c r="C9" s="141" t="str">
        <f>+'[1]EVALUACION INDICES'!D9</f>
        <v>&lt;= 60 %</v>
      </c>
      <c r="D9" s="142">
        <f>+'[1]EVALUACION INDICES'!E24</f>
        <v>0.5584741547960379</v>
      </c>
    </row>
    <row r="10" spans="2:4" ht="15.75">
      <c r="B10" s="143" t="s">
        <v>111</v>
      </c>
      <c r="C10" s="144" t="str">
        <f>+'[1]EVALUACION INDICES'!D10</f>
        <v>&gt; = 2</v>
      </c>
      <c r="D10" s="145">
        <f>+'[1]EVALUACION INDICES'!E27</f>
        <v>2.3699106389470672</v>
      </c>
    </row>
    <row r="11" spans="2:4" ht="31.5">
      <c r="B11" s="124" t="s">
        <v>126</v>
      </c>
      <c r="C11" s="123" t="str">
        <f>+'[1]EVALUACION INDICES'!D11</f>
        <v>&gt; = 0.07</v>
      </c>
      <c r="D11" s="146">
        <f>+'[1]EVALUACION INDICES'!E30</f>
        <v>0.10030135043772802</v>
      </c>
    </row>
    <row r="12" spans="2:4" ht="31.5">
      <c r="B12" s="124" t="s">
        <v>123</v>
      </c>
      <c r="C12" s="123" t="str">
        <f>+'[1]EVALUACION INDICES'!D12</f>
        <v>&gt; = 0.03</v>
      </c>
      <c r="D12" s="147">
        <f>+'[1]EVALUACION INDICES'!E33</f>
        <v>4.4285638527116658E-2</v>
      </c>
    </row>
    <row r="13" spans="2:4">
      <c r="D13" s="148" t="s">
        <v>1</v>
      </c>
    </row>
  </sheetData>
  <mergeCells count="4">
    <mergeCell ref="B2:C2"/>
    <mergeCell ref="B5:C6"/>
    <mergeCell ref="D5:D6"/>
    <mergeCell ref="B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zoomScale="120" zoomScaleNormal="120" workbookViewId="0">
      <selection activeCell="C6" sqref="C6"/>
    </sheetView>
  </sheetViews>
  <sheetFormatPr baseColWidth="10" defaultRowHeight="15"/>
  <cols>
    <col min="3" max="3" width="90.85546875" customWidth="1"/>
    <col min="4" max="4" width="37.42578125" customWidth="1"/>
  </cols>
  <sheetData>
    <row r="1" spans="1:5" ht="15.75" thickBot="1"/>
    <row r="2" spans="1:5" ht="15.75" thickBot="1">
      <c r="C2" s="173" t="s">
        <v>18</v>
      </c>
      <c r="D2" s="174"/>
    </row>
    <row r="3" spans="1:5" ht="15.75" thickBot="1">
      <c r="C3" s="18"/>
      <c r="D3" s="17"/>
    </row>
    <row r="4" spans="1:5" ht="25.5" customHeight="1" thickBot="1">
      <c r="C4" s="16" t="s">
        <v>12</v>
      </c>
      <c r="D4" s="15" t="s">
        <v>16</v>
      </c>
      <c r="E4" s="175"/>
    </row>
    <row r="5" spans="1:5" ht="372" customHeight="1" thickBot="1">
      <c r="A5" s="14"/>
      <c r="B5" s="14"/>
      <c r="C5" s="29" t="s">
        <v>13</v>
      </c>
      <c r="D5" s="28" t="s">
        <v>15</v>
      </c>
      <c r="E5" s="175"/>
    </row>
    <row r="6" spans="1:5" ht="15.75" thickBot="1">
      <c r="C6" s="26"/>
      <c r="D6" s="13" t="s">
        <v>1</v>
      </c>
    </row>
    <row r="7" spans="1:5">
      <c r="C7" s="26"/>
      <c r="D7" s="48"/>
    </row>
    <row r="8" spans="1:5">
      <c r="C8" s="26"/>
      <c r="D8" s="48"/>
    </row>
    <row r="9" spans="1:5">
      <c r="C9" s="26"/>
      <c r="D9" s="48"/>
    </row>
    <row r="10" spans="1:5">
      <c r="C10" s="26"/>
      <c r="D10" s="48"/>
    </row>
    <row r="11" spans="1:5">
      <c r="C11" s="23" t="s">
        <v>7</v>
      </c>
      <c r="D11" s="31"/>
    </row>
    <row r="12" spans="1:5">
      <c r="C12" s="176" t="s">
        <v>10</v>
      </c>
      <c r="D12" s="177"/>
    </row>
    <row r="13" spans="1:5">
      <c r="C13" s="26"/>
    </row>
    <row r="14" spans="1:5">
      <c r="C14" s="26"/>
    </row>
    <row r="15" spans="1:5">
      <c r="C15" s="26"/>
    </row>
    <row r="16" spans="1:5">
      <c r="C16" s="25" t="s">
        <v>44</v>
      </c>
    </row>
    <row r="17" spans="3:3">
      <c r="C17" s="21" t="s">
        <v>43</v>
      </c>
    </row>
    <row r="18" spans="3:3">
      <c r="C18" s="26"/>
    </row>
    <row r="19" spans="3:3">
      <c r="C19" s="26"/>
    </row>
    <row r="20" spans="3:3">
      <c r="C20" s="20"/>
    </row>
  </sheetData>
  <mergeCells count="3">
    <mergeCell ref="C2:D2"/>
    <mergeCell ref="E4:E5"/>
    <mergeCell ref="C12:D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zoomScale="120" zoomScaleNormal="120" workbookViewId="0">
      <selection activeCell="C16" sqref="C16:C17"/>
    </sheetView>
  </sheetViews>
  <sheetFormatPr baseColWidth="10" defaultRowHeight="15"/>
  <cols>
    <col min="3" max="3" width="90.85546875" customWidth="1"/>
    <col min="4" max="4" width="37.42578125" customWidth="1"/>
  </cols>
  <sheetData>
    <row r="1" spans="1:5" ht="15.75" thickBot="1"/>
    <row r="2" spans="1:5" ht="15.75" thickBot="1">
      <c r="C2" s="173" t="s">
        <v>18</v>
      </c>
      <c r="D2" s="174"/>
    </row>
    <row r="3" spans="1:5" ht="15.75" thickBot="1">
      <c r="C3" s="18"/>
      <c r="D3" s="17"/>
    </row>
    <row r="4" spans="1:5" ht="18.75" customHeight="1" thickBot="1">
      <c r="C4" s="16" t="s">
        <v>12</v>
      </c>
      <c r="D4" s="15" t="s">
        <v>16</v>
      </c>
      <c r="E4" s="175"/>
    </row>
    <row r="5" spans="1:5" ht="372" customHeight="1" thickBot="1">
      <c r="A5" s="14"/>
      <c r="B5" s="14"/>
      <c r="C5" s="27" t="s">
        <v>14</v>
      </c>
      <c r="D5" s="28" t="s">
        <v>17</v>
      </c>
      <c r="E5" s="175"/>
    </row>
    <row r="6" spans="1:5" ht="15.75" thickBot="1">
      <c r="C6" s="26"/>
      <c r="D6" s="13" t="s">
        <v>1</v>
      </c>
    </row>
    <row r="7" spans="1:5">
      <c r="C7" s="26"/>
      <c r="D7" s="48"/>
    </row>
    <row r="8" spans="1:5">
      <c r="C8" s="26"/>
      <c r="D8" s="48"/>
    </row>
    <row r="9" spans="1:5">
      <c r="C9" s="26"/>
      <c r="D9" s="48"/>
    </row>
    <row r="10" spans="1:5">
      <c r="C10" s="26"/>
    </row>
    <row r="11" spans="1:5">
      <c r="C11" s="23" t="s">
        <v>7</v>
      </c>
      <c r="D11" s="31"/>
    </row>
    <row r="12" spans="1:5">
      <c r="C12" s="176" t="s">
        <v>10</v>
      </c>
      <c r="D12" s="177"/>
    </row>
    <row r="13" spans="1:5">
      <c r="C13" s="26"/>
    </row>
    <row r="14" spans="1:5">
      <c r="C14" s="26"/>
    </row>
    <row r="15" spans="1:5">
      <c r="C15" s="26"/>
    </row>
    <row r="16" spans="1:5">
      <c r="C16" s="25" t="s">
        <v>44</v>
      </c>
    </row>
    <row r="17" spans="3:3">
      <c r="C17" s="21" t="s">
        <v>43</v>
      </c>
    </row>
    <row r="18" spans="3:3">
      <c r="C18" s="26"/>
    </row>
    <row r="19" spans="3:3">
      <c r="C19" s="20"/>
    </row>
  </sheetData>
  <mergeCells count="3">
    <mergeCell ref="C12:D12"/>
    <mergeCell ref="C2:D2"/>
    <mergeCell ref="E4:E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E43"/>
  <sheetViews>
    <sheetView topLeftCell="A5" zoomScale="85" zoomScaleNormal="85" workbookViewId="0">
      <selection activeCell="B34" sqref="B34"/>
    </sheetView>
  </sheetViews>
  <sheetFormatPr baseColWidth="10" defaultRowHeight="15"/>
  <cols>
    <col min="2" max="2" width="53.28515625" customWidth="1"/>
    <col min="3" max="3" width="16" style="14" customWidth="1"/>
    <col min="4" max="4" width="15.42578125" customWidth="1"/>
    <col min="5" max="5" width="15.140625" customWidth="1"/>
  </cols>
  <sheetData>
    <row r="3" spans="2:5" ht="18" customHeight="1"/>
    <row r="4" spans="2:5" ht="24" customHeight="1">
      <c r="B4" s="180" t="s">
        <v>19</v>
      </c>
      <c r="C4" s="180"/>
      <c r="D4" s="180"/>
      <c r="E4" s="20"/>
    </row>
    <row r="5" spans="2:5" ht="24" customHeight="1" thickBot="1">
      <c r="B5" s="19"/>
      <c r="C5" s="19"/>
      <c r="D5" s="19"/>
      <c r="E5" s="20"/>
    </row>
    <row r="6" spans="2:5" ht="16.5" customHeight="1" thickBot="1">
      <c r="B6" s="22"/>
      <c r="C6" s="181" t="s">
        <v>16</v>
      </c>
      <c r="D6" s="182"/>
      <c r="E6" s="22"/>
    </row>
    <row r="7" spans="2:5" ht="15.75" thickBot="1">
      <c r="B7" s="46" t="s">
        <v>20</v>
      </c>
      <c r="C7" s="35" t="s">
        <v>1</v>
      </c>
      <c r="D7" s="47" t="s">
        <v>21</v>
      </c>
      <c r="E7" s="22"/>
    </row>
    <row r="8" spans="2:5" ht="41.25" customHeight="1">
      <c r="B8" s="37" t="s">
        <v>23</v>
      </c>
      <c r="C8" s="38" t="s">
        <v>42</v>
      </c>
      <c r="D8" s="39"/>
      <c r="E8" s="22"/>
    </row>
    <row r="9" spans="2:5" ht="36" customHeight="1">
      <c r="B9" s="40" t="s">
        <v>24</v>
      </c>
      <c r="C9" s="36" t="s">
        <v>42</v>
      </c>
      <c r="D9" s="41"/>
      <c r="E9" s="22"/>
    </row>
    <row r="10" spans="2:5">
      <c r="B10" s="42" t="s">
        <v>22</v>
      </c>
      <c r="C10" s="36" t="s">
        <v>42</v>
      </c>
      <c r="D10" s="41"/>
      <c r="E10" s="22"/>
    </row>
    <row r="11" spans="2:5">
      <c r="B11" s="42" t="s">
        <v>25</v>
      </c>
      <c r="C11" s="36" t="s">
        <v>42</v>
      </c>
      <c r="D11" s="41"/>
      <c r="E11" s="22"/>
    </row>
    <row r="12" spans="2:5">
      <c r="B12" s="42" t="s">
        <v>26</v>
      </c>
      <c r="C12" s="36" t="s">
        <v>42</v>
      </c>
      <c r="D12" s="41"/>
      <c r="E12" s="22"/>
    </row>
    <row r="13" spans="2:5" ht="57">
      <c r="B13" s="42" t="s">
        <v>27</v>
      </c>
      <c r="C13" s="36" t="s">
        <v>42</v>
      </c>
      <c r="D13" s="41"/>
      <c r="E13" s="22"/>
    </row>
    <row r="14" spans="2:5" ht="28.5">
      <c r="B14" s="42" t="s">
        <v>29</v>
      </c>
      <c r="C14" s="36" t="s">
        <v>42</v>
      </c>
      <c r="D14" s="41"/>
      <c r="E14" s="22"/>
    </row>
    <row r="15" spans="2:5">
      <c r="B15" s="42" t="s">
        <v>28</v>
      </c>
      <c r="C15" s="36" t="s">
        <v>42</v>
      </c>
      <c r="D15" s="41"/>
      <c r="E15" s="22"/>
    </row>
    <row r="16" spans="2:5">
      <c r="B16" s="42" t="s">
        <v>30</v>
      </c>
      <c r="C16" s="36" t="s">
        <v>42</v>
      </c>
      <c r="D16" s="41"/>
      <c r="E16" s="22"/>
    </row>
    <row r="17" spans="2:5">
      <c r="B17" s="42" t="s">
        <v>31</v>
      </c>
      <c r="C17" s="36" t="s">
        <v>42</v>
      </c>
      <c r="D17" s="41"/>
      <c r="E17" s="22"/>
    </row>
    <row r="18" spans="2:5" ht="28.5">
      <c r="B18" s="42" t="s">
        <v>32</v>
      </c>
      <c r="C18" s="36" t="s">
        <v>42</v>
      </c>
      <c r="D18" s="41"/>
      <c r="E18" s="22"/>
    </row>
    <row r="19" spans="2:5">
      <c r="B19" s="42" t="s">
        <v>33</v>
      </c>
      <c r="C19" s="36" t="s">
        <v>42</v>
      </c>
      <c r="D19" s="41"/>
      <c r="E19" s="22"/>
    </row>
    <row r="20" spans="2:5">
      <c r="B20" s="42" t="s">
        <v>35</v>
      </c>
      <c r="C20" s="36" t="s">
        <v>42</v>
      </c>
      <c r="D20" s="41"/>
      <c r="E20" s="22"/>
    </row>
    <row r="21" spans="2:5">
      <c r="B21" s="42" t="s">
        <v>34</v>
      </c>
      <c r="C21" s="36" t="s">
        <v>42</v>
      </c>
      <c r="D21" s="41"/>
      <c r="E21" s="22"/>
    </row>
    <row r="22" spans="2:5">
      <c r="B22" s="42" t="s">
        <v>36</v>
      </c>
      <c r="C22" s="36" t="s">
        <v>42</v>
      </c>
      <c r="D22" s="41"/>
      <c r="E22" s="22"/>
    </row>
    <row r="23" spans="2:5">
      <c r="B23" s="42" t="s">
        <v>37</v>
      </c>
      <c r="C23" s="36" t="s">
        <v>42</v>
      </c>
      <c r="D23" s="41"/>
      <c r="E23" s="22"/>
    </row>
    <row r="24" spans="2:5">
      <c r="B24" s="42" t="s">
        <v>38</v>
      </c>
      <c r="C24" s="36" t="s">
        <v>42</v>
      </c>
      <c r="D24" s="41"/>
      <c r="E24" s="22"/>
    </row>
    <row r="25" spans="2:5" ht="28.5">
      <c r="B25" s="42" t="s">
        <v>39</v>
      </c>
      <c r="C25" s="36" t="s">
        <v>42</v>
      </c>
      <c r="D25" s="41"/>
      <c r="E25" s="22"/>
    </row>
    <row r="26" spans="2:5" ht="28.5">
      <c r="B26" s="42" t="s">
        <v>40</v>
      </c>
      <c r="C26" s="36" t="s">
        <v>42</v>
      </c>
      <c r="D26" s="41"/>
      <c r="E26" s="22"/>
    </row>
    <row r="27" spans="2:5" ht="43.5" thickBot="1">
      <c r="B27" s="43" t="s">
        <v>41</v>
      </c>
      <c r="C27" s="44" t="s">
        <v>42</v>
      </c>
      <c r="D27" s="45"/>
      <c r="E27" s="22"/>
    </row>
    <row r="28" spans="2:5" ht="15.75" thickBot="1">
      <c r="B28" s="22"/>
      <c r="C28" s="30"/>
      <c r="D28" s="22"/>
      <c r="E28" s="22"/>
    </row>
    <row r="29" spans="2:5" ht="27" thickBot="1">
      <c r="B29" s="178" t="s">
        <v>1</v>
      </c>
      <c r="C29" s="179"/>
      <c r="D29" s="179"/>
      <c r="E29" s="22"/>
    </row>
    <row r="30" spans="2:5">
      <c r="B30" s="22"/>
      <c r="C30" s="30"/>
      <c r="D30" s="22"/>
      <c r="E30" s="22"/>
    </row>
    <row r="31" spans="2:5">
      <c r="B31" s="22"/>
      <c r="C31" s="30"/>
      <c r="D31" s="22"/>
      <c r="E31" s="22"/>
    </row>
    <row r="32" spans="2:5">
      <c r="B32" s="22"/>
      <c r="C32" s="30"/>
      <c r="D32" s="22"/>
      <c r="E32" s="22"/>
    </row>
    <row r="33" spans="2:5">
      <c r="B33" s="22"/>
      <c r="C33" s="30"/>
      <c r="D33" s="22"/>
      <c r="E33" s="22"/>
    </row>
    <row r="34" spans="2:5">
      <c r="B34" s="22"/>
      <c r="C34" s="30"/>
      <c r="D34" s="22"/>
      <c r="E34" s="22"/>
    </row>
    <row r="35" spans="2:5">
      <c r="B35" s="23" t="s">
        <v>7</v>
      </c>
      <c r="C35" s="31"/>
      <c r="D35" s="22"/>
      <c r="E35" s="22"/>
    </row>
    <row r="36" spans="2:5">
      <c r="B36" s="176" t="s">
        <v>10</v>
      </c>
      <c r="C36" s="177"/>
      <c r="D36" s="22"/>
      <c r="E36" s="22"/>
    </row>
    <row r="37" spans="2:5">
      <c r="B37" s="24"/>
      <c r="C37" s="32"/>
      <c r="D37" s="22"/>
      <c r="E37" s="22"/>
    </row>
    <row r="38" spans="2:5">
      <c r="B38" s="24"/>
      <c r="C38" s="32"/>
      <c r="D38" s="22"/>
      <c r="E38" s="22"/>
    </row>
    <row r="39" spans="2:5">
      <c r="B39" s="25" t="s">
        <v>44</v>
      </c>
      <c r="C39" s="33"/>
      <c r="D39" s="22"/>
      <c r="E39" s="22"/>
    </row>
    <row r="40" spans="2:5">
      <c r="B40" s="21" t="s">
        <v>43</v>
      </c>
      <c r="C40" s="33"/>
      <c r="D40" s="22"/>
      <c r="E40" s="22"/>
    </row>
    <row r="41" spans="2:5">
      <c r="B41" s="20"/>
      <c r="C41" s="34"/>
      <c r="D41" s="20"/>
      <c r="E41" s="20"/>
    </row>
    <row r="42" spans="2:5">
      <c r="B42" s="20"/>
      <c r="C42" s="34"/>
      <c r="D42" s="20"/>
      <c r="E42" s="20"/>
    </row>
    <row r="43" spans="2:5">
      <c r="B43" s="20"/>
      <c r="C43" s="34"/>
      <c r="D43" s="20"/>
      <c r="E43" s="20"/>
    </row>
  </sheetData>
  <mergeCells count="4">
    <mergeCell ref="B36:C36"/>
    <mergeCell ref="B29:D29"/>
    <mergeCell ref="B4:D4"/>
    <mergeCell ref="C6:D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2"/>
  <sheetViews>
    <sheetView workbookViewId="0">
      <selection activeCell="F9" sqref="F9"/>
    </sheetView>
  </sheetViews>
  <sheetFormatPr baseColWidth="10" defaultRowHeight="15"/>
  <cols>
    <col min="1" max="1" width="27.42578125" customWidth="1"/>
    <col min="2" max="2" width="12.28515625" customWidth="1"/>
    <col min="3" max="3" width="31" customWidth="1"/>
  </cols>
  <sheetData>
    <row r="1" spans="1:3">
      <c r="A1" s="1"/>
      <c r="B1" s="1"/>
      <c r="C1" s="1"/>
    </row>
    <row r="2" spans="1:3" ht="23.25">
      <c r="A2" s="187" t="s">
        <v>11</v>
      </c>
      <c r="B2" s="187"/>
      <c r="C2" s="187"/>
    </row>
    <row r="3" spans="1:3" ht="46.5" customHeight="1">
      <c r="A3" s="188" t="s">
        <v>3</v>
      </c>
      <c r="B3" s="189"/>
      <c r="C3" s="5" t="s">
        <v>16</v>
      </c>
    </row>
    <row r="4" spans="1:3">
      <c r="A4" s="188" t="s">
        <v>0</v>
      </c>
      <c r="B4" s="189"/>
      <c r="C4" s="12" t="s">
        <v>91</v>
      </c>
    </row>
    <row r="5" spans="1:3">
      <c r="A5" s="188" t="s">
        <v>6</v>
      </c>
      <c r="B5" s="189"/>
      <c r="C5" s="65" t="s">
        <v>1</v>
      </c>
    </row>
    <row r="6" spans="1:3">
      <c r="A6" s="188" t="s">
        <v>4</v>
      </c>
      <c r="B6" s="189"/>
      <c r="C6" s="3" t="s">
        <v>1</v>
      </c>
    </row>
    <row r="7" spans="1:3">
      <c r="A7" s="190" t="s">
        <v>5</v>
      </c>
      <c r="B7" s="191"/>
      <c r="C7" s="4" t="s">
        <v>1</v>
      </c>
    </row>
    <row r="8" spans="1:3">
      <c r="A8" s="185" t="s">
        <v>45</v>
      </c>
      <c r="B8" s="186"/>
      <c r="C8" s="65" t="s">
        <v>1</v>
      </c>
    </row>
    <row r="9" spans="1:3" ht="32.25" customHeight="1">
      <c r="A9" s="185" t="s">
        <v>2</v>
      </c>
      <c r="B9" s="186"/>
      <c r="C9" s="149" t="s">
        <v>91</v>
      </c>
    </row>
    <row r="10" spans="1:3">
      <c r="B10" s="2"/>
      <c r="C10" s="2"/>
    </row>
    <row r="11" spans="1:3">
      <c r="B11" s="2"/>
      <c r="C11" s="2"/>
    </row>
    <row r="12" spans="1:3">
      <c r="B12" s="2"/>
      <c r="C12" s="2"/>
    </row>
    <row r="13" spans="1:3">
      <c r="A13" s="7" t="s">
        <v>7</v>
      </c>
      <c r="B13" s="7"/>
    </row>
    <row r="14" spans="1:3">
      <c r="A14" s="183" t="s">
        <v>10</v>
      </c>
      <c r="B14" s="184"/>
    </row>
    <row r="15" spans="1:3">
      <c r="A15" s="9"/>
      <c r="B15" s="8"/>
    </row>
    <row r="16" spans="1:3">
      <c r="A16" s="9"/>
      <c r="B16" s="8"/>
    </row>
    <row r="17" spans="1:2">
      <c r="A17" s="25" t="s">
        <v>44</v>
      </c>
      <c r="B17" s="6"/>
    </row>
    <row r="18" spans="1:2">
      <c r="A18" s="21" t="s">
        <v>43</v>
      </c>
      <c r="B18" s="6"/>
    </row>
    <row r="21" spans="1:2">
      <c r="A21" s="10" t="s">
        <v>8</v>
      </c>
      <c r="B21" s="11"/>
    </row>
    <row r="22" spans="1:2">
      <c r="A22" s="11" t="s">
        <v>9</v>
      </c>
      <c r="B22" s="11"/>
    </row>
  </sheetData>
  <mergeCells count="9">
    <mergeCell ref="A14:B14"/>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 </vt:lpstr>
      <vt:lpstr>DOCUMENTOS</vt:lpstr>
      <vt:lpstr>EVALUACION INDICES</vt:lpstr>
      <vt:lpstr>Hoja3</vt:lpstr>
      <vt:lpstr>EVALUACION EXPERIENCIA </vt:lpstr>
      <vt:lpstr>EVALUACION EXP ESPECIF</vt:lpstr>
      <vt:lpstr>PONDERACION TECNICA</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Paula Mariana Marin Garibello</cp:lastModifiedBy>
  <cp:lastPrinted>2022-03-15T20:16:25Z</cp:lastPrinted>
  <dcterms:created xsi:type="dcterms:W3CDTF">2017-05-22T13:32:10Z</dcterms:created>
  <dcterms:modified xsi:type="dcterms:W3CDTF">2022-08-30T18:47:42Z</dcterms:modified>
</cp:coreProperties>
</file>