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arco.antolinez\Desktop\LICORERA\2022\INVITACIONES\ABIERTAS\INVI 024 DE 2022 - TUBERIA\"/>
    </mc:Choice>
  </mc:AlternateContent>
  <xr:revisionPtr revIDLastSave="0" documentId="13_ncr:1_{C0B8099B-5E79-4005-944C-0DAAA5E9D6AF}" xr6:coauthVersionLast="47" xr6:coauthVersionMax="47" xr10:uidLastSave="{00000000-0000-0000-0000-000000000000}"/>
  <bookViews>
    <workbookView xWindow="-120" yWindow="-120" windowWidth="29040" windowHeight="15840" xr2:uid="{00000000-000D-0000-FFFF-FFFF00000000}"/>
  </bookViews>
  <sheets>
    <sheet name="EVALUACION JURIDICA" sheetId="1" r:id="rId1"/>
    <sheet name="PONDERACIÓN ECONOMICA" sheetId="16" r:id="rId2"/>
    <sheet name="EVALUACION TECNICO - ECONOMICA" sheetId="29" r:id="rId3"/>
    <sheet name="EVALUACION EXPERIENCIA" sheetId="33" r:id="rId4"/>
    <sheet name="DOCUMENTOS" sheetId="30" r:id="rId5"/>
    <sheet name="EVALUACION INDICES" sheetId="31" r:id="rId6"/>
    <sheet name="INDICADORES" sheetId="32" r:id="rId7"/>
    <sheet name="RESULTADO"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16" l="1"/>
  <c r="C15" i="16"/>
  <c r="E5" i="32" l="1"/>
  <c r="B59" i="31"/>
  <c r="B38" i="31"/>
  <c r="B17" i="31"/>
  <c r="F5" i="32"/>
  <c r="D5" i="32"/>
  <c r="B2" i="32"/>
  <c r="B3" i="32"/>
  <c r="C7" i="32"/>
  <c r="D7" i="32"/>
  <c r="E7" i="32"/>
  <c r="F7" i="32"/>
  <c r="C8" i="32"/>
  <c r="D8" i="32"/>
  <c r="E8" i="32"/>
  <c r="F8" i="32"/>
  <c r="C9" i="32"/>
  <c r="D9" i="32"/>
  <c r="E9" i="32"/>
  <c r="F9" i="32"/>
  <c r="C10" i="32"/>
  <c r="D10" i="32"/>
  <c r="E10" i="32"/>
  <c r="F10" i="32"/>
  <c r="C11" i="32"/>
  <c r="D11" i="32"/>
  <c r="E11" i="32"/>
  <c r="F11" i="32"/>
  <c r="C12" i="32"/>
  <c r="D12" i="32"/>
  <c r="E12" i="32"/>
  <c r="F12" i="32"/>
  <c r="B2" i="31"/>
  <c r="B3" i="31"/>
  <c r="E19" i="31"/>
  <c r="E22" i="31"/>
  <c r="E24" i="31"/>
  <c r="E27" i="31"/>
  <c r="D30" i="31"/>
  <c r="E30" i="31"/>
  <c r="D33" i="31"/>
  <c r="E33" i="31"/>
  <c r="D34" i="31"/>
  <c r="E40" i="31"/>
  <c r="E43" i="31"/>
  <c r="E45" i="31"/>
  <c r="D51" i="31"/>
  <c r="E51" i="31" s="1"/>
  <c r="D55" i="31"/>
  <c r="E61" i="31"/>
  <c r="E64" i="31"/>
  <c r="E66" i="31"/>
  <c r="E69" i="31"/>
  <c r="D72" i="31"/>
  <c r="E72" i="31"/>
  <c r="D75" i="31"/>
  <c r="E75" i="31" s="1"/>
  <c r="D76" i="31"/>
  <c r="D54" i="31" l="1"/>
  <c r="E54" i="31" s="1"/>
</calcChain>
</file>

<file path=xl/sharedStrings.xml><?xml version="1.0" encoding="utf-8"?>
<sst xmlns="http://schemas.openxmlformats.org/spreadsheetml/2006/main" count="342" uniqueCount="165">
  <si>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</si>
  <si>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</si>
  <si>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</si>
  <si>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</si>
  <si>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</si>
  <si>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</si>
  <si>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</si>
  <si>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</si>
  <si>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</si>
  <si>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</si>
  <si>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</si>
  <si>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</si>
  <si>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</si>
  <si>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</si>
  <si>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</si>
  <si>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</si>
  <si>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</si>
  <si>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</si>
  <si>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</si>
  <si>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</si>
  <si>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</si>
  <si>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</si>
  <si>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</si>
  <si>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</si>
  <si>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</si>
  <si>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</si>
  <si>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</si>
  <si>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</si>
  <si>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</si>
  <si>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</si>
  <si>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Donde:</t>
  </si>
  <si>
    <t>P = Puntaje para la propuesta en evaluación</t>
  </si>
  <si>
    <t>VP = Valor de la propuesta en evaluación</t>
  </si>
  <si>
    <t>PM = Valor de la propuesta más económica.</t>
  </si>
  <si>
    <t>DESCRPCIÓN</t>
  </si>
  <si>
    <t>VALOR OFERTA</t>
  </si>
  <si>
    <t>TOTAL</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</si>
  <si>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</si>
  <si>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 xml:space="preserve">4.2 CRITERIO DE CALIFICACIÓN </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</si>
  <si>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</si>
  <si>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</si>
  <si>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</si>
  <si>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P = 1000 x (PM/VP)</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</si>
  <si>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</si>
  <si>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</si>
  <si>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NO APORTA</t>
  </si>
  <si>
    <t xml:space="preserve">RESULTADO </t>
  </si>
  <si>
    <t xml:space="preserve">EXPERIENCIA  </t>
  </si>
  <si>
    <t>DESCRIPCIÓN</t>
  </si>
  <si>
    <t>ITEM</t>
  </si>
  <si>
    <t xml:space="preserve">7. Declaración de renta del año 2020.        </t>
  </si>
  <si>
    <t>6. Certificado de Antecedentes Disciplinarios vigente del contador y del revisor fiscal, expedido por la junta central de contadores con vigencia no superior a tres meses.</t>
  </si>
  <si>
    <t>5. Dictamen del revisor fiscal sobre los estados financieros.</t>
  </si>
  <si>
    <t>4. Notas a los estados financieros.</t>
  </si>
  <si>
    <t>3. Certificación de los estados financieros, por el contador público y el representante legal en los términos de la Ley 222 de 1995.</t>
  </si>
  <si>
    <t>2. Estados de Resultados.</t>
  </si>
  <si>
    <t>1. Balance General.</t>
  </si>
  <si>
    <t xml:space="preserve"> DOCUMENTOS SOLICITADOS </t>
  </si>
  <si>
    <t>NIT</t>
  </si>
  <si>
    <t xml:space="preserve">NOMBRE </t>
  </si>
  <si>
    <t>EVALUACION DOCUMENTOS</t>
  </si>
  <si>
    <t>Activo Total</t>
  </si>
  <si>
    <t xml:space="preserve">CUMPLE </t>
  </si>
  <si>
    <t>Utilidad Operacional</t>
  </si>
  <si>
    <t xml:space="preserve">RENTABILIDAD DEL ACTIVO </t>
  </si>
  <si>
    <t xml:space="preserve">Patrimonio </t>
  </si>
  <si>
    <t xml:space="preserve">RENTABILIDAD DEL PATRIMONIO </t>
  </si>
  <si>
    <t xml:space="preserve">Gastos de Interes </t>
  </si>
  <si>
    <t xml:space="preserve">RAZON DE COBERTURA </t>
  </si>
  <si>
    <t>Pasivo Total</t>
  </si>
  <si>
    <t>NIVEL DE ENDEUDAMIENTO</t>
  </si>
  <si>
    <t xml:space="preserve">Activo corriente - Pasivo Corriente </t>
  </si>
  <si>
    <t xml:space="preserve">CAPITAL DE TRABAJO </t>
  </si>
  <si>
    <t>Pasivo corriente</t>
  </si>
  <si>
    <t>LIQUIDEZ</t>
  </si>
  <si>
    <t>Activo corriente</t>
  </si>
  <si>
    <t>En Col $</t>
  </si>
  <si>
    <t>&gt; = 0.5%</t>
  </si>
  <si>
    <t>Uop/ AT</t>
  </si>
  <si>
    <t>RENTABILIDAD DEL ACTIVO (ROE)</t>
  </si>
  <si>
    <t>&gt; = 5%</t>
  </si>
  <si>
    <t>Uop/p</t>
  </si>
  <si>
    <t>RENTABILIDAD DEL PATRIMONIO (ROE)</t>
  </si>
  <si>
    <t>&gt; = 5</t>
  </si>
  <si>
    <t>Uop/GI</t>
  </si>
  <si>
    <t>&lt;= 75 %</t>
  </si>
  <si>
    <t>(PT/AT) * 100</t>
  </si>
  <si>
    <t>&gt; =  al P.O</t>
  </si>
  <si>
    <t>AC-PC</t>
  </si>
  <si>
    <t>&gt; = 1.0</t>
  </si>
  <si>
    <t>AC/PC</t>
  </si>
  <si>
    <t>SOLICITADOS</t>
  </si>
  <si>
    <t>INDICADORES FINANCIEROS</t>
  </si>
  <si>
    <t>EVALUACION EXPERIENCIA INVITACIÓN ABIERTA No. 024 DE 2022</t>
  </si>
  <si>
    <t>INVITACION ABIERTA No. 024 DE 2022</t>
  </si>
  <si>
    <t>INGENIERA CONSTRUCCIONES Y MONTAJES FAM SAS</t>
  </si>
  <si>
    <t>PROCESS SOLUTIONS AND EQUIPAMENT SAS</t>
  </si>
  <si>
    <t>CONSTRUCTORA PRIMAR SAS</t>
  </si>
  <si>
    <t>NO CUMPLE</t>
  </si>
  <si>
    <t>FOLIO 12-19</t>
  </si>
  <si>
    <t>FOLIO 21</t>
  </si>
  <si>
    <t>FOLIO 22 Y 25</t>
  </si>
  <si>
    <t>FOLIO 23 Y 24</t>
  </si>
  <si>
    <t>FOLIO 31</t>
  </si>
  <si>
    <t>FOLIO 27-30</t>
  </si>
  <si>
    <t>FOLIO 4-5</t>
  </si>
  <si>
    <t>FOLIO 6-14</t>
  </si>
  <si>
    <t>FOLIO  15</t>
  </si>
  <si>
    <t>FOLIO 16-29</t>
  </si>
  <si>
    <t>FOLIO 30-31</t>
  </si>
  <si>
    <t>FOLIO 32-33</t>
  </si>
  <si>
    <t>FOLIO 34</t>
  </si>
  <si>
    <t>FOLIO 35 -37</t>
  </si>
  <si>
    <t>FOLIO 41</t>
  </si>
  <si>
    <t>FOLIO 3 -4</t>
  </si>
  <si>
    <t>FOLIO 5-19</t>
  </si>
  <si>
    <t>FOLIO 20</t>
  </si>
  <si>
    <t>FOLIO 22-23</t>
  </si>
  <si>
    <t>FOLIO 24-25</t>
  </si>
  <si>
    <t>FOLIO 26</t>
  </si>
  <si>
    <t>FOLIO 32-38</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</si>
  <si>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</si>
  <si>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</si>
  <si>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 xml:space="preserve">EXPERIENCIA DEL OFERENTE                LOS OFERENTES deberán acreditar experiencia específica en el montaje de tuberías en empresas del sector (industrial) o (de bebidas y alimentos).
La experiencia específica se acreditará con la presentación de certificaciones con entidades privadas y/o públicas.
Entregar certificación en la ejecución de tres (3) contratos, cuyo objeto esté relacionado con el montaje de tuberías en empresas del sector (industrial) o (de bebidas y alimentos) y cuyo valor sumado sea igual al valor del presupuesto oficial.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evaluará de acuerdo a su porcentaje de participación.
</t>
  </si>
  <si>
    <t>PROCESS SOLUTIONS AND EQUIPMENT S.A.S</t>
  </si>
  <si>
    <t>CONSTRUCTORA PRIMAR S.A.S</t>
  </si>
  <si>
    <t>INGENIERÍA CONSTRUCCIONES Y MONTAJES FAM S.A.S</t>
  </si>
  <si>
    <t xml:space="preserve">Mano de obra Y Suministro de materiales de las siguientes actividades conforme a las especificaciones técnicas
Montaje red de vapor
Montaje red de condensados
Montaje unidad reguladora de vapor
Montaje vapor a tanques
Montaje retorno de condensados
</t>
  </si>
  <si>
    <t>Red de vapor y retorno condensados</t>
  </si>
  <si>
    <t xml:space="preserve">A. Modificación tubería agua glicolada en rones.
B. Modificación tubería agua glicolada chiller
</t>
  </si>
  <si>
    <t>Modificación red agua glicolada chiller</t>
  </si>
  <si>
    <t>CANTIDAD</t>
  </si>
  <si>
    <t>ELEMENTO</t>
  </si>
  <si>
    <t xml:space="preserve">RESUMEN ECONOMICO </t>
  </si>
  <si>
    <t>Jefe Oficina  Asesora de Juridica y Contratacion</t>
  </si>
  <si>
    <t xml:space="preserve">NO CUMPLE </t>
  </si>
  <si>
    <t>900.063.691 -4</t>
  </si>
  <si>
    <t>INGENIERIA CONTRUCCIONES Y MONTAJE FAM SAS.</t>
  </si>
  <si>
    <r>
      <t xml:space="preserve">Presenta la información financiera a diciembre 31 de 2021, según certificación de la Cámara de Comercio de Bogotá, con Código de verificación No. B22172278FF7D7  del 02 de Agosto de 2022-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</si>
  <si>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2020.</t>
  </si>
  <si>
    <t>DOCUMENTO SOLICITADO</t>
  </si>
  <si>
    <t>800.141.409-5</t>
  </si>
  <si>
    <t>NOMBRE</t>
  </si>
  <si>
    <r>
      <t xml:space="preserve">Presenta la información financiera a 31 de dicimebre de 2021, según certificación de la Cámara de Comercio de Bogotá, con Código de verificación No. A22861742127B6 del 23 de Mayo de  2022- </t>
    </r>
    <r>
      <rPr>
        <b/>
        <sz val="8"/>
        <rFont val="Arial"/>
        <family val="2"/>
      </rPr>
      <t>CUMPLE</t>
    </r>
  </si>
  <si>
    <t>900.882.944 - 6</t>
  </si>
  <si>
    <t>PROCESS SOLUTIONS AND EQUIPMENT SAS</t>
  </si>
  <si>
    <t xml:space="preserve">SUMINISTRO E INSTALACIÓN DE TUBERÍAS Y ACCESORIOS, DE LA RED DE VAPOR Y GLICOL PARA EL FUNCIONAMIENTO DE LA PLANTA PILOTO DE BEBIDAS CARBONATADAS DE LA EMPRESA DE LICORES DE CUNDINAMARCA. </t>
  </si>
  <si>
    <t>INVITACIÓN ABIERTA No 024 DE 2022</t>
  </si>
  <si>
    <t>3.314.668.609 - 676.970.198</t>
  </si>
  <si>
    <t xml:space="preserve">INDETERMINADO </t>
  </si>
  <si>
    <t>INDETERMINADO</t>
  </si>
  <si>
    <t>56.337.075.336 - 28.854.846.437</t>
  </si>
  <si>
    <t>1.173.991.042 - 588.952.430</t>
  </si>
  <si>
    <t>PRESUPUESTO OFICIAL:  $267.246.458</t>
  </si>
  <si>
    <t>SOLICITADOS
PRESUPUESTO OFICIAL:  $267.246.458</t>
  </si>
  <si>
    <t>EVALUACION FINANCIERA</t>
  </si>
  <si>
    <t>Vo. Bo JUAN ANDRES CAMPOS FORERO</t>
  </si>
  <si>
    <t>Subgerente Financiero €</t>
  </si>
  <si>
    <t xml:space="preserve"> CUMPLE</t>
  </si>
  <si>
    <t>1. Nombre o razón social del contratante, dirección y teléfono: ECONNABIS,VEREDA CHECUA FINCA CACHO VIEJO NEMOCÓN, 6017043600
2. Nombre o razón social del contratista: PROCESS SOLUTIONS AND EQUIPMENT S.A.S
3. Número del contrato. (Si aplica): POECO922
4. Objeto del contrato: CONEXIÓN DE RED DESDE LOS EQUIPOS DE SERVICIOS AL EQUIPO FFE-60 INCLUYE TODO EL SUMINISTRO DE TUBERÍA Y ACCESORIOS NECESARIOS
5. Fecha de inicio y terminación (día, mes y año): 05/08/20 AL 18/06/20
6. Indicación de cumplimiento y calidad a satisfacción:  "EXCELENTE"
7. Valor del contrato (incluyendo adiciones en valor): $11.781.000
8. Nombre, firma y cargo de quien expide la certificación: PEDRO JAVIER PRADA GARZÓN, SI FIRMA, PRODUCTION AND MANUFACTURE MANAGER
1. Nombre o razón social del contratante, dirección y teléfono: INDUMIL, FÁBRICA DE EXPLOSIVOS ANTONIO RICAURTE - SIBATÉ
2. Nombre o razón social del contratista: PROCESS SOLUTIONS AND EQUIPMENT S.A.S
3. Número del contrato. (Si aplica): 3-161/2021
4. Objeto del contrato: ADQUISICIÓN E INSTALACIÓN RED HIDRÁULICA DE AGUA, ÁCIDO RESIDUAL Y SOLUCIÓN SENSIBILIZANTE PARA EL TALLER DE NITRACIÓN Y SOSE
5. Fecha de inicio y terminación (día, mes y año): 24/11/21 AL -NO INDICA EL CONTRATO LA FECHA FINAL REAL DE FINALIZACIÓN-
6. Indicación de cumplimiento y calidad a satisfacción: 
7. Valor del contrato (incluyendo adiciones en valor): $350.234.772,65 (COMPONENTE DEL CONTRATO QUE TIENE QUE VER DIRECTAMENTE CON EL OBJETO DEL PRESENTE PROCESO $259.491.382,15)
8. Nombre, firma y cargo de quien expide la certificación: CORONEL (RA) RODRIGO SALAZAR ECHEVERRI, SI FIRMA, SUBGERENTE TÉCNICO ENCARGADO DEL EMPLEO DE GERENTE GENERAL DE LA INDUSTRIA MILITAR - EL CONTRATISTA NO APARECE FIRMANDO EL CONTRATO
1. Nombre o razón social del contratante, dirección y teléfono: SENA, CALLE 2 No. 13-03 VILLETA C/MARCA, 6015461500 
2. Nombre o razón social del contratista: PROCESS SOLUTIONS AND EQUIPMENT S.A.S
3. Número del contrato. (Si aplica): CO1.PCCNTR.2888418 DE 28/09/21
4. Objeto del contrato: ADQUISICIÓN, MONTAJE Y PUESTA EN FUNCIONAMIENTO DE LA PLANTA DE ALCOHOLES ARTESANALES PARA EL DESARROLLO DEL PROYECTO SENNOVA DE MODERNIZACIÓN DE AMBIENTES AGROINDUSTRIALES FASE I EN EL MARCO DE PROYECTOS SENNOVA FINANCIADOS 2021 EN EL CENTRO DE DESARROLLO AGROINDUSTRIAL Y EMPRESARIAL DE LA REGIONAL CUNDINAMARCA SENA.
5. Fecha de inicio y terminación (día, mes y año): 28/09/21 AL 22/12/21
6. Indicación de cumplimiento y calidad a satisfacción: "CUMPLIDO A ENTERA SATISFACCIÓN"
7. Valor del contrato (incluyendo adiciones en valor): $334.586.563 (COMPONENTE DEL CONTRATO QUE TIENE QUE VER DIRECTAMENTE CON EL OBJETO DEL PRESENTE PROCESO $56.758.943).
8. Nombre, firma y cargo de quien expide la certificación: YINA PAOLA ALVARADO ZAMBRANO, SI FIRMA, SUBDIRECTORA DE CENTRO (E).</t>
  </si>
  <si>
    <t>1. Nombre o razón social del contratante, dirección y teléfono: PROENFAR, Calle 10 No. 34A-13 Bogotá, 6013648686 EXT 111
2. Nombre o razón social del contratista: INGENIERÍA CONSTRUCCIONES Y MONTAJES FAM S.A.S
3. Número del contrato. (Si aplica): INDICA VARIOS NÚMEROS DE DOCUMENTOS DE COMPRA
4. Objeto del contrato: MONTAJES DE TUBERÍA SANITARIA
5. Fecha de inicio y terminación (día, mes y año): 2007-2015
6. Indicación de cumplimiento y calidad a satisfacción: INDICAN "EXCELENTE MANEJO COMERCIAL, CUMPLIENDO CON LAS ESPECIFICACIONES Y REQUISITOS CONVENIDOS. DE ACUERDO A NUESTRO SISTEMA DE GESTIÓN DE CALIDAD Y CON LOS TIEMPOS PACTADOS PARA LAS ENTREGAS"
7. Valor del contrato (incluyendo adiciones en valor): $339.733.134
8. Nombre, firma y cargo de quien expide la certificación: ALONSO GAMBOA MUÑOZ, SI FIRMA, ANALISTA DE FABRICACIÓN Y SERVICIOS
1. Nombre o razón social del contratante, dirección y teléfono: LABORATORIOS BAXTER S.A, Calle 36 No. 2C-22 Cali, 6024447611
2. Nombre o razón social del contratista: INGENIERÍA CONSTRUCCIONES Y MONTAJES FAM S.A.S
3. Número del contrato. (Si aplica): NO ESPECIFICA NÚMERO DE CONTRATO. SI SE INDICA REALIZACIÓN DE TRABAJOS RELACIONADOS CON EL OBJETO DEL CONTRATO.
4. Objeto del contrato: MONTAJES CON EQUIPO DE SOLDADURA ORBITAL EN TUBERÍA SANITARIA TIPO 304 Y 316L PARA AGUA DESTILADA Y OTROS SERVICIOS
5. Fecha de inicio y terminación (día, mes y año):
6. Indicación de cumplimiento y calidad a satisfacción: NO INDICA.
7. Valor del contrato (incluyendo adiciones en valor): $232.525.000
8. Nombre, firma y cargo de quien expide la certificación: DIANA VANESSA HERNÁNDEZ, SI FIRMA, INGENIERA DE PROYECTOS                 
1. Nombre o razón social del contratante, dirección y teléfono: QUALA, PLANTA TOCANCIPÁ, 6017700100 EXT 21009
2. Nombre o razón social del contratista: INGENIERÍA CONSTRUCCIONES Y MONTAJES FAM S.A.S
3. Número del contrato. (Si aplica): INDICA VARIOS NÚMEROS DE ORDENES DE COMPRA Y NÚMEROS DE CIERRE
4. Objeto del contrato: MONTAJES DE TUBERÍA SANITARIA Y ACERO AL CARBÓN
5. Fecha de inicio y terminación (día, mes y año):
6. Indicación de cumplimiento y calidad a satisfacción: NO INDICA.
7. Valor del contrato (incluyendo adiciones en valor): $560.634.524,92
8. Nombre, firma y cargo de quien expide la certificación: JENNY MARCELA GONZALEZ MORALES, SI FIRMA, JEFE DE DIVISIÓN DEPARTAMENTO DE INGENIERÍA   
1. Nombre o razón social del contratante, dirección y teléfono: EMPRESA DE LICORES DE CUNDINAMARCA, CARRERA 36 # 10-95, 6012377777
2. Nombre o razón social del contratista: INGENIERÍA CONSTRUCCIONES Y MONTAJES FAM S.A.S
3. Número del contrato. (Si aplica): 5300000342 de 2015
4. Objeto del contrato: COMPRA E INSTALACIÓN  DE TUBERÍAS Y ACCESORIOS, FABRICACIÓN DE RACKS Y SOPORTES; DESMONTE, TRASLADO Y MONTAJE DE TUBERÍA SANITARIA ACTUAL QUE SIRVA PARA EL FUNCIONAMIENTO DE LA RED DE ALCOHOL, LICOR Y CIP DE LA EMPRESA DE LICORES DE CUNDINAMARCA.
5. Fecha de inicio y terminación (día, mes y año): 21/09/15 AL 05/11/15
6. Indicación de cumplimiento y calidad a satisfacción: NO INDICA.
7. Valor del contrato (incluyendo adiciones en valor): $405.486.778
8. Nombre, firma y cargo de quien expide la certificación: JENNY MARCELA GONZALEZ MORALES, SI FIRMA, JEFE DE DIVISIÓN DEPARTAMENTO DE INGENIERÍA   
1. Nombre o razón social del contratante, dirección y teléfono: INDUSTRIA NACIONAL DE GASEOSAS S.A., AV. CARRERA 96 # 24c-94, 6014011400
2. Nombre o razón social del contratista: INGENIERÍA CONSTRUCCIONES Y MONTAJES FAM S.A.S
3. Número del contrato. (Si aplica): 5500301339
4. Objeto del contrato: ACOMETIDAS LINEAS DE TUBERIASAL PASTEURIZADOR L1 PLANTA BOGOTÁ
5. Fecha de inicio y terminación (día, mes y año): 15/06/18 AL 15/01/19
6. Indicación de cumplimiento y calidad a satisfacción: INDICAN "DURANTE EL TIEMPO QUE LLEVAN CON NOSOTROS EL PROVEEDOR SE HA CARACTERIZADO POR SU RESPONSABILIDAD, EFICIENCIA Y BUENA CALIDAD EN SUS SERVICIOS"
7. Valor del contrato (incluyendo adiciones en valor): $290.989.500
8. Nombre, firma y cargo de quien expide la certificación: JENNY MARCELA GONZALEZ MORALES, SI FIRMA, JEFE DE DIVISIÓN DEPARTAMENTO DE INGENIERÍA</t>
  </si>
  <si>
    <t>CUMPLE
SELECCIONADO</t>
  </si>
  <si>
    <t>Vo. Bo NESTOR JAVIER LEMUS CLAVIJO</t>
  </si>
  <si>
    <t>Subgerente Tecnico</t>
  </si>
  <si>
    <t>CUMPLE
SUBSANO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</si>
</sst>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1" formatCode="_-* #,##0_-;\-* #,##0_-;_-* &quot;-&quot;_-;_-@_-"/>
    <numFmt numFmtId="44" formatCode="_-&quot;$&quot;\ * #,##0.00_-;\-&quot;$&quot;\ * #,##0.00_-;_-&quot;$&quot;\ * &quot;-&quot;??_-;_-@_-"/>
    <numFmt numFmtId="164" formatCode="_(* #,##0.00_);_(* \(#,##0.00\);_(* &quot;-&quot;??_);_(@_)"/>
    <numFmt numFmtId="165" formatCode="_-&quot;$&quot;* #,##0_-;\-&quot;$&quot;* #,##0_-;_-&quot;$&quot;* &quot;-&quot;_-;_-@_-"/>
    <numFmt numFmtId="166" formatCode="_(&quot;$&quot;\ * #,##0.00_);_(&quot;$&quot;\ * \(#,##0.00\);_(&quot;$&quot;\ * &quot;-&quot;??_);_(@_)"/>
    <numFmt numFmtId="167" formatCode="_-&quot;$&quot;\ * #,##0_-;\-&quot;$&quot;\ * #,##0_-;_-&quot;$&quot;\ * &quot;-&quot;??_-;_-@_-"/>
    <numFmt numFmtId="168" formatCode="0.0%"/>
    <numFmt numFmtId="169" formatCode="_(* #,##0_);_(* \(#,##0\);_(* &quot;-&quot;??_);_(@_)"/>
    <numFmt numFmtId="170" formatCode="_(&quot;$&quot;\ * #,##0_);_(&quot;$&quot;\ * \(#,##0\);_(&quot;$&quot;\ * &quot;-&quot;??_);_(@_)"/>
    <numFmt numFmtId="171" formatCode="#,##0.00;[Red]#,##0.00"/>
  </numFmts>
  <fonts count="40"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sz val="11"/>
      <name val="Arial"/>
      <family val="2"/>
    </font>
    <font>
      <b/>
      <sz val="8"/>
      <color rgb="FF000000"/>
      <name val="Arial"/>
      <family val="2"/>
    </font>
    <font>
      <b/>
      <sz val="10"/>
      <name val="Arial"/>
      <family val="2"/>
    </font>
    <font>
      <b/>
      <sz val="9"/>
      <color theme="1"/>
      <name val="Arial"/>
      <family val="2"/>
    </font>
    <font>
      <b/>
      <sz val="11"/>
      <name val="Arial"/>
      <family val="2"/>
    </font>
    <font>
      <sz val="9"/>
      <name val="Arial"/>
      <family val="2"/>
    </font>
    <font>
      <b/>
      <sz val="9"/>
      <name val="Arial"/>
      <family val="2"/>
    </font>
    <font>
      <sz val="9"/>
      <color theme="1"/>
      <name val="Arial"/>
      <family val="2"/>
    </font>
    <font>
      <b/>
      <sz val="11"/>
      <color theme="1"/>
      <name val="Calibri"/>
      <family val="2"/>
      <scheme val="minor"/>
    </font>
    <font>
      <b/>
      <sz val="10"/>
      <color rgb="FF000000"/>
      <name val="Arial"/>
      <family val="2"/>
    </font>
    <font>
      <sz val="10"/>
      <color rgb="FF000000"/>
      <name val="Arial"/>
      <family val="2"/>
    </font>
    <font>
      <sz val="10"/>
      <color theme="1"/>
      <name val="Calibri"/>
      <family val="2"/>
      <scheme val="minor"/>
    </font>
    <font>
      <b/>
      <sz val="14"/>
      <color theme="1"/>
      <name val="Calibri"/>
      <family val="2"/>
      <scheme val="minor"/>
    </font>
    <font>
      <b/>
      <sz val="10"/>
      <color theme="1"/>
      <name val="Arial"/>
      <family val="2"/>
    </font>
    <font>
      <sz val="10"/>
      <color theme="1"/>
      <name val="Arial"/>
      <family val="2"/>
    </font>
    <font>
      <sz val="11"/>
      <color rgb="FF000000"/>
      <name val="Arial"/>
      <family val="2"/>
    </font>
    <font>
      <sz val="11"/>
      <color theme="1"/>
      <name val="Arial"/>
      <family val="2"/>
    </font>
    <font>
      <sz val="9"/>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sz val="8"/>
      <color rgb="FFFF0000"/>
      <name val="Calibri"/>
      <family val="2"/>
      <scheme val="minor"/>
    </font>
    <font>
      <b/>
      <sz val="8"/>
      <name val="Calibri"/>
      <family val="2"/>
      <scheme val="minor"/>
    </font>
    <font>
      <sz val="8"/>
      <name val="Calibri"/>
      <family val="2"/>
      <scheme val="minor"/>
    </font>
    <font>
      <b/>
      <sz val="12"/>
      <name val="Calibri"/>
      <family val="2"/>
      <scheme val="minor"/>
    </font>
    <font>
      <b/>
      <sz val="10"/>
      <color rgb="FFFF0000"/>
      <name val="Arial"/>
      <family val="2"/>
    </font>
    <font>
      <sz val="8"/>
      <color rgb="FFFF0000"/>
      <name val="Arial"/>
      <family val="2"/>
    </font>
    <font>
      <sz val="8"/>
      <color rgb="FF00B050"/>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auto="1"/>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medium">
        <color auto="1"/>
      </right>
      <top style="thin">
        <color indexed="64"/>
      </top>
      <bottom style="medium">
        <color auto="1"/>
      </bottom>
      <diagonal/>
    </border>
  </borders>
  <cellStyleXfs count="11">
    <xf numFmtId="0" fontId="0" fillId="0" borderId="0"/>
    <xf numFmtId="164" fontId="9" fillId="0" borderId="0" applyFont="0" applyFill="0" applyBorder="0" applyAlignment="0" applyProtection="0"/>
    <xf numFmtId="0" fontId="10" fillId="0" borderId="0"/>
    <xf numFmtId="0" fontId="10" fillId="0" borderId="0"/>
    <xf numFmtId="0" fontId="9" fillId="0" borderId="0"/>
    <xf numFmtId="165" fontId="9" fillId="0" borderId="0" applyFont="0" applyFill="0" applyBorder="0" applyAlignment="0" applyProtection="0"/>
    <xf numFmtId="41" fontId="9" fillId="0" borderId="0" applyFont="0" applyFill="0" applyBorder="0" applyAlignment="0" applyProtection="0"/>
    <xf numFmtId="166" fontId="9" fillId="0" borderId="0" applyFont="0" applyFill="0" applyBorder="0" applyAlignment="0" applyProtection="0"/>
    <xf numFmtId="44"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cellStyleXfs>
  <cellXfs count="261">
    <xf numFmtId="0" fontId="0" fillId="0" borderId="0" xfId="0"/>
    <xf numFmtId="0" fontId="4" fillId="0" borderId="0" xfId="0" applyFont="1"/>
    <xf numFmtId="0" fontId="4" fillId="0" borderId="0" xfId="0" applyFont="1" applyAlignment="1"/>
    <xf numFmtId="0" fontId="5" fillId="0" borderId="0" xfId="0" applyFont="1"/>
    <xf numFmtId="0" fontId="4" fillId="0" borderId="1" xfId="0" applyFont="1" applyBorder="1" applyAlignment="1">
      <alignment horizontal="center" vertical="center" wrapText="1"/>
    </xf>
    <xf numFmtId="0" fontId="0" fillId="0" borderId="0" xfId="0" applyBorder="1"/>
    <xf numFmtId="0" fontId="1" fillId="0" borderId="3" xfId="0" applyFont="1" applyBorder="1" applyAlignment="1">
      <alignment horizontal="center" vertical="center" wrapText="1"/>
    </xf>
    <xf numFmtId="0" fontId="15" fillId="0" borderId="0" xfId="2" applyFont="1" applyAlignment="1">
      <alignment vertical="center"/>
    </xf>
    <xf numFmtId="0" fontId="10" fillId="0" borderId="0" xfId="2"/>
    <xf numFmtId="0" fontId="11" fillId="0" borderId="0" xfId="2" applyFont="1" applyAlignment="1">
      <alignment horizontal="justify" vertical="center"/>
    </xf>
    <xf numFmtId="0" fontId="2" fillId="0" borderId="0" xfId="2" applyFont="1" applyAlignment="1">
      <alignment vertical="top" wrapText="1"/>
    </xf>
    <xf numFmtId="0" fontId="11" fillId="0" borderId="0" xfId="2" applyFont="1" applyAlignment="1">
      <alignment vertical="top"/>
    </xf>
    <xf numFmtId="0" fontId="16" fillId="0" borderId="0" xfId="2" applyFont="1" applyAlignment="1">
      <alignment vertical="center"/>
    </xf>
    <xf numFmtId="0" fontId="16" fillId="0" borderId="0" xfId="2" applyFont="1"/>
    <xf numFmtId="0" fontId="11" fillId="0" borderId="0" xfId="2" applyFont="1" applyAlignment="1">
      <alignment vertical="center"/>
    </xf>
    <xf numFmtId="0" fontId="12" fillId="0" borderId="0" xfId="2" applyFont="1" applyAlignment="1">
      <alignment vertical="center" wrapText="1"/>
    </xf>
    <xf numFmtId="0" fontId="10" fillId="0" borderId="1" xfId="2" applyBorder="1" applyAlignment="1">
      <alignment wrapText="1"/>
    </xf>
    <xf numFmtId="3" fontId="10" fillId="0" borderId="0" xfId="2" applyNumberFormat="1"/>
    <xf numFmtId="0" fontId="13" fillId="0" borderId="1" xfId="2" applyFont="1" applyBorder="1"/>
    <xf numFmtId="1" fontId="10" fillId="0" borderId="0" xfId="2" applyNumberFormat="1"/>
    <xf numFmtId="0" fontId="5" fillId="0" borderId="0" xfId="0" applyFont="1" applyAlignment="1">
      <alignment horizontal="justify" vertical="top" wrapText="1"/>
    </xf>
    <xf numFmtId="0" fontId="17" fillId="0" borderId="0" xfId="2" applyFont="1" applyAlignment="1">
      <alignment vertical="top"/>
    </xf>
    <xf numFmtId="0" fontId="17" fillId="0" borderId="0" xfId="2" applyFont="1" applyAlignment="1">
      <alignment horizontal="left" vertical="top" wrapText="1"/>
    </xf>
    <xf numFmtId="0" fontId="16" fillId="0" borderId="0" xfId="2" applyFont="1" applyAlignment="1">
      <alignment horizontal="left" vertical="top" wrapText="1"/>
    </xf>
    <xf numFmtId="0" fontId="17" fillId="0" borderId="0" xfId="2" applyFont="1"/>
    <xf numFmtId="0" fontId="14" fillId="0" borderId="0" xfId="0" applyFont="1"/>
    <xf numFmtId="0" fontId="18" fillId="0" borderId="0" xfId="0" applyFont="1"/>
    <xf numFmtId="0" fontId="4" fillId="0" borderId="0" xfId="0" applyFont="1" applyAlignment="1">
      <alignment horizontal="center" vertical="center"/>
    </xf>
    <xf numFmtId="167" fontId="0" fillId="0" borderId="0" xfId="8" applyNumberFormat="1" applyFont="1"/>
    <xf numFmtId="0" fontId="4" fillId="0" borderId="2" xfId="0" applyFont="1" applyBorder="1" applyAlignment="1">
      <alignment wrapText="1"/>
    </xf>
    <xf numFmtId="0" fontId="6" fillId="0" borderId="2" xfId="0" applyFont="1" applyBorder="1" applyAlignment="1">
      <alignment wrapText="1"/>
    </xf>
    <xf numFmtId="0" fontId="19" fillId="0" borderId="5" xfId="0" applyFont="1" applyBorder="1"/>
    <xf numFmtId="0" fontId="12" fillId="2" borderId="5" xfId="0" applyFont="1" applyFill="1" applyBorder="1" applyAlignment="1">
      <alignment horizontal="center" vertical="center" wrapText="1"/>
    </xf>
    <xf numFmtId="0" fontId="22" fillId="3" borderId="0" xfId="0" applyFont="1" applyFill="1"/>
    <xf numFmtId="0" fontId="21" fillId="3" borderId="5" xfId="0" applyFont="1" applyFill="1" applyBorder="1" applyAlignment="1">
      <alignment horizontal="center" vertical="center"/>
    </xf>
    <xf numFmtId="0" fontId="0" fillId="0" borderId="11" xfId="0" applyBorder="1"/>
    <xf numFmtId="0" fontId="21" fillId="3" borderId="7" xfId="0" applyFont="1" applyFill="1" applyBorder="1" applyAlignment="1">
      <alignment horizontal="center" vertical="center"/>
    </xf>
    <xf numFmtId="0" fontId="20" fillId="3" borderId="12" xfId="0" applyFont="1" applyFill="1" applyBorder="1" applyAlignment="1">
      <alignment horizontal="center" vertical="center" wrapText="1"/>
    </xf>
    <xf numFmtId="0" fontId="20" fillId="3" borderId="12" xfId="0" applyFont="1" applyFill="1" applyBorder="1" applyAlignment="1">
      <alignment horizontal="center" vertical="center"/>
    </xf>
    <xf numFmtId="0" fontId="20" fillId="3" borderId="6" xfId="0" applyFont="1" applyFill="1" applyBorder="1" applyAlignment="1">
      <alignment horizontal="center" vertical="center"/>
    </xf>
    <xf numFmtId="0" fontId="0" fillId="3" borderId="0" xfId="0" applyFill="1"/>
    <xf numFmtId="0" fontId="25" fillId="3" borderId="0" xfId="0" applyFont="1" applyFill="1" applyAlignment="1">
      <alignment horizontal="center"/>
    </xf>
    <xf numFmtId="0" fontId="25" fillId="3" borderId="0" xfId="0" applyFont="1" applyFill="1" applyAlignment="1">
      <alignment wrapText="1"/>
    </xf>
    <xf numFmtId="0" fontId="2" fillId="3" borderId="1" xfId="0" applyFont="1" applyFill="1" applyBorder="1" applyAlignment="1">
      <alignment horizontal="center" vertical="center" wrapText="1"/>
    </xf>
    <xf numFmtId="0" fontId="26" fillId="0" borderId="1" xfId="0" applyFont="1" applyBorder="1" applyAlignment="1">
      <alignment horizontal="justify" vertical="center"/>
    </xf>
    <xf numFmtId="168" fontId="2" fillId="3" borderId="1" xfId="10" applyNumberFormat="1" applyFont="1" applyFill="1" applyBorder="1" applyAlignment="1">
      <alignment horizontal="center" vertical="center"/>
    </xf>
    <xf numFmtId="0" fontId="5" fillId="3" borderId="1" xfId="0" applyFont="1" applyFill="1" applyBorder="1" applyAlignment="1">
      <alignment horizontal="center" vertical="center"/>
    </xf>
    <xf numFmtId="0" fontId="26" fillId="0" borderId="1" xfId="0" applyFont="1" applyBorder="1" applyAlignment="1">
      <alignment vertical="center"/>
    </xf>
    <xf numFmtId="0" fontId="2" fillId="3" borderId="14" xfId="0" applyFont="1" applyFill="1" applyBorder="1" applyAlignment="1">
      <alignment horizontal="center" vertical="center" wrapText="1"/>
    </xf>
    <xf numFmtId="0" fontId="27" fillId="3" borderId="1" xfId="0" applyFont="1" applyFill="1" applyBorder="1" applyAlignment="1">
      <alignment horizontal="left" vertical="center" wrapText="1"/>
    </xf>
    <xf numFmtId="168" fontId="13" fillId="3" borderId="15" xfId="10" applyNumberFormat="1" applyFont="1" applyFill="1" applyBorder="1" applyAlignment="1">
      <alignment horizontal="center" vertical="center"/>
    </xf>
    <xf numFmtId="0" fontId="24" fillId="3" borderId="15" xfId="0" applyFont="1" applyFill="1" applyBorder="1" applyAlignment="1">
      <alignment horizontal="justify" vertical="justify" wrapText="1"/>
    </xf>
    <xf numFmtId="0" fontId="25" fillId="3" borderId="7" xfId="0" applyFont="1" applyFill="1" applyBorder="1" applyAlignment="1">
      <alignment horizontal="center" vertical="center"/>
    </xf>
    <xf numFmtId="0" fontId="25" fillId="3" borderId="7" xfId="0" applyFont="1" applyFill="1" applyBorder="1" applyAlignment="1">
      <alignment horizontal="center"/>
    </xf>
    <xf numFmtId="0" fontId="24" fillId="3" borderId="5" xfId="0" applyFont="1" applyFill="1" applyBorder="1" applyAlignment="1">
      <alignment horizontal="center" vertical="center" wrapText="1"/>
    </xf>
    <xf numFmtId="0" fontId="24" fillId="3" borderId="5" xfId="0" applyFont="1" applyFill="1" applyBorder="1" applyAlignment="1">
      <alignment horizontal="center" vertical="center"/>
    </xf>
    <xf numFmtId="9" fontId="3" fillId="3" borderId="0" xfId="0" applyNumberFormat="1" applyFont="1" applyFill="1" applyAlignment="1">
      <alignment horizontal="center" vertical="center"/>
    </xf>
    <xf numFmtId="0" fontId="3" fillId="3" borderId="0" xfId="0" applyFont="1" applyFill="1"/>
    <xf numFmtId="0" fontId="0" fillId="3" borderId="0" xfId="0" applyFill="1" applyAlignment="1">
      <alignment vertical="top"/>
    </xf>
    <xf numFmtId="164" fontId="28" fillId="3" borderId="16" xfId="1" applyFont="1" applyFill="1" applyBorder="1" applyAlignment="1">
      <alignment horizontal="center"/>
    </xf>
    <xf numFmtId="0" fontId="0" fillId="3" borderId="17" xfId="0" applyFill="1" applyBorder="1"/>
    <xf numFmtId="169" fontId="28" fillId="3" borderId="4" xfId="0" applyNumberFormat="1" applyFont="1" applyFill="1" applyBorder="1"/>
    <xf numFmtId="0" fontId="28" fillId="3" borderId="4" xfId="0" applyFont="1" applyFill="1" applyBorder="1" applyAlignment="1">
      <alignment horizontal="center"/>
    </xf>
    <xf numFmtId="0" fontId="0" fillId="3" borderId="18" xfId="0" applyFill="1" applyBorder="1"/>
    <xf numFmtId="164" fontId="28" fillId="3" borderId="19" xfId="1" applyFont="1" applyFill="1" applyBorder="1" applyAlignment="1">
      <alignment horizontal="center"/>
    </xf>
    <xf numFmtId="9" fontId="0" fillId="3" borderId="20" xfId="10" applyFont="1" applyFill="1" applyBorder="1"/>
    <xf numFmtId="169" fontId="28" fillId="3" borderId="21" xfId="0" applyNumberFormat="1" applyFont="1" applyFill="1" applyBorder="1"/>
    <xf numFmtId="0" fontId="28" fillId="3" borderId="21" xfId="0" applyFont="1" applyFill="1" applyBorder="1" applyAlignment="1">
      <alignment horizontal="center" vertical="center" wrapText="1"/>
    </xf>
    <xf numFmtId="0" fontId="28" fillId="3" borderId="22" xfId="0" applyFont="1" applyFill="1" applyBorder="1"/>
    <xf numFmtId="0" fontId="0" fillId="3" borderId="20" xfId="0" applyFill="1" applyBorder="1"/>
    <xf numFmtId="0" fontId="28" fillId="3" borderId="0" xfId="0" applyFont="1" applyFill="1"/>
    <xf numFmtId="0" fontId="28" fillId="3" borderId="0" xfId="0" applyFont="1" applyFill="1" applyAlignment="1">
      <alignment horizontal="center"/>
    </xf>
    <xf numFmtId="0" fontId="0" fillId="3" borderId="22" xfId="0" applyFill="1" applyBorder="1"/>
    <xf numFmtId="169" fontId="28" fillId="3" borderId="23" xfId="0" applyNumberFormat="1" applyFont="1" applyFill="1" applyBorder="1"/>
    <xf numFmtId="164" fontId="29" fillId="3" borderId="19" xfId="1" applyFont="1" applyFill="1" applyBorder="1" applyAlignment="1">
      <alignment horizontal="center"/>
    </xf>
    <xf numFmtId="169" fontId="28" fillId="3" borderId="20" xfId="1" applyNumberFormat="1" applyFont="1" applyFill="1" applyBorder="1"/>
    <xf numFmtId="169" fontId="28" fillId="3" borderId="0" xfId="1" applyNumberFormat="1" applyFont="1" applyFill="1" applyBorder="1"/>
    <xf numFmtId="0" fontId="28" fillId="3" borderId="19" xfId="0" applyFont="1" applyFill="1" applyBorder="1" applyAlignment="1">
      <alignment horizontal="center" vertical="center" wrapText="1"/>
    </xf>
    <xf numFmtId="2" fontId="28" fillId="3" borderId="20" xfId="1" applyNumberFormat="1" applyFont="1" applyFill="1" applyBorder="1"/>
    <xf numFmtId="169" fontId="28" fillId="3" borderId="21" xfId="1" applyNumberFormat="1" applyFont="1" applyFill="1" applyBorder="1"/>
    <xf numFmtId="0" fontId="29" fillId="3" borderId="19" xfId="0" applyFont="1" applyFill="1" applyBorder="1" applyAlignment="1">
      <alignment horizontal="center" vertical="justify" wrapText="1"/>
    </xf>
    <xf numFmtId="0" fontId="28" fillId="3" borderId="19" xfId="0" applyFont="1" applyFill="1" applyBorder="1" applyAlignment="1">
      <alignment horizontal="center" vertical="justify" wrapText="1"/>
    </xf>
    <xf numFmtId="164" fontId="28" fillId="3" borderId="20" xfId="1" applyFont="1" applyFill="1" applyBorder="1"/>
    <xf numFmtId="9" fontId="28" fillId="3" borderId="20" xfId="10" applyFont="1" applyFill="1" applyBorder="1"/>
    <xf numFmtId="3" fontId="28" fillId="3" borderId="21" xfId="0" applyNumberFormat="1" applyFont="1" applyFill="1" applyBorder="1"/>
    <xf numFmtId="0" fontId="28" fillId="3" borderId="21" xfId="0" applyFont="1" applyFill="1" applyBorder="1" applyAlignment="1">
      <alignment horizontal="center"/>
    </xf>
    <xf numFmtId="169" fontId="28" fillId="3" borderId="21" xfId="1" applyNumberFormat="1" applyFont="1" applyFill="1" applyBorder="1" applyAlignment="1">
      <alignment horizontal="right"/>
    </xf>
    <xf numFmtId="39" fontId="28" fillId="3" borderId="20" xfId="1" applyNumberFormat="1" applyFont="1" applyFill="1" applyBorder="1"/>
    <xf numFmtId="0" fontId="29" fillId="3" borderId="24" xfId="0" applyFont="1" applyFill="1" applyBorder="1" applyAlignment="1">
      <alignment horizontal="center" vertical="justify" wrapText="1"/>
    </xf>
    <xf numFmtId="0" fontId="28" fillId="3" borderId="25" xfId="0" applyFont="1" applyFill="1" applyBorder="1"/>
    <xf numFmtId="0" fontId="28" fillId="3" borderId="10" xfId="0" applyFont="1" applyFill="1" applyBorder="1"/>
    <xf numFmtId="0" fontId="29" fillId="3" borderId="26" xfId="0" applyFont="1" applyFill="1" applyBorder="1" applyAlignment="1">
      <alignment horizontal="center"/>
    </xf>
    <xf numFmtId="0" fontId="29" fillId="3" borderId="27" xfId="0" applyFont="1" applyFill="1" applyBorder="1" applyAlignment="1">
      <alignment horizontal="center" vertical="center" wrapText="1"/>
    </xf>
    <xf numFmtId="9" fontId="0" fillId="3" borderId="0" xfId="0" applyNumberFormat="1" applyFill="1"/>
    <xf numFmtId="9" fontId="0" fillId="3" borderId="0" xfId="9" applyNumberFormat="1" applyFont="1" applyFill="1" applyAlignment="1">
      <alignment vertical="center"/>
    </xf>
    <xf numFmtId="0" fontId="30" fillId="3" borderId="0" xfId="0" applyFont="1" applyFill="1" applyAlignment="1">
      <alignment horizontal="center" vertical="center"/>
    </xf>
    <xf numFmtId="0" fontId="31" fillId="3" borderId="0" xfId="0" applyFont="1" applyFill="1" applyAlignment="1">
      <alignment horizontal="justify" vertical="center" wrapText="1"/>
    </xf>
    <xf numFmtId="41" fontId="0" fillId="3" borderId="0" xfId="9" applyFont="1" applyFill="1" applyAlignment="1">
      <alignment vertical="center"/>
    </xf>
    <xf numFmtId="0" fontId="30" fillId="3" borderId="1" xfId="0" applyFont="1" applyFill="1" applyBorder="1" applyAlignment="1">
      <alignment horizontal="center" vertical="center"/>
    </xf>
    <xf numFmtId="0" fontId="31" fillId="3" borderId="1" xfId="0" applyFont="1" applyFill="1" applyBorder="1" applyAlignment="1">
      <alignment horizontal="justify" vertical="center" wrapText="1"/>
    </xf>
    <xf numFmtId="0" fontId="31" fillId="3" borderId="1" xfId="0" applyFont="1" applyFill="1" applyBorder="1"/>
    <xf numFmtId="0" fontId="30" fillId="3" borderId="1" xfId="0" applyFont="1" applyFill="1" applyBorder="1" applyAlignment="1">
      <alignment horizontal="center" vertical="center" wrapText="1"/>
    </xf>
    <xf numFmtId="0" fontId="30" fillId="3" borderId="17" xfId="0" applyFont="1" applyFill="1" applyBorder="1" applyAlignment="1">
      <alignment horizontal="center" vertical="center"/>
    </xf>
    <xf numFmtId="0" fontId="31" fillId="3" borderId="1" xfId="0" applyFont="1" applyFill="1" applyBorder="1" applyAlignment="1">
      <alignment vertical="center"/>
    </xf>
    <xf numFmtId="3" fontId="0" fillId="3" borderId="0" xfId="0" applyNumberFormat="1" applyFill="1"/>
    <xf numFmtId="0" fontId="31" fillId="3" borderId="26" xfId="0" applyFont="1" applyFill="1" applyBorder="1" applyAlignment="1">
      <alignment horizontal="center" vertical="center"/>
    </xf>
    <xf numFmtId="0" fontId="19" fillId="3" borderId="0" xfId="0" applyFont="1" applyFill="1"/>
    <xf numFmtId="0" fontId="0" fillId="3" borderId="0" xfId="0" applyFill="1" applyAlignment="1">
      <alignment horizontal="justify" vertical="justify"/>
    </xf>
    <xf numFmtId="0" fontId="0" fillId="3" borderId="0" xfId="0" applyFill="1" applyAlignment="1">
      <alignment vertical="center"/>
    </xf>
    <xf numFmtId="0" fontId="0" fillId="3" borderId="0" xfId="0" applyFill="1" applyAlignment="1">
      <alignment horizontal="center"/>
    </xf>
    <xf numFmtId="0" fontId="19" fillId="3" borderId="1" xfId="0" applyFont="1" applyFill="1" applyBorder="1" applyAlignment="1">
      <alignment horizontal="center"/>
    </xf>
    <xf numFmtId="9" fontId="28" fillId="3" borderId="19" xfId="10" applyFont="1" applyFill="1" applyBorder="1" applyAlignment="1">
      <alignment horizontal="right" vertical="center"/>
    </xf>
    <xf numFmtId="9" fontId="28" fillId="3" borderId="16" xfId="10" applyFont="1" applyFill="1" applyBorder="1" applyAlignment="1">
      <alignment horizontal="right" vertical="center"/>
    </xf>
    <xf numFmtId="0" fontId="0" fillId="3" borderId="1" xfId="0" applyFill="1" applyBorder="1" applyAlignment="1">
      <alignment horizontal="center"/>
    </xf>
    <xf numFmtId="0" fontId="31" fillId="3" borderId="1" xfId="0" applyFont="1" applyFill="1" applyBorder="1" applyAlignment="1">
      <alignment wrapText="1"/>
    </xf>
    <xf numFmtId="9" fontId="28" fillId="3" borderId="24" xfId="10" applyFont="1" applyFill="1" applyBorder="1" applyAlignment="1">
      <alignment horizontal="right" vertical="center"/>
    </xf>
    <xf numFmtId="0" fontId="30" fillId="3" borderId="26" xfId="0" applyFont="1" applyFill="1" applyBorder="1" applyAlignment="1">
      <alignment horizontal="center" vertical="center"/>
    </xf>
    <xf numFmtId="0" fontId="31" fillId="3" borderId="24" xfId="0" applyFont="1" applyFill="1" applyBorder="1" applyAlignment="1">
      <alignment horizontal="left" vertical="center" wrapText="1"/>
    </xf>
    <xf numFmtId="170" fontId="28" fillId="3" borderId="24" xfId="7" applyNumberFormat="1" applyFont="1" applyFill="1" applyBorder="1" applyAlignment="1">
      <alignment horizontal="right" vertical="center"/>
    </xf>
    <xf numFmtId="171" fontId="28" fillId="3" borderId="16" xfId="0" applyNumberFormat="1" applyFont="1" applyFill="1" applyBorder="1" applyAlignment="1">
      <alignment horizontal="right" vertical="center"/>
    </xf>
    <xf numFmtId="0" fontId="32" fillId="3" borderId="0" xfId="0" applyFont="1" applyFill="1"/>
    <xf numFmtId="0" fontId="7" fillId="3" borderId="0" xfId="0" applyFont="1" applyFill="1" applyAlignment="1">
      <alignment horizontal="left"/>
    </xf>
    <xf numFmtId="0" fontId="17" fillId="0" borderId="0" xfId="2" applyFont="1" applyAlignment="1">
      <alignment horizontal="left" vertical="top" wrapText="1"/>
    </xf>
    <xf numFmtId="0" fontId="33" fillId="0" borderId="1" xfId="0" applyFont="1" applyBorder="1" applyAlignment="1">
      <alignment horizontal="center" vertical="center" wrapText="1"/>
    </xf>
    <xf numFmtId="0" fontId="6" fillId="0" borderId="2" xfId="0" applyFont="1" applyBorder="1" applyAlignment="1">
      <alignment vertical="center" wrapText="1"/>
    </xf>
    <xf numFmtId="0" fontId="4"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0" fillId="0" borderId="0" xfId="0" applyFont="1"/>
    <xf numFmtId="0" fontId="34" fillId="0" borderId="2" xfId="0" applyFont="1" applyBorder="1" applyAlignment="1">
      <alignment horizontal="center" vertical="center"/>
    </xf>
    <xf numFmtId="0" fontId="35" fillId="0" borderId="1" xfId="0" applyFont="1" applyBorder="1" applyAlignment="1">
      <alignment horizontal="center" vertical="center"/>
    </xf>
    <xf numFmtId="0" fontId="6" fillId="0" borderId="1" xfId="0" applyFont="1" applyBorder="1" applyAlignment="1">
      <alignment horizontal="center" vertical="center" wrapText="1"/>
    </xf>
    <xf numFmtId="0" fontId="34" fillId="0" borderId="1" xfId="0" applyFont="1" applyBorder="1" applyAlignment="1">
      <alignment horizontal="center" vertical="center"/>
    </xf>
    <xf numFmtId="0" fontId="34" fillId="0" borderId="2" xfId="0" applyFont="1" applyBorder="1" applyAlignment="1">
      <alignment vertical="center"/>
    </xf>
    <xf numFmtId="0" fontId="35" fillId="0" borderId="2" xfId="0" applyFont="1" applyBorder="1" applyAlignment="1">
      <alignment horizontal="justify" vertical="top"/>
    </xf>
    <xf numFmtId="0" fontId="35" fillId="0" borderId="2" xfId="0" applyFont="1" applyBorder="1" applyAlignment="1">
      <alignment horizontal="center" vertical="center"/>
    </xf>
    <xf numFmtId="0" fontId="33" fillId="0" borderId="1" xfId="0" applyFont="1" applyBorder="1" applyAlignment="1">
      <alignment horizontal="center" vertical="center"/>
    </xf>
    <xf numFmtId="0" fontId="6" fillId="0" borderId="2" xfId="0" applyFont="1" applyBorder="1" applyAlignment="1">
      <alignment horizontal="justify" vertical="center"/>
    </xf>
    <xf numFmtId="0" fontId="6" fillId="0" borderId="2" xfId="0" applyFont="1" applyBorder="1" applyAlignment="1">
      <alignment horizontal="center" vertical="center"/>
    </xf>
    <xf numFmtId="0" fontId="4" fillId="0" borderId="1" xfId="0" applyFont="1" applyBorder="1" applyAlignment="1">
      <alignment horizontal="center" vertical="center"/>
    </xf>
    <xf numFmtId="0" fontId="6" fillId="0" borderId="2" xfId="0" applyFont="1" applyBorder="1"/>
    <xf numFmtId="0" fontId="4" fillId="0" borderId="0" xfId="0" applyFont="1" applyAlignment="1">
      <alignment wrapText="1"/>
    </xf>
    <xf numFmtId="0" fontId="4" fillId="0" borderId="0" xfId="0" applyFont="1" applyAlignment="1">
      <alignment horizontal="center" vertical="center" wrapText="1"/>
    </xf>
    <xf numFmtId="0" fontId="34" fillId="0" borderId="0" xfId="0" applyFont="1" applyBorder="1" applyAlignment="1">
      <alignment horizontal="center" vertical="center"/>
    </xf>
    <xf numFmtId="0" fontId="4" fillId="0" borderId="2" xfId="0" applyFont="1" applyBorder="1" applyAlignment="1">
      <alignment horizontal="justify" vertical="center" wrapText="1"/>
    </xf>
    <xf numFmtId="0" fontId="31" fillId="0" borderId="2" xfId="0" applyFont="1" applyBorder="1" applyAlignment="1">
      <alignment horizontal="center" vertical="center"/>
    </xf>
    <xf numFmtId="0" fontId="36" fillId="0" borderId="2" xfId="0" applyFont="1" applyBorder="1" applyAlignment="1">
      <alignment horizontal="center" vertical="center"/>
    </xf>
    <xf numFmtId="0" fontId="6" fillId="0" borderId="5" xfId="0" applyFont="1" applyBorder="1" applyAlignment="1">
      <alignment horizontal="center" vertical="center"/>
    </xf>
    <xf numFmtId="167" fontId="0" fillId="0" borderId="0" xfId="0" applyNumberFormat="1"/>
    <xf numFmtId="0" fontId="0" fillId="0" borderId="7" xfId="0" applyBorder="1" applyAlignment="1">
      <alignment horizontal="center" vertical="top" wrapText="1"/>
    </xf>
    <xf numFmtId="0" fontId="21" fillId="3" borderId="5" xfId="0" applyFont="1" applyFill="1" applyBorder="1" applyAlignment="1">
      <alignment horizontal="left" vertical="center" wrapText="1"/>
    </xf>
    <xf numFmtId="0" fontId="0" fillId="0" borderId="7" xfId="0" applyBorder="1" applyAlignment="1">
      <alignment vertical="top" wrapText="1"/>
    </xf>
    <xf numFmtId="0" fontId="23" fillId="0" borderId="13" xfId="0" applyFont="1" applyBorder="1"/>
    <xf numFmtId="0" fontId="23" fillId="0" borderId="9" xfId="0" applyFont="1" applyBorder="1"/>
    <xf numFmtId="0" fontId="21" fillId="3" borderId="9" xfId="0" applyFont="1" applyFill="1" applyBorder="1" applyAlignment="1">
      <alignment horizontal="left" vertical="center" wrapText="1"/>
    </xf>
    <xf numFmtId="0" fontId="0" fillId="0" borderId="8" xfId="0" applyBorder="1" applyAlignment="1">
      <alignment horizontal="center" vertical="top"/>
    </xf>
    <xf numFmtId="0" fontId="0" fillId="0" borderId="5" xfId="0" applyBorder="1" applyAlignment="1">
      <alignment horizontal="center" vertical="top" wrapText="1"/>
    </xf>
    <xf numFmtId="0" fontId="12" fillId="7" borderId="1" xfId="2" applyFont="1" applyFill="1" applyBorder="1" applyAlignment="1">
      <alignment vertical="center" wrapText="1"/>
    </xf>
    <xf numFmtId="1" fontId="10" fillId="0" borderId="1" xfId="2" applyNumberFormat="1" applyBorder="1" applyAlignment="1">
      <alignment horizontal="center" vertical="center"/>
    </xf>
    <xf numFmtId="6" fontId="10" fillId="0" borderId="1" xfId="2" applyNumberFormat="1" applyBorder="1" applyAlignment="1">
      <alignment horizontal="center" vertical="center"/>
    </xf>
    <xf numFmtId="0" fontId="2" fillId="3" borderId="0" xfId="0" applyFont="1" applyFill="1" applyAlignment="1">
      <alignment horizontal="left" vertical="center" wrapText="1"/>
    </xf>
    <xf numFmtId="0" fontId="5" fillId="3" borderId="0" xfId="0" applyFont="1" applyFill="1" applyAlignment="1">
      <alignment horizontal="left" vertical="center" wrapText="1"/>
    </xf>
    <xf numFmtId="0" fontId="2" fillId="3" borderId="35" xfId="0" applyFont="1" applyFill="1" applyBorder="1" applyAlignment="1">
      <alignment horizontal="left" vertical="center" wrapText="1"/>
    </xf>
    <xf numFmtId="0" fontId="5" fillId="3" borderId="35" xfId="0" applyFont="1" applyFill="1" applyBorder="1" applyAlignment="1">
      <alignment horizontal="left" vertical="center" wrapText="1"/>
    </xf>
    <xf numFmtId="0" fontId="24" fillId="3" borderId="15" xfId="0" applyFont="1" applyFill="1" applyBorder="1" applyAlignment="1">
      <alignment horizontal="justify" wrapText="1"/>
    </xf>
    <xf numFmtId="0" fontId="24" fillId="3" borderId="0" xfId="0" applyFont="1" applyFill="1" applyAlignment="1">
      <alignment horizontal="center" vertical="center" wrapText="1"/>
    </xf>
    <xf numFmtId="49" fontId="28" fillId="3" borderId="0" xfId="1" applyNumberFormat="1" applyFont="1" applyFill="1" applyBorder="1" applyAlignment="1">
      <alignment horizontal="right"/>
    </xf>
    <xf numFmtId="2" fontId="28" fillId="3" borderId="20" xfId="1" applyNumberFormat="1" applyFont="1" applyFill="1" applyBorder="1" applyAlignment="1">
      <alignment horizontal="right"/>
    </xf>
    <xf numFmtId="0" fontId="32" fillId="3" borderId="27" xfId="0" applyFont="1" applyFill="1" applyBorder="1" applyAlignment="1">
      <alignment horizontal="center" vertical="center" wrapText="1"/>
    </xf>
    <xf numFmtId="9" fontId="28" fillId="3" borderId="1" xfId="10" applyFont="1" applyFill="1" applyBorder="1" applyAlignment="1">
      <alignment horizontal="right" vertical="center"/>
    </xf>
    <xf numFmtId="4" fontId="28" fillId="3" borderId="1" xfId="0" applyNumberFormat="1" applyFont="1" applyFill="1" applyBorder="1" applyAlignment="1">
      <alignment horizontal="right"/>
    </xf>
    <xf numFmtId="170" fontId="28" fillId="3" borderId="1" xfId="7" applyNumberFormat="1" applyFont="1" applyFill="1" applyBorder="1" applyAlignment="1">
      <alignment horizontal="right" vertical="center"/>
    </xf>
    <xf numFmtId="0" fontId="37" fillId="0"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3" xfId="0" applyFont="1" applyBorder="1" applyAlignment="1">
      <alignment horizontal="center" vertical="center"/>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38" fillId="0" borderId="3" xfId="0" applyFont="1" applyBorder="1" applyAlignment="1">
      <alignment horizontal="center" vertical="center" wrapText="1"/>
    </xf>
    <xf numFmtId="0" fontId="0" fillId="0" borderId="5" xfId="0" applyBorder="1" applyAlignment="1">
      <alignment horizontal="center"/>
    </xf>
    <xf numFmtId="0" fontId="24" fillId="0" borderId="3" xfId="0" applyFont="1" applyFill="1" applyBorder="1" applyAlignment="1">
      <alignment horizontal="center" vertical="center" wrapText="1"/>
    </xf>
    <xf numFmtId="0" fontId="24" fillId="8" borderId="3" xfId="0" applyFont="1" applyFill="1" applyBorder="1" applyAlignment="1">
      <alignment horizontal="center" vertical="center" wrapText="1"/>
    </xf>
    <xf numFmtId="0" fontId="4" fillId="0" borderId="4" xfId="0" applyFont="1" applyBorder="1" applyAlignment="1">
      <alignment horizontal="center"/>
    </xf>
    <xf numFmtId="0" fontId="8" fillId="0" borderId="2" xfId="0" applyFont="1" applyBorder="1" applyAlignment="1">
      <alignment horizontal="center" vertical="center"/>
    </xf>
    <xf numFmtId="0" fontId="8" fillId="0" borderId="29" xfId="0" applyFont="1" applyBorder="1" applyAlignment="1">
      <alignment horizontal="center" vertical="center"/>
    </xf>
    <xf numFmtId="0" fontId="8" fillId="0" borderId="3" xfId="0" applyFont="1" applyBorder="1" applyAlignment="1">
      <alignment horizontal="center" vertical="center"/>
    </xf>
    <xf numFmtId="0" fontId="15" fillId="0" borderId="0" xfId="2" applyFont="1" applyAlignment="1">
      <alignment horizontal="center" vertical="center"/>
    </xf>
    <xf numFmtId="0" fontId="2" fillId="0" borderId="0" xfId="2" applyFont="1" applyAlignment="1">
      <alignment horizontal="justify" vertical="top" wrapText="1"/>
    </xf>
    <xf numFmtId="0" fontId="16" fillId="0" borderId="0" xfId="2" applyFont="1" applyAlignment="1">
      <alignment horizontal="center" vertical="top" wrapText="1"/>
    </xf>
    <xf numFmtId="0" fontId="24" fillId="0" borderId="9" xfId="0" applyFont="1" applyBorder="1" applyAlignment="1">
      <alignment horizontal="center"/>
    </xf>
    <xf numFmtId="0" fontId="24" fillId="0" borderId="13" xfId="0" applyFont="1" applyBorder="1" applyAlignment="1">
      <alignment horizontal="center"/>
    </xf>
    <xf numFmtId="0" fontId="24" fillId="0" borderId="8" xfId="0" applyFont="1" applyBorder="1" applyAlignment="1">
      <alignment horizontal="center"/>
    </xf>
    <xf numFmtId="167" fontId="20" fillId="6" borderId="33" xfId="8" applyNumberFormat="1" applyFont="1" applyFill="1" applyBorder="1" applyAlignment="1">
      <alignment horizontal="center" vertical="center"/>
    </xf>
    <xf numFmtId="167" fontId="20" fillId="6" borderId="34" xfId="8" applyNumberFormat="1" applyFont="1" applyFill="1" applyBorder="1" applyAlignment="1">
      <alignment horizontal="center" vertical="center"/>
    </xf>
    <xf numFmtId="167" fontId="20" fillId="6" borderId="32" xfId="8" applyNumberFormat="1" applyFont="1" applyFill="1" applyBorder="1" applyAlignment="1">
      <alignment horizontal="center" vertical="center"/>
    </xf>
    <xf numFmtId="167" fontId="20" fillId="6" borderId="12" xfId="8" applyNumberFormat="1" applyFont="1" applyFill="1" applyBorder="1" applyAlignment="1">
      <alignment horizontal="center" vertical="center"/>
    </xf>
    <xf numFmtId="167" fontId="20" fillId="4" borderId="33" xfId="8" applyNumberFormat="1" applyFont="1" applyFill="1" applyBorder="1" applyAlignment="1">
      <alignment horizontal="center" vertical="center"/>
    </xf>
    <xf numFmtId="167" fontId="20" fillId="4" borderId="34" xfId="8" applyNumberFormat="1" applyFont="1" applyFill="1" applyBorder="1" applyAlignment="1">
      <alignment horizontal="center" vertical="center"/>
    </xf>
    <xf numFmtId="167" fontId="20" fillId="4" borderId="32" xfId="8" applyNumberFormat="1" applyFont="1" applyFill="1" applyBorder="1" applyAlignment="1">
      <alignment horizontal="center" vertical="center"/>
    </xf>
    <xf numFmtId="167" fontId="20" fillId="4" borderId="12" xfId="8" applyNumberFormat="1" applyFont="1" applyFill="1" applyBorder="1" applyAlignment="1">
      <alignment horizontal="center" vertical="center"/>
    </xf>
    <xf numFmtId="167" fontId="20" fillId="5" borderId="33" xfId="8" applyNumberFormat="1" applyFont="1" applyFill="1" applyBorder="1" applyAlignment="1">
      <alignment horizontal="center" vertical="center"/>
    </xf>
    <xf numFmtId="167" fontId="20" fillId="5" borderId="34" xfId="8" applyNumberFormat="1" applyFont="1" applyFill="1" applyBorder="1" applyAlignment="1">
      <alignment horizontal="center" vertical="center"/>
    </xf>
    <xf numFmtId="167" fontId="20" fillId="5" borderId="32" xfId="8" applyNumberFormat="1" applyFont="1" applyFill="1" applyBorder="1" applyAlignment="1">
      <alignment horizontal="center" vertical="center"/>
    </xf>
    <xf numFmtId="167" fontId="20" fillId="5" borderId="12" xfId="8" applyNumberFormat="1" applyFont="1" applyFill="1" applyBorder="1" applyAlignment="1">
      <alignment horizontal="center" vertical="center"/>
    </xf>
    <xf numFmtId="0" fontId="20" fillId="6" borderId="9"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31" fillId="6" borderId="9" xfId="0" applyFont="1" applyFill="1" applyBorder="1" applyAlignment="1">
      <alignment horizontal="center"/>
    </xf>
    <xf numFmtId="0" fontId="31" fillId="6" borderId="8" xfId="0" applyFont="1" applyFill="1" applyBorder="1" applyAlignment="1">
      <alignment horizontal="center"/>
    </xf>
    <xf numFmtId="0" fontId="31" fillId="4" borderId="9" xfId="0" applyFont="1" applyFill="1" applyBorder="1" applyAlignment="1">
      <alignment horizontal="center"/>
    </xf>
    <xf numFmtId="0" fontId="31" fillId="4" borderId="8" xfId="0" applyFont="1" applyFill="1" applyBorder="1" applyAlignment="1">
      <alignment horizontal="center"/>
    </xf>
    <xf numFmtId="0" fontId="31" fillId="5" borderId="9" xfId="0" applyFont="1" applyFill="1" applyBorder="1" applyAlignment="1">
      <alignment horizontal="center"/>
    </xf>
    <xf numFmtId="0" fontId="31" fillId="5" borderId="8" xfId="0" applyFont="1" applyFill="1" applyBorder="1" applyAlignment="1">
      <alignment horizontal="center"/>
    </xf>
    <xf numFmtId="0" fontId="24" fillId="0" borderId="32" xfId="0" applyFont="1" applyBorder="1" applyAlignment="1">
      <alignment horizontal="center"/>
    </xf>
    <xf numFmtId="0" fontId="24" fillId="0" borderId="21" xfId="0" applyFont="1" applyBorder="1" applyAlignment="1">
      <alignment horizontal="center"/>
    </xf>
    <xf numFmtId="0" fontId="19" fillId="0" borderId="9" xfId="0" applyFont="1" applyBorder="1" applyAlignment="1">
      <alignment horizontal="center"/>
    </xf>
    <xf numFmtId="0" fontId="19" fillId="0" borderId="13" xfId="0" applyFont="1" applyBorder="1" applyAlignment="1">
      <alignment horizontal="center"/>
    </xf>
    <xf numFmtId="0" fontId="19" fillId="0" borderId="8" xfId="0" applyFont="1" applyBorder="1" applyAlignment="1">
      <alignment horizontal="center"/>
    </xf>
    <xf numFmtId="0" fontId="4" fillId="4" borderId="7" xfId="0" applyFont="1" applyFill="1" applyBorder="1" applyAlignment="1">
      <alignment horizontal="left" vertical="top" wrapText="1"/>
    </xf>
    <xf numFmtId="0" fontId="4" fillId="4" borderId="6" xfId="0" applyFont="1" applyFill="1" applyBorder="1" applyAlignment="1">
      <alignment horizontal="left" vertical="top" wrapText="1"/>
    </xf>
    <xf numFmtId="0" fontId="0" fillId="0" borderId="0" xfId="0" applyAlignment="1">
      <alignment horizontal="center"/>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24" fillId="3" borderId="0" xfId="0" applyFont="1" applyFill="1" applyAlignment="1">
      <alignment horizontal="center" vertical="center"/>
    </xf>
    <xf numFmtId="0" fontId="24" fillId="3" borderId="9" xfId="0" applyFont="1" applyFill="1" applyBorder="1" applyAlignment="1">
      <alignment horizontal="left" vertical="center" wrapText="1"/>
    </xf>
    <xf numFmtId="0" fontId="24" fillId="3" borderId="8" xfId="0" applyFont="1" applyFill="1" applyBorder="1" applyAlignment="1">
      <alignment horizontal="left" vertical="center" wrapText="1"/>
    </xf>
    <xf numFmtId="0" fontId="24" fillId="3" borderId="2" xfId="0" applyFont="1" applyFill="1" applyBorder="1" applyAlignment="1">
      <alignment horizontal="center" vertical="center" wrapText="1"/>
    </xf>
    <xf numFmtId="0" fontId="24" fillId="3" borderId="29" xfId="0" applyFont="1" applyFill="1" applyBorder="1" applyAlignment="1">
      <alignment horizontal="center" vertical="center" wrapText="1"/>
    </xf>
    <xf numFmtId="0" fontId="24" fillId="3" borderId="28" xfId="0" applyFont="1" applyFill="1" applyBorder="1" applyAlignment="1">
      <alignment horizontal="center" vertical="center" wrapText="1"/>
    </xf>
    <xf numFmtId="9" fontId="24" fillId="3" borderId="22" xfId="0" applyNumberFormat="1" applyFont="1" applyFill="1" applyBorder="1" applyAlignment="1">
      <alignment horizontal="center" vertical="justify" wrapText="1"/>
    </xf>
    <xf numFmtId="0" fontId="24" fillId="3" borderId="0" xfId="0" applyFont="1" applyFill="1" applyAlignment="1">
      <alignment horizontal="center" vertical="justify" wrapText="1"/>
    </xf>
    <xf numFmtId="0" fontId="24" fillId="3" borderId="20" xfId="0" applyFont="1" applyFill="1" applyBorder="1" applyAlignment="1">
      <alignment horizontal="center" vertical="justify" wrapText="1"/>
    </xf>
    <xf numFmtId="0" fontId="19" fillId="3" borderId="0" xfId="0" applyFont="1" applyFill="1" applyAlignment="1">
      <alignment horizont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8" xfId="0" applyFill="1" applyBorder="1" applyAlignment="1">
      <alignment horizontal="center" vertical="center" wrapText="1"/>
    </xf>
    <xf numFmtId="0" fontId="29" fillId="3" borderId="1" xfId="0" applyFont="1" applyFill="1" applyBorder="1" applyAlignment="1">
      <alignment horizontal="center" vertical="center" wrapText="1"/>
    </xf>
    <xf numFmtId="0" fontId="24" fillId="3" borderId="0" xfId="0" applyFont="1" applyFill="1" applyAlignment="1">
      <alignment horizontal="left" vertical="justify"/>
    </xf>
    <xf numFmtId="0" fontId="29" fillId="3" borderId="31" xfId="0" applyFont="1" applyFill="1" applyBorder="1" applyAlignment="1">
      <alignment horizontal="center" vertical="center" wrapText="1"/>
    </xf>
    <xf numFmtId="0" fontId="29" fillId="3" borderId="30" xfId="0" applyFont="1" applyFill="1" applyBorder="1" applyAlignment="1">
      <alignment horizontal="center" vertical="center"/>
    </xf>
    <xf numFmtId="0" fontId="29" fillId="3" borderId="31" xfId="0" applyFont="1" applyFill="1" applyBorder="1" applyAlignment="1">
      <alignment horizontal="center" vertical="center"/>
    </xf>
    <xf numFmtId="0" fontId="24" fillId="3" borderId="0" xfId="0" applyFont="1" applyFill="1" applyAlignment="1">
      <alignment horizontal="left" vertical="center" wrapText="1"/>
    </xf>
    <xf numFmtId="0" fontId="16" fillId="0" borderId="0" xfId="2" applyFont="1" applyAlignment="1">
      <alignment horizontal="left" vertical="top" wrapText="1"/>
    </xf>
    <xf numFmtId="0" fontId="17" fillId="0" borderId="0" xfId="2" applyFont="1" applyAlignment="1">
      <alignment horizontal="left" vertical="top"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8" fillId="0" borderId="1" xfId="0" applyFont="1" applyBorder="1" applyAlignment="1">
      <alignment horizont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1" fillId="0" borderId="1" xfId="0" applyFont="1" applyFill="1" applyBorder="1" applyAlignment="1">
      <alignment horizontal="center" vertical="center" wrapText="1"/>
    </xf>
    <xf numFmtId="0" fontId="39" fillId="0" borderId="1" xfId="0" applyFont="1" applyBorder="1" applyAlignment="1">
      <alignment horizontal="center" vertical="center" wrapText="1"/>
    </xf>
  </cellXfs>
  <cellStyles count="11">
    <cellStyle name="Millares [0]" xfId="9" builtinId="6"/>
    <cellStyle name="Millares [0] 2" xfId="6" xr:uid="{00000000-0005-0000-0000-000001000000}"/>
    <cellStyle name="Millares 2" xfId="1" xr:uid="{00000000-0005-0000-0000-000002000000}"/>
    <cellStyle name="Moneda" xfId="8" builtinId="4"/>
    <cellStyle name="Moneda [0] 2" xfId="5" xr:uid="{00000000-0005-0000-0000-000003000000}"/>
    <cellStyle name="Moneda 2" xfId="7" xr:uid="{00000000-0005-0000-0000-000004000000}"/>
    <cellStyle name="Normal" xfId="0" builtinId="0"/>
    <cellStyle name="Normal 2" xfId="2" xr:uid="{00000000-0005-0000-0000-000006000000}"/>
    <cellStyle name="Normal 3" xfId="3" xr:uid="{00000000-0005-0000-0000-000007000000}"/>
    <cellStyle name="Normal 4" xfId="4" xr:uid="{00000000-0005-0000-0000-000008000000}"/>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34"/>
  <sheetViews>
    <sheetView tabSelected="1" topLeftCell="A28" zoomScale="85" zoomScaleNormal="85" workbookViewId="0">
      <selection activeCell="E34" sqref="E34"/>
    </sheetView>
  </sheetViews>
  <sheetFormatPr baseColWidth="10" defaultRowHeight="11.25" x14ac:dyDescent="0.2"/>
  <cols>
    <col min="1" max="1" width="4.85546875" style="1" customWidth="1"/>
    <col min="2" max="2" width="88.85546875" style="2" customWidth="1"/>
    <col min="3" max="5" width="50.7109375" style="27" customWidth="1"/>
    <col min="6" max="7" width="11.42578125" style="1"/>
    <col min="8" max="8" width="15" style="1" bestFit="1" customWidth="1"/>
    <col min="9" max="16384" width="11.42578125" style="1"/>
  </cols>
  <sheetData>
    <row r="1" spans="2:5" ht="16.5" customHeight="1" x14ac:dyDescent="0.2">
      <c r="B1" s="181"/>
      <c r="C1" s="181"/>
      <c r="D1" s="181"/>
      <c r="E1" s="181"/>
    </row>
    <row r="2" spans="2:5" ht="23.25" x14ac:dyDescent="0.2">
      <c r="B2" s="182" t="s">
        <v>94</v>
      </c>
      <c r="C2" s="183"/>
      <c r="D2" s="183"/>
      <c r="E2" s="184"/>
    </row>
    <row r="3" spans="2:5" ht="38.25" customHeight="1" x14ac:dyDescent="0.2">
      <c r="B3" s="128" t="s">
        <v>0</v>
      </c>
      <c r="C3" s="128"/>
      <c r="D3" s="128"/>
      <c r="E3" s="129"/>
    </row>
    <row r="4" spans="2:5" ht="39" customHeight="1" x14ac:dyDescent="0.2">
      <c r="B4" s="128" t="s">
        <v>25</v>
      </c>
      <c r="C4" s="128"/>
      <c r="D4" s="128"/>
      <c r="E4" s="130"/>
    </row>
    <row r="5" spans="2:5" ht="39" customHeight="1" x14ac:dyDescent="0.2">
      <c r="B5" s="128"/>
      <c r="C5" s="128" t="s">
        <v>96</v>
      </c>
      <c r="D5" s="128" t="s">
        <v>97</v>
      </c>
      <c r="E5" s="131" t="s">
        <v>95</v>
      </c>
    </row>
    <row r="6" spans="2:5" ht="15" customHeight="1" x14ac:dyDescent="0.2">
      <c r="B6" s="132" t="s">
        <v>24</v>
      </c>
      <c r="C6" s="128" t="s">
        <v>105</v>
      </c>
      <c r="D6" s="128" t="s">
        <v>114</v>
      </c>
      <c r="E6" s="129" t="s">
        <v>45</v>
      </c>
    </row>
    <row r="7" spans="2:5" ht="33.75" x14ac:dyDescent="0.2">
      <c r="B7" s="133" t="s">
        <v>1</v>
      </c>
      <c r="C7" s="134" t="s">
        <v>4</v>
      </c>
      <c r="D7" s="128" t="s">
        <v>4</v>
      </c>
      <c r="E7" s="135" t="s">
        <v>98</v>
      </c>
    </row>
    <row r="8" spans="2:5" x14ac:dyDescent="0.2">
      <c r="B8" s="136" t="s">
        <v>39</v>
      </c>
      <c r="C8" s="137"/>
      <c r="D8" s="137"/>
      <c r="E8" s="138" t="s">
        <v>99</v>
      </c>
    </row>
    <row r="9" spans="2:5" x14ac:dyDescent="0.2">
      <c r="B9" s="30" t="s">
        <v>23</v>
      </c>
      <c r="C9" s="126" t="s">
        <v>106</v>
      </c>
      <c r="D9" s="128" t="s">
        <v>115</v>
      </c>
      <c r="E9" s="4"/>
    </row>
    <row r="10" spans="2:5" ht="204.75" customHeight="1" x14ac:dyDescent="0.2">
      <c r="B10" s="29" t="s">
        <v>8</v>
      </c>
      <c r="C10" s="125" t="s">
        <v>4</v>
      </c>
      <c r="D10" s="128" t="s">
        <v>4</v>
      </c>
      <c r="E10" s="4" t="s">
        <v>4</v>
      </c>
    </row>
    <row r="11" spans="2:5" ht="14.25" customHeight="1" x14ac:dyDescent="0.2">
      <c r="B11" s="30" t="s">
        <v>40</v>
      </c>
      <c r="C11" s="126" t="s">
        <v>107</v>
      </c>
      <c r="D11" s="128" t="s">
        <v>116</v>
      </c>
      <c r="E11" s="4" t="s">
        <v>100</v>
      </c>
    </row>
    <row r="12" spans="2:5" ht="38.25" customHeight="1" x14ac:dyDescent="0.2">
      <c r="B12" s="29" t="s">
        <v>41</v>
      </c>
      <c r="C12" s="125" t="s">
        <v>4</v>
      </c>
      <c r="D12" s="134" t="s">
        <v>4</v>
      </c>
      <c r="E12" s="4" t="s">
        <v>4</v>
      </c>
    </row>
    <row r="13" spans="2:5" x14ac:dyDescent="0.2">
      <c r="B13" s="136" t="s">
        <v>22</v>
      </c>
      <c r="C13" s="137" t="s">
        <v>5</v>
      </c>
      <c r="D13" s="137" t="s">
        <v>5</v>
      </c>
      <c r="E13" s="138" t="s">
        <v>5</v>
      </c>
    </row>
    <row r="14" spans="2:5" ht="22.5" x14ac:dyDescent="0.2">
      <c r="B14" s="29" t="s">
        <v>2</v>
      </c>
      <c r="C14" s="125" t="s">
        <v>5</v>
      </c>
      <c r="D14" s="128" t="s">
        <v>5</v>
      </c>
      <c r="E14" s="138" t="s">
        <v>5</v>
      </c>
    </row>
    <row r="15" spans="2:5" ht="15" customHeight="1" x14ac:dyDescent="0.2">
      <c r="B15" s="136" t="s">
        <v>21</v>
      </c>
      <c r="C15" s="137" t="s">
        <v>5</v>
      </c>
      <c r="D15" s="128" t="s">
        <v>5</v>
      </c>
      <c r="E15" s="138" t="s">
        <v>5</v>
      </c>
    </row>
    <row r="16" spans="2:5" ht="45.75" customHeight="1" x14ac:dyDescent="0.2">
      <c r="B16" s="29" t="s">
        <v>121</v>
      </c>
      <c r="C16" s="125" t="s">
        <v>5</v>
      </c>
      <c r="D16" s="128" t="s">
        <v>5</v>
      </c>
      <c r="E16" s="138" t="s">
        <v>5</v>
      </c>
    </row>
    <row r="17" spans="2:5" ht="15" customHeight="1" x14ac:dyDescent="0.2">
      <c r="B17" s="30" t="s">
        <v>20</v>
      </c>
      <c r="C17" s="126" t="s">
        <v>108</v>
      </c>
      <c r="D17" s="128" t="s">
        <v>100</v>
      </c>
      <c r="E17" s="4" t="s">
        <v>45</v>
      </c>
    </row>
    <row r="18" spans="2:5" ht="324.75" customHeight="1" x14ac:dyDescent="0.2">
      <c r="B18" s="29" t="s">
        <v>6</v>
      </c>
      <c r="C18" s="125" t="s">
        <v>4</v>
      </c>
      <c r="D18" s="128" t="s">
        <v>4</v>
      </c>
      <c r="E18" s="123" t="s">
        <v>98</v>
      </c>
    </row>
    <row r="19" spans="2:5" ht="21.75" customHeight="1" x14ac:dyDescent="0.2">
      <c r="B19" s="136" t="s">
        <v>43</v>
      </c>
      <c r="C19" s="137" t="s">
        <v>109</v>
      </c>
      <c r="D19" s="128" t="s">
        <v>117</v>
      </c>
      <c r="E19" s="138" t="s">
        <v>101</v>
      </c>
    </row>
    <row r="20" spans="2:5" ht="128.25" customHeight="1" x14ac:dyDescent="0.2">
      <c r="B20" s="29" t="s">
        <v>44</v>
      </c>
      <c r="C20" s="125" t="s">
        <v>4</v>
      </c>
      <c r="D20" s="128" t="s">
        <v>4</v>
      </c>
      <c r="E20" s="4" t="s">
        <v>4</v>
      </c>
    </row>
    <row r="21" spans="2:5" ht="23.25" customHeight="1" x14ac:dyDescent="0.2">
      <c r="B21" s="30" t="s">
        <v>19</v>
      </c>
      <c r="C21" s="126" t="s">
        <v>110</v>
      </c>
      <c r="D21" s="128" t="s">
        <v>118</v>
      </c>
      <c r="E21" s="4" t="s">
        <v>102</v>
      </c>
    </row>
    <row r="22" spans="2:5" ht="93.75" customHeight="1" x14ac:dyDescent="0.2">
      <c r="B22" s="29" t="s">
        <v>26</v>
      </c>
      <c r="C22" s="125" t="s">
        <v>4</v>
      </c>
      <c r="D22" s="128" t="s">
        <v>4</v>
      </c>
      <c r="E22" s="4" t="s">
        <v>4</v>
      </c>
    </row>
    <row r="23" spans="2:5" ht="12" customHeight="1" x14ac:dyDescent="0.2">
      <c r="B23" s="139" t="s">
        <v>27</v>
      </c>
      <c r="C23" s="137" t="s">
        <v>111</v>
      </c>
      <c r="D23" s="128" t="s">
        <v>119</v>
      </c>
      <c r="E23" s="138" t="s">
        <v>45</v>
      </c>
    </row>
    <row r="24" spans="2:5" ht="93.75" customHeight="1" x14ac:dyDescent="0.2">
      <c r="B24" s="140" t="s">
        <v>28</v>
      </c>
      <c r="C24" s="141" t="s">
        <v>4</v>
      </c>
      <c r="D24" s="142" t="s">
        <v>4</v>
      </c>
      <c r="E24" s="123" t="s">
        <v>98</v>
      </c>
    </row>
    <row r="25" spans="2:5" x14ac:dyDescent="0.2">
      <c r="B25" s="139" t="s">
        <v>18</v>
      </c>
      <c r="C25" s="137" t="s">
        <v>112</v>
      </c>
      <c r="D25" s="128" t="s">
        <v>104</v>
      </c>
      <c r="E25" s="138" t="s">
        <v>103</v>
      </c>
    </row>
    <row r="26" spans="2:5" ht="29.25" customHeight="1" x14ac:dyDescent="0.2">
      <c r="B26" s="29" t="s">
        <v>3</v>
      </c>
      <c r="C26" s="125" t="s">
        <v>4</v>
      </c>
      <c r="D26" s="128" t="s">
        <v>4</v>
      </c>
      <c r="E26" s="4" t="s">
        <v>4</v>
      </c>
    </row>
    <row r="27" spans="2:5" ht="14.25" customHeight="1" x14ac:dyDescent="0.2">
      <c r="B27" s="30" t="s">
        <v>14</v>
      </c>
      <c r="C27" s="126" t="s">
        <v>105</v>
      </c>
      <c r="D27" s="128" t="s">
        <v>114</v>
      </c>
      <c r="E27" s="129" t="s">
        <v>45</v>
      </c>
    </row>
    <row r="28" spans="2:5" ht="96.75" customHeight="1" x14ac:dyDescent="0.2">
      <c r="B28" s="29" t="s">
        <v>15</v>
      </c>
      <c r="C28" s="125" t="s">
        <v>4</v>
      </c>
      <c r="D28" s="128" t="s">
        <v>4</v>
      </c>
      <c r="E28" s="260" t="s">
        <v>4</v>
      </c>
    </row>
    <row r="29" spans="2:5" x14ac:dyDescent="0.2">
      <c r="B29" s="124" t="s">
        <v>17</v>
      </c>
      <c r="C29" s="126" t="s">
        <v>45</v>
      </c>
      <c r="D29" s="128" t="s">
        <v>103</v>
      </c>
      <c r="E29" s="4" t="s">
        <v>45</v>
      </c>
    </row>
    <row r="30" spans="2:5" ht="68.25" customHeight="1" x14ac:dyDescent="0.2">
      <c r="B30" s="143" t="s">
        <v>9</v>
      </c>
      <c r="C30" s="125" t="s">
        <v>4</v>
      </c>
      <c r="D30" s="128" t="s">
        <v>4</v>
      </c>
      <c r="E30" s="4" t="s">
        <v>4</v>
      </c>
    </row>
    <row r="31" spans="2:5" ht="16.5" customHeight="1" x14ac:dyDescent="0.2">
      <c r="B31" s="30" t="s">
        <v>16</v>
      </c>
      <c r="C31" s="126" t="s">
        <v>113</v>
      </c>
      <c r="D31" s="128" t="s">
        <v>120</v>
      </c>
      <c r="E31" s="4" t="s">
        <v>104</v>
      </c>
    </row>
    <row r="32" spans="2:5" ht="189.75" customHeight="1" x14ac:dyDescent="0.2">
      <c r="B32" s="143" t="s">
        <v>10</v>
      </c>
      <c r="C32" s="125" t="s">
        <v>4</v>
      </c>
      <c r="D32" s="128" t="s">
        <v>4</v>
      </c>
      <c r="E32" s="260" t="s">
        <v>164</v>
      </c>
    </row>
    <row r="33" spans="2:5" s="127" customFormat="1" ht="51" customHeight="1" x14ac:dyDescent="0.25">
      <c r="B33" s="144" t="s">
        <v>7</v>
      </c>
      <c r="C33" s="144" t="s">
        <v>4</v>
      </c>
      <c r="D33" s="145" t="s">
        <v>4</v>
      </c>
      <c r="E33" s="259" t="s">
        <v>164</v>
      </c>
    </row>
    <row r="34" spans="2:5" x14ac:dyDescent="0.2">
      <c r="B34" s="1"/>
    </row>
  </sheetData>
  <mergeCells count="2">
    <mergeCell ref="B1:E1"/>
    <mergeCell ref="B2:E2"/>
  </mergeCells>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
  <sheetViews>
    <sheetView view="pageLayout" zoomScaleNormal="100" workbookViewId="0">
      <selection activeCell="B25" sqref="B25"/>
    </sheetView>
  </sheetViews>
  <sheetFormatPr baseColWidth="10" defaultRowHeight="12.75" x14ac:dyDescent="0.2"/>
  <cols>
    <col min="1" max="1" width="4.140625" style="8" customWidth="1"/>
    <col min="2" max="2" width="16.7109375" style="8" customWidth="1"/>
    <col min="3" max="5" width="18.5703125" style="8" customWidth="1"/>
    <col min="6" max="6" width="25" style="8" customWidth="1"/>
    <col min="7" max="7" width="11.42578125" style="8"/>
    <col min="8" max="8" width="5" style="8" customWidth="1"/>
    <col min="9" max="9" width="3.42578125" style="8" customWidth="1"/>
    <col min="10" max="16384" width="11.42578125" style="8"/>
  </cols>
  <sheetData>
    <row r="1" spans="1:9" ht="15" x14ac:dyDescent="0.2">
      <c r="A1" s="185" t="s">
        <v>38</v>
      </c>
      <c r="B1" s="185"/>
      <c r="C1" s="185"/>
      <c r="D1" s="185"/>
      <c r="E1" s="185"/>
      <c r="F1" s="7"/>
      <c r="G1" s="7"/>
      <c r="H1" s="7"/>
      <c r="I1" s="7"/>
    </row>
    <row r="2" spans="1:9" ht="15" x14ac:dyDescent="0.2">
      <c r="A2" s="185"/>
      <c r="B2" s="185"/>
      <c r="C2" s="185"/>
      <c r="D2" s="185"/>
      <c r="E2" s="185"/>
      <c r="F2" s="7"/>
      <c r="G2" s="7"/>
      <c r="H2" s="7"/>
      <c r="I2" s="7"/>
    </row>
    <row r="3" spans="1:9" ht="14.25" x14ac:dyDescent="0.2">
      <c r="A3" s="9"/>
    </row>
    <row r="4" spans="1:9" ht="66" customHeight="1" x14ac:dyDescent="0.2">
      <c r="A4" s="186" t="s">
        <v>37</v>
      </c>
      <c r="B4" s="186"/>
      <c r="C4" s="186"/>
      <c r="D4" s="186"/>
      <c r="E4" s="186"/>
      <c r="F4" s="10"/>
      <c r="G4" s="11"/>
      <c r="H4" s="11"/>
      <c r="I4" s="11"/>
    </row>
    <row r="5" spans="1:9" x14ac:dyDescent="0.2">
      <c r="A5" s="12" t="s">
        <v>42</v>
      </c>
      <c r="B5" s="13"/>
      <c r="C5" s="13"/>
      <c r="D5" s="13"/>
      <c r="E5" s="13"/>
    </row>
    <row r="6" spans="1:9" x14ac:dyDescent="0.2">
      <c r="A6" s="12" t="s">
        <v>30</v>
      </c>
      <c r="B6" s="13"/>
      <c r="C6" s="13"/>
      <c r="D6" s="13"/>
      <c r="E6" s="13"/>
    </row>
    <row r="7" spans="1:9" x14ac:dyDescent="0.2">
      <c r="A7" s="12"/>
      <c r="B7" s="13"/>
      <c r="C7" s="13"/>
      <c r="D7" s="13"/>
      <c r="E7" s="13"/>
    </row>
    <row r="8" spans="1:9" x14ac:dyDescent="0.2">
      <c r="A8" s="12" t="s">
        <v>31</v>
      </c>
      <c r="B8" s="13"/>
      <c r="C8" s="13"/>
      <c r="D8" s="13"/>
      <c r="E8" s="13"/>
    </row>
    <row r="9" spans="1:9" x14ac:dyDescent="0.2">
      <c r="A9" s="12" t="s">
        <v>32</v>
      </c>
      <c r="B9" s="13"/>
      <c r="C9" s="13"/>
      <c r="D9" s="13"/>
      <c r="E9" s="13"/>
    </row>
    <row r="10" spans="1:9" x14ac:dyDescent="0.2">
      <c r="A10" s="12" t="s">
        <v>33</v>
      </c>
      <c r="B10" s="13"/>
      <c r="C10" s="13"/>
      <c r="D10" s="13"/>
      <c r="E10" s="13"/>
    </row>
    <row r="11" spans="1:9" ht="14.25" x14ac:dyDescent="0.2">
      <c r="A11" s="14"/>
    </row>
    <row r="13" spans="1:9" ht="22.5" customHeight="1" x14ac:dyDescent="0.2">
      <c r="B13" s="156" t="s">
        <v>34</v>
      </c>
      <c r="C13" s="6" t="s">
        <v>96</v>
      </c>
      <c r="D13" s="6" t="s">
        <v>97</v>
      </c>
      <c r="E13" s="6" t="s">
        <v>95</v>
      </c>
      <c r="F13" s="15"/>
      <c r="G13" s="15"/>
    </row>
    <row r="14" spans="1:9" x14ac:dyDescent="0.2">
      <c r="B14" s="16" t="s">
        <v>35</v>
      </c>
      <c r="C14" s="158">
        <v>234000000</v>
      </c>
      <c r="D14" s="158">
        <v>248539205</v>
      </c>
      <c r="E14" s="158">
        <v>238313428</v>
      </c>
      <c r="F14" s="17"/>
    </row>
    <row r="15" spans="1:9" x14ac:dyDescent="0.2">
      <c r="B15" s="18" t="s">
        <v>36</v>
      </c>
      <c r="C15" s="157">
        <f>100*(C14/C14)</f>
        <v>100</v>
      </c>
      <c r="D15" s="157">
        <f>1000*(C14/D14)</f>
        <v>941.50136192799039</v>
      </c>
      <c r="E15" s="157"/>
      <c r="F15" s="19"/>
    </row>
    <row r="17" spans="1:5" s="3" customFormat="1" ht="11.25" x14ac:dyDescent="0.2">
      <c r="B17" s="20"/>
      <c r="C17" s="20"/>
      <c r="D17" s="20"/>
      <c r="E17" s="20"/>
    </row>
    <row r="18" spans="1:5" s="3" customFormat="1" ht="11.25" x14ac:dyDescent="0.2">
      <c r="B18" s="20"/>
      <c r="C18" s="20"/>
      <c r="D18" s="20"/>
      <c r="E18" s="20"/>
    </row>
    <row r="19" spans="1:5" s="3" customFormat="1" ht="11.25" x14ac:dyDescent="0.2">
      <c r="B19" s="20"/>
      <c r="C19" s="20"/>
      <c r="D19" s="20"/>
      <c r="E19" s="20"/>
    </row>
    <row r="20" spans="1:5" x14ac:dyDescent="0.2">
      <c r="A20" s="21" t="s">
        <v>122</v>
      </c>
      <c r="B20" s="21"/>
      <c r="C20" s="21"/>
      <c r="D20" s="21"/>
    </row>
    <row r="21" spans="1:5" ht="14.25" customHeight="1" x14ac:dyDescent="0.2">
      <c r="A21" s="187" t="s">
        <v>134</v>
      </c>
      <c r="B21" s="187"/>
      <c r="C21" s="187"/>
      <c r="D21" s="122"/>
    </row>
    <row r="22" spans="1:5" x14ac:dyDescent="0.2">
      <c r="A22" s="23"/>
      <c r="B22" s="22"/>
      <c r="C22" s="22"/>
      <c r="D22" s="122"/>
    </row>
    <row r="23" spans="1:5" x14ac:dyDescent="0.2">
      <c r="A23" s="23"/>
      <c r="B23" s="22"/>
      <c r="C23" s="22"/>
      <c r="D23" s="122"/>
    </row>
    <row r="24" spans="1:5" x14ac:dyDescent="0.2">
      <c r="A24" s="24" t="s">
        <v>162</v>
      </c>
    </row>
    <row r="25" spans="1:5" x14ac:dyDescent="0.2">
      <c r="A25" s="13" t="s">
        <v>163</v>
      </c>
    </row>
  </sheetData>
  <mergeCells count="4">
    <mergeCell ref="A1:E1"/>
    <mergeCell ref="A2:E2"/>
    <mergeCell ref="A4:E4"/>
    <mergeCell ref="A21:C21"/>
  </mergeCells>
  <pageMargins left="0.7" right="1.6875" top="0.75" bottom="0.75" header="0.3" footer="0.3"/>
  <pageSetup orientation="portrait" r:id="rId1"/>
  <headerFooter>
    <oddHeader>&amp;C&amp;"Arial,Negrita"&amp;14PONDERACIÓN  INVITACIÓN ABIERTA No. 024 DE 2022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C879C-A70B-4FA5-9404-5B94E5242B4E}">
  <dimension ref="A1:L10"/>
  <sheetViews>
    <sheetView zoomScale="90" zoomScaleNormal="90" workbookViewId="0">
      <selection activeCell="D15" sqref="D15"/>
    </sheetView>
  </sheetViews>
  <sheetFormatPr baseColWidth="10" defaultRowHeight="15" x14ac:dyDescent="0.25"/>
  <cols>
    <col min="3" max="3" width="33.5703125" bestFit="1" customWidth="1"/>
    <col min="4" max="4" width="42" bestFit="1" customWidth="1"/>
    <col min="5" max="5" width="10.42578125" bestFit="1" customWidth="1"/>
    <col min="6" max="6" width="26" customWidth="1"/>
    <col min="7" max="7" width="26.28515625" customWidth="1"/>
    <col min="8" max="8" width="14.85546875" bestFit="1" customWidth="1"/>
    <col min="9" max="9" width="19.5703125" customWidth="1"/>
    <col min="10" max="10" width="15.7109375" customWidth="1"/>
    <col min="11" max="11" width="30.42578125" customWidth="1"/>
    <col min="12" max="12" width="12" bestFit="1" customWidth="1"/>
  </cols>
  <sheetData>
    <row r="1" spans="1:12" ht="15.75" thickBot="1" x14ac:dyDescent="0.3"/>
    <row r="2" spans="1:12" ht="15.75" thickBot="1" x14ac:dyDescent="0.3">
      <c r="B2" s="188" t="s">
        <v>93</v>
      </c>
      <c r="C2" s="189"/>
      <c r="D2" s="189"/>
      <c r="E2" s="189"/>
      <c r="F2" s="189"/>
      <c r="G2" s="189"/>
      <c r="H2" s="189"/>
      <c r="I2" s="189"/>
      <c r="J2" s="189"/>
      <c r="K2" s="190"/>
    </row>
    <row r="3" spans="1:12" ht="15.75" thickBot="1" x14ac:dyDescent="0.3">
      <c r="B3" s="215" t="s">
        <v>133</v>
      </c>
      <c r="C3" s="216"/>
      <c r="D3" s="216"/>
      <c r="E3" s="216"/>
      <c r="F3" s="216"/>
      <c r="G3" s="216"/>
      <c r="H3" s="216"/>
      <c r="I3" s="216"/>
      <c r="J3" s="216"/>
      <c r="K3" s="216"/>
    </row>
    <row r="4" spans="1:12" ht="19.5" thickBot="1" x14ac:dyDescent="0.35">
      <c r="B4" s="152"/>
      <c r="C4" s="151"/>
      <c r="D4" s="151"/>
      <c r="E4" s="151"/>
      <c r="F4" s="209" t="s">
        <v>126</v>
      </c>
      <c r="G4" s="210"/>
      <c r="H4" s="211" t="s">
        <v>125</v>
      </c>
      <c r="I4" s="212"/>
      <c r="J4" s="213" t="s">
        <v>124</v>
      </c>
      <c r="K4" s="214"/>
    </row>
    <row r="5" spans="1:12" ht="19.5" customHeight="1" thickBot="1" x14ac:dyDescent="0.3">
      <c r="B5" s="39" t="s">
        <v>49</v>
      </c>
      <c r="C5" s="38" t="s">
        <v>132</v>
      </c>
      <c r="D5" s="37" t="s">
        <v>48</v>
      </c>
      <c r="E5" s="37" t="s">
        <v>131</v>
      </c>
      <c r="F5" s="203"/>
      <c r="G5" s="204"/>
      <c r="H5" s="205"/>
      <c r="I5" s="206"/>
      <c r="J5" s="207"/>
      <c r="K5" s="208"/>
    </row>
    <row r="6" spans="1:12" ht="73.5" customHeight="1" thickBot="1" x14ac:dyDescent="0.3">
      <c r="A6" s="35"/>
      <c r="B6" s="36">
        <v>1</v>
      </c>
      <c r="C6" s="149" t="s">
        <v>130</v>
      </c>
      <c r="D6" s="150" t="s">
        <v>129</v>
      </c>
      <c r="E6" s="148">
        <v>1</v>
      </c>
      <c r="F6" s="191" t="s">
        <v>4</v>
      </c>
      <c r="G6" s="192"/>
      <c r="H6" s="195" t="s">
        <v>4</v>
      </c>
      <c r="I6" s="196"/>
      <c r="J6" s="199" t="s">
        <v>4</v>
      </c>
      <c r="K6" s="200"/>
    </row>
    <row r="7" spans="1:12" ht="135.75" thickBot="1" x14ac:dyDescent="0.3">
      <c r="A7" s="35"/>
      <c r="B7" s="34">
        <v>2</v>
      </c>
      <c r="C7" s="153" t="s">
        <v>128</v>
      </c>
      <c r="D7" s="155" t="s">
        <v>127</v>
      </c>
      <c r="E7" s="154">
        <v>1</v>
      </c>
      <c r="F7" s="193"/>
      <c r="G7" s="194"/>
      <c r="H7" s="197"/>
      <c r="I7" s="198"/>
      <c r="J7" s="201"/>
      <c r="K7" s="202"/>
    </row>
    <row r="10" spans="1:12" x14ac:dyDescent="0.25">
      <c r="L10" s="147"/>
    </row>
  </sheetData>
  <mergeCells count="11">
    <mergeCell ref="B2:K2"/>
    <mergeCell ref="F6:G7"/>
    <mergeCell ref="H6:I7"/>
    <mergeCell ref="J6:K7"/>
    <mergeCell ref="F5:G5"/>
    <mergeCell ref="H5:I5"/>
    <mergeCell ref="J5:K5"/>
    <mergeCell ref="F4:G4"/>
    <mergeCell ref="H4:I4"/>
    <mergeCell ref="J4:K4"/>
    <mergeCell ref="B3:K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CCFE-9E5F-47BA-A830-C821401BBB8C}">
  <dimension ref="A2:E8"/>
  <sheetViews>
    <sheetView topLeftCell="A7" workbookViewId="0">
      <selection activeCell="E18" sqref="E18"/>
    </sheetView>
  </sheetViews>
  <sheetFormatPr baseColWidth="10" defaultRowHeight="15" x14ac:dyDescent="0.25"/>
  <cols>
    <col min="3" max="3" width="40.5703125" customWidth="1"/>
    <col min="4" max="4" width="66.5703125" customWidth="1"/>
    <col min="5" max="5" width="58.42578125" customWidth="1"/>
  </cols>
  <sheetData>
    <row r="2" spans="1:5" ht="15.75" thickBot="1" x14ac:dyDescent="0.3"/>
    <row r="3" spans="1:5" ht="15.75" thickBot="1" x14ac:dyDescent="0.3">
      <c r="C3" s="217" t="s">
        <v>93</v>
      </c>
      <c r="D3" s="218"/>
      <c r="E3" s="219"/>
    </row>
    <row r="4" spans="1:5" ht="15.75" thickBot="1" x14ac:dyDescent="0.3">
      <c r="C4" s="1"/>
      <c r="D4" s="1"/>
    </row>
    <row r="5" spans="1:5" ht="39.75" customHeight="1" thickBot="1" x14ac:dyDescent="0.3">
      <c r="C5" s="146" t="s">
        <v>47</v>
      </c>
      <c r="D5" s="32" t="s">
        <v>126</v>
      </c>
      <c r="E5" s="32" t="s">
        <v>124</v>
      </c>
    </row>
    <row r="6" spans="1:5" ht="409.5" customHeight="1" x14ac:dyDescent="0.25">
      <c r="A6" s="222"/>
      <c r="B6" s="222"/>
      <c r="C6" s="223" t="s">
        <v>123</v>
      </c>
      <c r="D6" s="220" t="s">
        <v>160</v>
      </c>
      <c r="E6" s="220" t="s">
        <v>159</v>
      </c>
    </row>
    <row r="7" spans="1:5" ht="409.5" customHeight="1" thickBot="1" x14ac:dyDescent="0.3">
      <c r="A7" s="222"/>
      <c r="B7" s="222"/>
      <c r="C7" s="224"/>
      <c r="D7" s="221"/>
      <c r="E7" s="221"/>
    </row>
    <row r="8" spans="1:5" ht="15.75" thickBot="1" x14ac:dyDescent="0.3">
      <c r="C8" s="31" t="s">
        <v>46</v>
      </c>
      <c r="D8" s="178" t="s">
        <v>158</v>
      </c>
      <c r="E8" s="178" t="s">
        <v>4</v>
      </c>
    </row>
  </sheetData>
  <mergeCells count="6">
    <mergeCell ref="C3:E3"/>
    <mergeCell ref="E6:E7"/>
    <mergeCell ref="A6:A7"/>
    <mergeCell ref="C6:C7"/>
    <mergeCell ref="B6:B7"/>
    <mergeCell ref="D6:D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B02E5-C3EA-4F93-AA5E-011EF77C56CB}">
  <sheetPr>
    <pageSetUpPr fitToPage="1"/>
  </sheetPr>
  <dimension ref="B2:D30"/>
  <sheetViews>
    <sheetView zoomScaleNormal="100" workbookViewId="0">
      <selection activeCell="C21" sqref="C21"/>
    </sheetView>
  </sheetViews>
  <sheetFormatPr baseColWidth="10" defaultRowHeight="15" x14ac:dyDescent="0.25"/>
  <cols>
    <col min="1" max="1" width="11.42578125" style="40"/>
    <col min="2" max="2" width="33.140625" style="40" customWidth="1"/>
    <col min="3" max="3" width="30.28515625" style="40" customWidth="1"/>
    <col min="4" max="4" width="11.42578125" style="40"/>
    <col min="5" max="5" width="16.85546875" style="40" bestFit="1" customWidth="1"/>
    <col min="6" max="16384" width="11.42578125" style="40"/>
  </cols>
  <sheetData>
    <row r="2" spans="2:4" ht="15.75" thickBot="1" x14ac:dyDescent="0.3">
      <c r="B2" s="225" t="s">
        <v>147</v>
      </c>
      <c r="C2" s="225"/>
    </row>
    <row r="3" spans="2:4" ht="69.75" customHeight="1" thickBot="1" x14ac:dyDescent="0.3">
      <c r="B3" s="226" t="s">
        <v>146</v>
      </c>
      <c r="C3" s="227"/>
      <c r="D3" s="58"/>
    </row>
    <row r="4" spans="2:4" ht="19.5" customHeight="1" x14ac:dyDescent="0.25">
      <c r="B4" s="164"/>
      <c r="C4" s="164"/>
      <c r="D4" s="58"/>
    </row>
    <row r="5" spans="2:4" ht="22.5" customHeight="1" thickBot="1" x14ac:dyDescent="0.3">
      <c r="B5" s="57" t="s">
        <v>60</v>
      </c>
      <c r="C5" s="164"/>
      <c r="D5" s="58"/>
    </row>
    <row r="6" spans="2:4" ht="31.5" customHeight="1" thickBot="1" x14ac:dyDescent="0.3">
      <c r="B6" s="55" t="s">
        <v>142</v>
      </c>
      <c r="C6" s="54" t="s">
        <v>145</v>
      </c>
      <c r="D6" s="58"/>
    </row>
    <row r="7" spans="2:4" ht="15.75" customHeight="1" x14ac:dyDescent="0.25">
      <c r="B7" s="53" t="s">
        <v>58</v>
      </c>
      <c r="C7" s="52" t="s">
        <v>144</v>
      </c>
      <c r="D7" s="58"/>
    </row>
    <row r="8" spans="2:4" ht="18.75" customHeight="1" x14ac:dyDescent="0.25">
      <c r="B8" s="163" t="s">
        <v>140</v>
      </c>
      <c r="C8" s="50" t="s">
        <v>4</v>
      </c>
      <c r="D8" s="58"/>
    </row>
    <row r="9" spans="2:4" ht="79.5" thickBot="1" x14ac:dyDescent="0.3">
      <c r="B9" s="162" t="s">
        <v>139</v>
      </c>
      <c r="C9" s="161" t="s">
        <v>143</v>
      </c>
    </row>
    <row r="10" spans="2:4" x14ac:dyDescent="0.25">
      <c r="B10" s="160"/>
      <c r="C10" s="159"/>
    </row>
    <row r="11" spans="2:4" x14ac:dyDescent="0.25">
      <c r="B11" s="160"/>
      <c r="C11" s="159"/>
    </row>
    <row r="12" spans="2:4" ht="15.75" thickBot="1" x14ac:dyDescent="0.3">
      <c r="B12" s="57" t="s">
        <v>60</v>
      </c>
      <c r="C12" s="159"/>
    </row>
    <row r="13" spans="2:4" ht="15.75" thickBot="1" x14ac:dyDescent="0.3">
      <c r="B13" s="55" t="s">
        <v>142</v>
      </c>
      <c r="C13" s="54" t="s">
        <v>125</v>
      </c>
    </row>
    <row r="14" spans="2:4" x14ac:dyDescent="0.25">
      <c r="B14" s="53" t="s">
        <v>58</v>
      </c>
      <c r="C14" s="52" t="s">
        <v>141</v>
      </c>
    </row>
    <row r="15" spans="2:4" x14ac:dyDescent="0.25">
      <c r="B15" s="51" t="s">
        <v>140</v>
      </c>
      <c r="C15" s="50" t="s">
        <v>4</v>
      </c>
    </row>
    <row r="16" spans="2:4" ht="79.5" thickBot="1" x14ac:dyDescent="0.3">
      <c r="B16" s="162" t="s">
        <v>139</v>
      </c>
      <c r="C16" s="161" t="s">
        <v>138</v>
      </c>
    </row>
    <row r="17" spans="2:3" x14ac:dyDescent="0.25">
      <c r="B17" s="160"/>
      <c r="C17" s="159"/>
    </row>
    <row r="18" spans="2:3" ht="15.75" thickBot="1" x14ac:dyDescent="0.3">
      <c r="B18" s="57" t="s">
        <v>60</v>
      </c>
      <c r="C18" s="56"/>
    </row>
    <row r="19" spans="2:3" ht="28.5" customHeight="1" thickBot="1" x14ac:dyDescent="0.3">
      <c r="B19" s="55" t="s">
        <v>59</v>
      </c>
      <c r="C19" s="54" t="s">
        <v>137</v>
      </c>
    </row>
    <row r="20" spans="2:3" x14ac:dyDescent="0.25">
      <c r="B20" s="53" t="s">
        <v>58</v>
      </c>
      <c r="C20" s="52" t="s">
        <v>136</v>
      </c>
    </row>
    <row r="21" spans="2:3" ht="18.75" customHeight="1" x14ac:dyDescent="0.25">
      <c r="B21" s="51" t="s">
        <v>57</v>
      </c>
      <c r="C21" s="50" t="s">
        <v>135</v>
      </c>
    </row>
    <row r="22" spans="2:3" x14ac:dyDescent="0.25">
      <c r="B22" s="49" t="s">
        <v>56</v>
      </c>
      <c r="C22" s="48" t="s">
        <v>4</v>
      </c>
    </row>
    <row r="23" spans="2:3" ht="37.5" customHeight="1" x14ac:dyDescent="0.25">
      <c r="B23" s="47" t="s">
        <v>55</v>
      </c>
      <c r="C23" s="43" t="s">
        <v>4</v>
      </c>
    </row>
    <row r="24" spans="2:3" ht="71.25" x14ac:dyDescent="0.25">
      <c r="B24" s="44" t="s">
        <v>54</v>
      </c>
      <c r="C24" s="46" t="s">
        <v>98</v>
      </c>
    </row>
    <row r="25" spans="2:3" ht="28.5" x14ac:dyDescent="0.25">
      <c r="B25" s="44" t="s">
        <v>53</v>
      </c>
      <c r="C25" s="46" t="s">
        <v>4</v>
      </c>
    </row>
    <row r="26" spans="2:3" ht="28.5" x14ac:dyDescent="0.25">
      <c r="B26" s="44" t="s">
        <v>52</v>
      </c>
      <c r="C26" s="46" t="s">
        <v>98</v>
      </c>
    </row>
    <row r="27" spans="2:3" ht="85.5" x14ac:dyDescent="0.25">
      <c r="B27" s="44" t="s">
        <v>51</v>
      </c>
      <c r="C27" s="45" t="s">
        <v>135</v>
      </c>
    </row>
    <row r="28" spans="2:3" ht="28.5" x14ac:dyDescent="0.25">
      <c r="B28" s="44" t="s">
        <v>50</v>
      </c>
      <c r="C28" s="43" t="s">
        <v>4</v>
      </c>
    </row>
    <row r="29" spans="2:3" x14ac:dyDescent="0.25">
      <c r="B29" s="42"/>
      <c r="C29" s="41"/>
    </row>
    <row r="30" spans="2:3" x14ac:dyDescent="0.25">
      <c r="B30" s="42"/>
      <c r="C30" s="41"/>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17CFE-330E-405E-977C-588724E74A12}">
  <sheetPr>
    <pageSetUpPr fitToPage="1"/>
  </sheetPr>
  <dimension ref="B1:F76"/>
  <sheetViews>
    <sheetView zoomScale="90" zoomScaleNormal="90" workbookViewId="0">
      <selection activeCell="B17" sqref="B17:E17"/>
    </sheetView>
  </sheetViews>
  <sheetFormatPr baseColWidth="10" defaultRowHeight="15" x14ac:dyDescent="0.25"/>
  <cols>
    <col min="1" max="1" width="11.42578125" style="40"/>
    <col min="2" max="2" width="27.5703125" style="40" customWidth="1"/>
    <col min="3" max="3" width="29.5703125" style="40" customWidth="1"/>
    <col min="4" max="4" width="27" style="40" customWidth="1"/>
    <col min="5" max="5" width="19.28515625" style="40" customWidth="1"/>
    <col min="6" max="6" width="14.85546875" style="40" bestFit="1" customWidth="1"/>
    <col min="7" max="7" width="16" style="40" bestFit="1" customWidth="1"/>
    <col min="8" max="8" width="11.42578125" style="40"/>
    <col min="9" max="9" width="25.5703125" style="40" bestFit="1" customWidth="1"/>
    <col min="10" max="10" width="19.7109375" style="40" customWidth="1"/>
    <col min="11" max="11" width="18.28515625" style="40" customWidth="1"/>
    <col min="12" max="12" width="24.42578125" style="40" customWidth="1"/>
    <col min="13" max="16384" width="11.42578125" style="40"/>
  </cols>
  <sheetData>
    <row r="1" spans="2:6" x14ac:dyDescent="0.25">
      <c r="D1" s="109"/>
    </row>
    <row r="2" spans="2:6" ht="15.75" thickBot="1" x14ac:dyDescent="0.3">
      <c r="B2" s="234" t="str">
        <f>+DOCUMENTOS!B2</f>
        <v>INVITACIÓN ABIERTA No 024 DE 2022</v>
      </c>
      <c r="C2" s="234"/>
      <c r="D2" s="234"/>
    </row>
    <row r="3" spans="2:6" ht="64.5" customHeight="1" thickBot="1" x14ac:dyDescent="0.3">
      <c r="B3" s="237" t="str">
        <f>+DOCUMENTOS!B3</f>
        <v xml:space="preserve">SUMINISTRO E INSTALACIÓN DE TUBERÍAS Y ACCESORIOS, DE LA RED DE VAPOR Y GLICOL PARA EL FUNCIONAMIENTO DE LA PLANTA PILOTO DE BEBIDAS CARBONATADAS DE LA EMPRESA DE LICORES DE CUNDINAMARCA. </v>
      </c>
      <c r="C3" s="238"/>
      <c r="D3" s="239"/>
      <c r="E3" s="108"/>
      <c r="F3" s="108"/>
    </row>
    <row r="4" spans="2:6" x14ac:dyDescent="0.25">
      <c r="B4" s="107"/>
      <c r="C4" s="107"/>
      <c r="D4" s="107"/>
      <c r="E4" s="107"/>
      <c r="F4" s="107"/>
    </row>
    <row r="5" spans="2:6" x14ac:dyDescent="0.25">
      <c r="B5" s="106" t="s">
        <v>92</v>
      </c>
    </row>
    <row r="6" spans="2:6" ht="62.25" customHeight="1" x14ac:dyDescent="0.25">
      <c r="B6" s="105" t="s">
        <v>91</v>
      </c>
      <c r="C6" s="235" t="s">
        <v>153</v>
      </c>
      <c r="D6" s="236"/>
      <c r="F6" s="104"/>
    </row>
    <row r="7" spans="2:6" ht="18.75" customHeight="1" x14ac:dyDescent="0.25">
      <c r="B7" s="103" t="s">
        <v>74</v>
      </c>
      <c r="C7" s="98" t="s">
        <v>90</v>
      </c>
      <c r="D7" s="102" t="s">
        <v>89</v>
      </c>
      <c r="F7" s="97"/>
    </row>
    <row r="8" spans="2:6" ht="44.25" customHeight="1" x14ac:dyDescent="0.25">
      <c r="B8" s="99" t="s">
        <v>72</v>
      </c>
      <c r="C8" s="98" t="s">
        <v>88</v>
      </c>
      <c r="D8" s="101" t="s">
        <v>87</v>
      </c>
      <c r="F8" s="97"/>
    </row>
    <row r="9" spans="2:6" ht="21" customHeight="1" x14ac:dyDescent="0.25">
      <c r="B9" s="99" t="s">
        <v>70</v>
      </c>
      <c r="C9" s="98" t="s">
        <v>86</v>
      </c>
      <c r="D9" s="98" t="s">
        <v>85</v>
      </c>
      <c r="F9" s="97"/>
    </row>
    <row r="10" spans="2:6" ht="25.5" customHeight="1" x14ac:dyDescent="0.25">
      <c r="B10" s="100" t="s">
        <v>68</v>
      </c>
      <c r="C10" s="98" t="s">
        <v>84</v>
      </c>
      <c r="D10" s="98" t="s">
        <v>83</v>
      </c>
      <c r="F10" s="97"/>
    </row>
    <row r="11" spans="2:6" ht="33.75" customHeight="1" x14ac:dyDescent="0.25">
      <c r="B11" s="99" t="s">
        <v>82</v>
      </c>
      <c r="C11" s="98" t="s">
        <v>81</v>
      </c>
      <c r="D11" s="98" t="s">
        <v>80</v>
      </c>
      <c r="F11" s="97"/>
    </row>
    <row r="12" spans="2:6" ht="33.75" customHeight="1" x14ac:dyDescent="0.25">
      <c r="B12" s="99" t="s">
        <v>79</v>
      </c>
      <c r="C12" s="98" t="s">
        <v>78</v>
      </c>
      <c r="D12" s="98" t="s">
        <v>77</v>
      </c>
      <c r="F12" s="97"/>
    </row>
    <row r="13" spans="2:6" ht="18.75" customHeight="1" x14ac:dyDescent="0.25">
      <c r="B13" s="96"/>
      <c r="C13" s="95"/>
      <c r="D13" s="95"/>
      <c r="F13" s="97"/>
    </row>
    <row r="14" spans="2:6" ht="18.75" customHeight="1" x14ac:dyDescent="0.25">
      <c r="B14" s="96"/>
      <c r="C14" s="95"/>
      <c r="D14" s="95"/>
      <c r="F14" s="94"/>
    </row>
    <row r="15" spans="2:6" x14ac:dyDescent="0.25">
      <c r="C15" s="71"/>
    </row>
    <row r="16" spans="2:6" x14ac:dyDescent="0.25">
      <c r="F16" s="93"/>
    </row>
    <row r="17" spans="2:6" x14ac:dyDescent="0.25">
      <c r="B17" s="228" t="str">
        <f>+DOCUMENTOS!C6</f>
        <v>PROCESS SOLUTIONS AND EQUIPMENT SAS</v>
      </c>
      <c r="C17" s="229"/>
      <c r="D17" s="229"/>
      <c r="E17" s="230"/>
      <c r="F17" s="167" t="s">
        <v>62</v>
      </c>
    </row>
    <row r="18" spans="2:6" x14ac:dyDescent="0.25">
      <c r="B18" s="91" t="s">
        <v>76</v>
      </c>
      <c r="C18" s="90"/>
      <c r="D18" s="90"/>
      <c r="E18" s="89"/>
      <c r="F18" s="88"/>
    </row>
    <row r="19" spans="2:6" ht="15.75" thickBot="1" x14ac:dyDescent="0.3">
      <c r="B19" s="68"/>
      <c r="C19" s="85" t="s">
        <v>75</v>
      </c>
      <c r="D19" s="79">
        <v>1173991042</v>
      </c>
      <c r="E19" s="87">
        <f>D19/D20</f>
        <v>1.9933546109997373</v>
      </c>
      <c r="F19" s="64" t="s">
        <v>4</v>
      </c>
    </row>
    <row r="20" spans="2:6" x14ac:dyDescent="0.25">
      <c r="B20" s="68" t="s">
        <v>74</v>
      </c>
      <c r="C20" s="71" t="s">
        <v>73</v>
      </c>
      <c r="D20" s="76">
        <v>588952430</v>
      </c>
      <c r="E20" s="82"/>
      <c r="F20" s="64"/>
    </row>
    <row r="21" spans="2:6" x14ac:dyDescent="0.25">
      <c r="B21" s="68"/>
      <c r="C21" s="71"/>
      <c r="D21" s="76"/>
      <c r="E21" s="82"/>
      <c r="F21" s="64"/>
    </row>
    <row r="22" spans="2:6" ht="15.75" thickBot="1" x14ac:dyDescent="0.3">
      <c r="B22" s="68" t="s">
        <v>72</v>
      </c>
      <c r="C22" s="85" t="s">
        <v>71</v>
      </c>
      <c r="D22" s="86" t="s">
        <v>152</v>
      </c>
      <c r="E22" s="75">
        <f>D19-D20</f>
        <v>585038612</v>
      </c>
      <c r="F22" s="64" t="s">
        <v>4</v>
      </c>
    </row>
    <row r="23" spans="2:6" x14ac:dyDescent="0.25">
      <c r="B23" s="68"/>
      <c r="C23" s="71"/>
      <c r="D23" s="76"/>
      <c r="E23" s="82"/>
      <c r="F23" s="64"/>
    </row>
    <row r="24" spans="2:6" ht="15.75" thickBot="1" x14ac:dyDescent="0.3">
      <c r="B24" s="68" t="s">
        <v>70</v>
      </c>
      <c r="C24" s="85" t="s">
        <v>69</v>
      </c>
      <c r="D24" s="84">
        <v>700185318</v>
      </c>
      <c r="E24" s="83">
        <f>D24/D25</f>
        <v>0.55049710864435664</v>
      </c>
      <c r="F24" s="64" t="s">
        <v>4</v>
      </c>
    </row>
    <row r="25" spans="2:6" x14ac:dyDescent="0.25">
      <c r="B25" s="68"/>
      <c r="C25" s="71" t="s">
        <v>61</v>
      </c>
      <c r="D25" s="76">
        <v>1271914615</v>
      </c>
      <c r="E25" s="82"/>
      <c r="F25" s="81"/>
    </row>
    <row r="26" spans="2:6" x14ac:dyDescent="0.25">
      <c r="B26" s="231"/>
      <c r="C26" s="232"/>
      <c r="D26" s="232"/>
      <c r="E26" s="233"/>
      <c r="F26" s="80"/>
    </row>
    <row r="27" spans="2:6" ht="15.75" thickBot="1" x14ac:dyDescent="0.3">
      <c r="B27" s="68" t="s">
        <v>68</v>
      </c>
      <c r="C27" s="67" t="s">
        <v>63</v>
      </c>
      <c r="D27" s="79">
        <v>254924345</v>
      </c>
      <c r="E27" s="78">
        <f>D27/D28</f>
        <v>11.859756213867602</v>
      </c>
      <c r="F27" s="77" t="s">
        <v>4</v>
      </c>
    </row>
    <row r="28" spans="2:6" x14ac:dyDescent="0.25">
      <c r="B28" s="68"/>
      <c r="C28" s="71" t="s">
        <v>67</v>
      </c>
      <c r="D28" s="76">
        <v>21494906</v>
      </c>
      <c r="E28" s="75"/>
      <c r="F28" s="74"/>
    </row>
    <row r="29" spans="2:6" x14ac:dyDescent="0.25">
      <c r="B29" s="72"/>
      <c r="E29" s="69"/>
      <c r="F29" s="64"/>
    </row>
    <row r="30" spans="2:6" ht="15.75" thickBot="1" x14ac:dyDescent="0.3">
      <c r="B30" s="68" t="s">
        <v>66</v>
      </c>
      <c r="C30" s="67" t="s">
        <v>63</v>
      </c>
      <c r="D30" s="66">
        <f>+D27</f>
        <v>254924345</v>
      </c>
      <c r="E30" s="65">
        <f>D30/D31</f>
        <v>0.44588294904187847</v>
      </c>
      <c r="F30" s="64" t="s">
        <v>4</v>
      </c>
    </row>
    <row r="31" spans="2:6" x14ac:dyDescent="0.25">
      <c r="B31" s="72"/>
      <c r="C31" s="71" t="s">
        <v>65</v>
      </c>
      <c r="D31" s="73">
        <v>571729297</v>
      </c>
      <c r="E31" s="69"/>
      <c r="F31" s="64"/>
    </row>
    <row r="32" spans="2:6" x14ac:dyDescent="0.25">
      <c r="B32" s="72"/>
      <c r="C32" s="71"/>
      <c r="D32" s="70"/>
      <c r="E32" s="69"/>
      <c r="F32" s="64"/>
    </row>
    <row r="33" spans="2:6" ht="15.75" thickBot="1" x14ac:dyDescent="0.3">
      <c r="B33" s="68" t="s">
        <v>64</v>
      </c>
      <c r="C33" s="67" t="s">
        <v>63</v>
      </c>
      <c r="D33" s="66">
        <f>+D30</f>
        <v>254924345</v>
      </c>
      <c r="E33" s="65">
        <f>D33/D34</f>
        <v>0.20042567480050538</v>
      </c>
      <c r="F33" s="64" t="s">
        <v>62</v>
      </c>
    </row>
    <row r="34" spans="2:6" x14ac:dyDescent="0.25">
      <c r="B34" s="63"/>
      <c r="C34" s="62" t="s">
        <v>61</v>
      </c>
      <c r="D34" s="61">
        <f>+D25</f>
        <v>1271914615</v>
      </c>
      <c r="E34" s="60"/>
      <c r="F34" s="59"/>
    </row>
    <row r="38" spans="2:6" x14ac:dyDescent="0.25">
      <c r="B38" s="228" t="str">
        <f>+DOCUMENTOS!C13</f>
        <v>CONSTRUCTORA PRIMAR S.A.S</v>
      </c>
      <c r="C38" s="229"/>
      <c r="D38" s="229"/>
      <c r="E38" s="230"/>
      <c r="F38" s="92" t="s">
        <v>62</v>
      </c>
    </row>
    <row r="39" spans="2:6" x14ac:dyDescent="0.25">
      <c r="B39" s="91" t="s">
        <v>76</v>
      </c>
      <c r="C39" s="90"/>
      <c r="D39" s="90"/>
      <c r="E39" s="89"/>
      <c r="F39" s="88"/>
    </row>
    <row r="40" spans="2:6" ht="15.75" thickBot="1" x14ac:dyDescent="0.3">
      <c r="B40" s="68"/>
      <c r="C40" s="85" t="s">
        <v>75</v>
      </c>
      <c r="D40" s="79">
        <v>56337075336</v>
      </c>
      <c r="E40" s="87">
        <f>D40/D41</f>
        <v>1.9524302601645482</v>
      </c>
      <c r="F40" s="64" t="s">
        <v>4</v>
      </c>
    </row>
    <row r="41" spans="2:6" x14ac:dyDescent="0.25">
      <c r="B41" s="68" t="s">
        <v>74</v>
      </c>
      <c r="C41" s="71" t="s">
        <v>73</v>
      </c>
      <c r="D41" s="76">
        <v>28854846437</v>
      </c>
      <c r="E41" s="82"/>
      <c r="F41" s="64"/>
    </row>
    <row r="42" spans="2:6" x14ac:dyDescent="0.25">
      <c r="B42" s="68"/>
      <c r="C42" s="71"/>
      <c r="D42" s="76"/>
      <c r="E42" s="82"/>
      <c r="F42" s="64"/>
    </row>
    <row r="43" spans="2:6" ht="15.75" thickBot="1" x14ac:dyDescent="0.3">
      <c r="B43" s="68" t="s">
        <v>72</v>
      </c>
      <c r="C43" s="85" t="s">
        <v>71</v>
      </c>
      <c r="D43" s="86" t="s">
        <v>151</v>
      </c>
      <c r="E43" s="75">
        <f>D40-D41</f>
        <v>27482228899</v>
      </c>
      <c r="F43" s="64" t="s">
        <v>4</v>
      </c>
    </row>
    <row r="44" spans="2:6" x14ac:dyDescent="0.25">
      <c r="B44" s="68"/>
      <c r="C44" s="71"/>
      <c r="D44" s="76"/>
      <c r="E44" s="82"/>
      <c r="F44" s="64"/>
    </row>
    <row r="45" spans="2:6" ht="15.75" thickBot="1" x14ac:dyDescent="0.3">
      <c r="B45" s="68" t="s">
        <v>70</v>
      </c>
      <c r="C45" s="85" t="s">
        <v>69</v>
      </c>
      <c r="D45" s="84">
        <v>32407774118</v>
      </c>
      <c r="E45" s="83">
        <f>D45/D46</f>
        <v>0.54804670126161781</v>
      </c>
      <c r="F45" s="64" t="s">
        <v>4</v>
      </c>
    </row>
    <row r="46" spans="2:6" x14ac:dyDescent="0.25">
      <c r="B46" s="68"/>
      <c r="C46" s="71" t="s">
        <v>61</v>
      </c>
      <c r="D46" s="76">
        <v>59133234528</v>
      </c>
      <c r="E46" s="82"/>
      <c r="F46" s="81"/>
    </row>
    <row r="47" spans="2:6" x14ac:dyDescent="0.25">
      <c r="B47" s="231"/>
      <c r="C47" s="232"/>
      <c r="D47" s="232"/>
      <c r="E47" s="233"/>
      <c r="F47" s="80"/>
    </row>
    <row r="48" spans="2:6" ht="15.75" thickBot="1" x14ac:dyDescent="0.3">
      <c r="B48" s="68" t="s">
        <v>68</v>
      </c>
      <c r="C48" s="67" t="s">
        <v>63</v>
      </c>
      <c r="D48" s="79">
        <v>2395975595</v>
      </c>
      <c r="E48" s="166" t="s">
        <v>150</v>
      </c>
      <c r="F48" s="77" t="s">
        <v>149</v>
      </c>
    </row>
    <row r="49" spans="2:6" x14ac:dyDescent="0.25">
      <c r="B49" s="68"/>
      <c r="C49" s="71" t="s">
        <v>67</v>
      </c>
      <c r="D49" s="165">
        <v>0</v>
      </c>
      <c r="E49" s="75"/>
      <c r="F49" s="74"/>
    </row>
    <row r="50" spans="2:6" x14ac:dyDescent="0.25">
      <c r="B50" s="72"/>
      <c r="E50" s="69"/>
      <c r="F50" s="64"/>
    </row>
    <row r="51" spans="2:6" ht="15.75" thickBot="1" x14ac:dyDescent="0.3">
      <c r="B51" s="68" t="s">
        <v>66</v>
      </c>
      <c r="C51" s="67" t="s">
        <v>63</v>
      </c>
      <c r="D51" s="66">
        <f>+D48</f>
        <v>2395975595</v>
      </c>
      <c r="E51" s="65">
        <f>D51/D52</f>
        <v>8.9651424456039894E-2</v>
      </c>
      <c r="F51" s="64" t="s">
        <v>4</v>
      </c>
    </row>
    <row r="52" spans="2:6" x14ac:dyDescent="0.25">
      <c r="B52" s="72"/>
      <c r="C52" s="71" t="s">
        <v>65</v>
      </c>
      <c r="D52" s="73">
        <v>26725460410</v>
      </c>
      <c r="E52" s="69"/>
      <c r="F52" s="64"/>
    </row>
    <row r="53" spans="2:6" x14ac:dyDescent="0.25">
      <c r="B53" s="72"/>
      <c r="C53" s="71"/>
      <c r="D53" s="70"/>
      <c r="E53" s="69"/>
      <c r="F53" s="64"/>
    </row>
    <row r="54" spans="2:6" ht="15.75" thickBot="1" x14ac:dyDescent="0.3">
      <c r="B54" s="68" t="s">
        <v>64</v>
      </c>
      <c r="C54" s="67" t="s">
        <v>63</v>
      </c>
      <c r="D54" s="66">
        <f>+D51</f>
        <v>2395975595</v>
      </c>
      <c r="E54" s="65">
        <f>D54/D55</f>
        <v>4.0518257019502103E-2</v>
      </c>
      <c r="F54" s="64" t="s">
        <v>62</v>
      </c>
    </row>
    <row r="55" spans="2:6" x14ac:dyDescent="0.25">
      <c r="B55" s="63"/>
      <c r="C55" s="62" t="s">
        <v>61</v>
      </c>
      <c r="D55" s="61">
        <f>+D46</f>
        <v>59133234528</v>
      </c>
      <c r="E55" s="60"/>
      <c r="F55" s="59"/>
    </row>
    <row r="59" spans="2:6" x14ac:dyDescent="0.25">
      <c r="B59" s="228" t="str">
        <f>+DOCUMENTOS!C19</f>
        <v>INGENIERIA CONTRUCCIONES Y MONTAJE FAM SAS.</v>
      </c>
      <c r="C59" s="229"/>
      <c r="D59" s="229"/>
      <c r="E59" s="230"/>
      <c r="F59" s="92" t="s">
        <v>135</v>
      </c>
    </row>
    <row r="60" spans="2:6" x14ac:dyDescent="0.25">
      <c r="B60" s="91" t="s">
        <v>76</v>
      </c>
      <c r="C60" s="90"/>
      <c r="D60" s="90"/>
      <c r="E60" s="89"/>
      <c r="F60" s="88"/>
    </row>
    <row r="61" spans="2:6" ht="15.75" thickBot="1" x14ac:dyDescent="0.3">
      <c r="B61" s="68"/>
      <c r="C61" s="85" t="s">
        <v>75</v>
      </c>
      <c r="D61" s="79">
        <v>3314668609</v>
      </c>
      <c r="E61" s="87">
        <f>D61/D62</f>
        <v>4.8963286992435666</v>
      </c>
      <c r="F61" s="64" t="s">
        <v>4</v>
      </c>
    </row>
    <row r="62" spans="2:6" x14ac:dyDescent="0.25">
      <c r="B62" s="68" t="s">
        <v>74</v>
      </c>
      <c r="C62" s="71" t="s">
        <v>73</v>
      </c>
      <c r="D62" s="76">
        <v>676970198</v>
      </c>
      <c r="E62" s="82"/>
      <c r="F62" s="64"/>
    </row>
    <row r="63" spans="2:6" x14ac:dyDescent="0.25">
      <c r="B63" s="68"/>
      <c r="C63" s="71"/>
      <c r="D63" s="76"/>
      <c r="E63" s="82"/>
      <c r="F63" s="64"/>
    </row>
    <row r="64" spans="2:6" ht="15.75" thickBot="1" x14ac:dyDescent="0.3">
      <c r="B64" s="68" t="s">
        <v>72</v>
      </c>
      <c r="C64" s="85" t="s">
        <v>71</v>
      </c>
      <c r="D64" s="86" t="s">
        <v>148</v>
      </c>
      <c r="E64" s="75">
        <f>D61-D62</f>
        <v>2637698411</v>
      </c>
      <c r="F64" s="64" t="s">
        <v>4</v>
      </c>
    </row>
    <row r="65" spans="2:6" x14ac:dyDescent="0.25">
      <c r="B65" s="68"/>
      <c r="C65" s="71"/>
      <c r="D65" s="76"/>
      <c r="E65" s="82"/>
      <c r="F65" s="64"/>
    </row>
    <row r="66" spans="2:6" ht="15.75" thickBot="1" x14ac:dyDescent="0.3">
      <c r="B66" s="68" t="s">
        <v>70</v>
      </c>
      <c r="C66" s="85" t="s">
        <v>69</v>
      </c>
      <c r="D66" s="84">
        <v>2370991000</v>
      </c>
      <c r="E66" s="83">
        <f>D66/D67</f>
        <v>0.61964117605737623</v>
      </c>
      <c r="F66" s="64" t="s">
        <v>4</v>
      </c>
    </row>
    <row r="67" spans="2:6" x14ac:dyDescent="0.25">
      <c r="B67" s="68"/>
      <c r="C67" s="71" t="s">
        <v>61</v>
      </c>
      <c r="D67" s="76">
        <v>3826393551</v>
      </c>
      <c r="E67" s="82"/>
      <c r="F67" s="81"/>
    </row>
    <row r="68" spans="2:6" x14ac:dyDescent="0.25">
      <c r="B68" s="231"/>
      <c r="C68" s="232"/>
      <c r="D68" s="232"/>
      <c r="E68" s="233"/>
      <c r="F68" s="80"/>
    </row>
    <row r="69" spans="2:6" ht="15.75" thickBot="1" x14ac:dyDescent="0.3">
      <c r="B69" s="68" t="s">
        <v>68</v>
      </c>
      <c r="C69" s="67" t="s">
        <v>63</v>
      </c>
      <c r="D69" s="79">
        <v>218770102</v>
      </c>
      <c r="E69" s="78">
        <f>D69/D70</f>
        <v>1.7101668004786683</v>
      </c>
      <c r="F69" s="77" t="s">
        <v>135</v>
      </c>
    </row>
    <row r="70" spans="2:6" x14ac:dyDescent="0.25">
      <c r="B70" s="68"/>
      <c r="C70" s="71" t="s">
        <v>67</v>
      </c>
      <c r="D70" s="76">
        <v>127923254</v>
      </c>
      <c r="E70" s="75"/>
      <c r="F70" s="74"/>
    </row>
    <row r="71" spans="2:6" x14ac:dyDescent="0.25">
      <c r="B71" s="72"/>
      <c r="E71" s="69"/>
      <c r="F71" s="64"/>
    </row>
    <row r="72" spans="2:6" ht="15.75" thickBot="1" x14ac:dyDescent="0.3">
      <c r="B72" s="68" t="s">
        <v>66</v>
      </c>
      <c r="C72" s="67" t="s">
        <v>63</v>
      </c>
      <c r="D72" s="66">
        <f>+D69</f>
        <v>218770102</v>
      </c>
      <c r="E72" s="65">
        <f>D72/D73</f>
        <v>0.1503158709249782</v>
      </c>
      <c r="F72" s="64" t="s">
        <v>4</v>
      </c>
    </row>
    <row r="73" spans="2:6" x14ac:dyDescent="0.25">
      <c r="B73" s="72"/>
      <c r="C73" s="71" t="s">
        <v>65</v>
      </c>
      <c r="D73" s="73">
        <v>1455402551</v>
      </c>
      <c r="E73" s="69"/>
      <c r="F73" s="64"/>
    </row>
    <row r="74" spans="2:6" x14ac:dyDescent="0.25">
      <c r="B74" s="72"/>
      <c r="C74" s="71"/>
      <c r="D74" s="70"/>
      <c r="E74" s="69"/>
      <c r="F74" s="64"/>
    </row>
    <row r="75" spans="2:6" ht="15.75" thickBot="1" x14ac:dyDescent="0.3">
      <c r="B75" s="68" t="s">
        <v>64</v>
      </c>
      <c r="C75" s="67" t="s">
        <v>63</v>
      </c>
      <c r="D75" s="66">
        <f>+D72</f>
        <v>218770102</v>
      </c>
      <c r="E75" s="65">
        <f>D75/D76</f>
        <v>5.7173967884935943E-2</v>
      </c>
      <c r="F75" s="64" t="s">
        <v>62</v>
      </c>
    </row>
    <row r="76" spans="2:6" x14ac:dyDescent="0.25">
      <c r="B76" s="63"/>
      <c r="C76" s="62" t="s">
        <v>61</v>
      </c>
      <c r="D76" s="61">
        <f>+D67</f>
        <v>3826393551</v>
      </c>
      <c r="E76" s="60"/>
      <c r="F76" s="59"/>
    </row>
  </sheetData>
  <mergeCells count="9">
    <mergeCell ref="B38:E38"/>
    <mergeCell ref="B47:E47"/>
    <mergeCell ref="B59:E59"/>
    <mergeCell ref="B68:E68"/>
    <mergeCell ref="B2:D2"/>
    <mergeCell ref="C6:D6"/>
    <mergeCell ref="B17:E17"/>
    <mergeCell ref="B26:E26"/>
    <mergeCell ref="B3:D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AE368-034F-4D05-A752-1353A432A4E8}">
  <dimension ref="B1:F13"/>
  <sheetViews>
    <sheetView workbookViewId="0">
      <selection activeCell="C22" sqref="C22"/>
    </sheetView>
  </sheetViews>
  <sheetFormatPr baseColWidth="10" defaultRowHeight="15" x14ac:dyDescent="0.25"/>
  <cols>
    <col min="1" max="1" width="11.42578125" style="40"/>
    <col min="2" max="2" width="26.42578125" style="40" customWidth="1"/>
    <col min="3" max="3" width="24" style="40" customWidth="1"/>
    <col min="4" max="4" width="15.85546875" style="40" customWidth="1"/>
    <col min="5" max="5" width="15.7109375" style="40" customWidth="1"/>
    <col min="6" max="6" width="17.42578125" style="40" customWidth="1"/>
    <col min="7" max="16384" width="11.42578125" style="40"/>
  </cols>
  <sheetData>
    <row r="1" spans="2:6" ht="15.75" x14ac:dyDescent="0.25">
      <c r="B1" s="121"/>
    </row>
    <row r="2" spans="2:6" ht="24" customHeight="1" x14ac:dyDescent="0.25">
      <c r="B2" s="241" t="str">
        <f>+'EVALUACION INDICES'!B2</f>
        <v>INVITACIÓN ABIERTA No 024 DE 2022</v>
      </c>
      <c r="C2" s="241"/>
    </row>
    <row r="3" spans="2:6" ht="86.25" customHeight="1" x14ac:dyDescent="0.25">
      <c r="B3" s="245" t="str">
        <f>+'EVALUACION INDICES'!B3</f>
        <v xml:space="preserve">SUMINISTRO E INSTALACIÓN DE TUBERÍAS Y ACCESORIOS, DE LA RED DE VAPOR Y GLICOL PARA EL FUNCIONAMIENTO DE LA PLANTA PILOTO DE BEBIDAS CARBONATADAS DE LA EMPRESA DE LICORES DE CUNDINAMARCA. </v>
      </c>
      <c r="C3" s="245"/>
    </row>
    <row r="4" spans="2:6" ht="15.75" thickBot="1" x14ac:dyDescent="0.3">
      <c r="B4" s="120" t="s">
        <v>92</v>
      </c>
      <c r="C4" s="33"/>
    </row>
    <row r="5" spans="2:6" ht="36.75" customHeight="1" thickTop="1" thickBot="1" x14ac:dyDescent="0.3">
      <c r="B5" s="242" t="s">
        <v>154</v>
      </c>
      <c r="C5" s="243"/>
      <c r="D5" s="240" t="str">
        <f>+DOCUMENTOS!C13</f>
        <v>CONSTRUCTORA PRIMAR S.A.S</v>
      </c>
      <c r="E5" s="240" t="str">
        <f>+DOCUMENTOS!C6</f>
        <v>PROCESS SOLUTIONS AND EQUIPMENT SAS</v>
      </c>
      <c r="F5" s="240" t="str">
        <f>+DOCUMENTOS!C19</f>
        <v>INGENIERIA CONTRUCCIONES Y MONTAJE FAM SAS.</v>
      </c>
    </row>
    <row r="6" spans="2:6" ht="60.75" customHeight="1" thickTop="1" thickBot="1" x14ac:dyDescent="0.3">
      <c r="B6" s="244"/>
      <c r="C6" s="243"/>
      <c r="D6" s="240"/>
      <c r="E6" s="240"/>
      <c r="F6" s="240"/>
    </row>
    <row r="7" spans="2:6" ht="39.75" customHeight="1" thickTop="1" x14ac:dyDescent="0.25">
      <c r="B7" s="103" t="s">
        <v>74</v>
      </c>
      <c r="C7" s="102" t="str">
        <f>+'EVALUACION INDICES'!D7</f>
        <v>&gt; = 1.0</v>
      </c>
      <c r="D7" s="119">
        <f>+'EVALUACION INDICES'!E19</f>
        <v>1.9933546109997373</v>
      </c>
      <c r="E7" s="119">
        <f>+'EVALUACION INDICES'!E40</f>
        <v>1.9524302601645482</v>
      </c>
      <c r="F7" s="119">
        <f>+'EVALUACION INDICES'!E61</f>
        <v>4.8963286992435666</v>
      </c>
    </row>
    <row r="8" spans="2:6" ht="39" customHeight="1" x14ac:dyDescent="0.25">
      <c r="B8" s="99" t="s">
        <v>72</v>
      </c>
      <c r="C8" s="101" t="str">
        <f>+'EVALUACION INDICES'!D8</f>
        <v>&gt; =  al P.O</v>
      </c>
      <c r="D8" s="118">
        <f>+'EVALUACION INDICES'!E22</f>
        <v>585038612</v>
      </c>
      <c r="E8" s="170">
        <f>+'EVALUACION INDICES'!E43</f>
        <v>27482228899</v>
      </c>
      <c r="F8" s="170">
        <f>+'EVALUACION INDICES'!E64</f>
        <v>2637698411</v>
      </c>
    </row>
    <row r="9" spans="2:6" ht="39" customHeight="1" x14ac:dyDescent="0.25">
      <c r="B9" s="117" t="s">
        <v>70</v>
      </c>
      <c r="C9" s="116" t="str">
        <f>+'EVALUACION INDICES'!D9</f>
        <v>&lt;= 75 %</v>
      </c>
      <c r="D9" s="115">
        <f>+'EVALUACION INDICES'!E24</f>
        <v>0.55049710864435664</v>
      </c>
      <c r="E9" s="168">
        <f>+'EVALUACION INDICES'!E45</f>
        <v>0.54804670126161781</v>
      </c>
      <c r="F9" s="168">
        <f>+'EVALUACION INDICES'!E66</f>
        <v>0.61964117605737623</v>
      </c>
    </row>
    <row r="10" spans="2:6" ht="15.75" x14ac:dyDescent="0.25">
      <c r="B10" s="114" t="s">
        <v>68</v>
      </c>
      <c r="C10" s="113" t="str">
        <f>+'EVALUACION INDICES'!D10</f>
        <v>&gt; = 5</v>
      </c>
      <c r="D10" s="169">
        <f>+'EVALUACION INDICES'!E27</f>
        <v>11.859756213867602</v>
      </c>
      <c r="E10" s="169" t="str">
        <f>+'EVALUACION INDICES'!E48</f>
        <v>INDETERMINADO</v>
      </c>
      <c r="F10" s="169">
        <f>+'EVALUACION INDICES'!E69</f>
        <v>1.7101668004786683</v>
      </c>
    </row>
    <row r="11" spans="2:6" ht="31.5" x14ac:dyDescent="0.25">
      <c r="B11" s="99" t="s">
        <v>82</v>
      </c>
      <c r="C11" s="98" t="str">
        <f>+'EVALUACION INDICES'!D11</f>
        <v>&gt; = 5%</v>
      </c>
      <c r="D11" s="112">
        <f>+'EVALUACION INDICES'!E30</f>
        <v>0.44588294904187847</v>
      </c>
      <c r="E11" s="168">
        <f>+'EVALUACION INDICES'!E51</f>
        <v>8.9651424456039894E-2</v>
      </c>
      <c r="F11" s="168">
        <f>+'EVALUACION INDICES'!E72</f>
        <v>0.1503158709249782</v>
      </c>
    </row>
    <row r="12" spans="2:6" ht="31.5" x14ac:dyDescent="0.25">
      <c r="B12" s="99" t="s">
        <v>79</v>
      </c>
      <c r="C12" s="98" t="str">
        <f>+'EVALUACION INDICES'!D12</f>
        <v>&gt; = 0.5%</v>
      </c>
      <c r="D12" s="111">
        <f>+'EVALUACION INDICES'!E33</f>
        <v>0.20042567480050538</v>
      </c>
      <c r="E12" s="168">
        <f>+'EVALUACION INDICES'!E54</f>
        <v>4.0518257019502103E-2</v>
      </c>
      <c r="F12" s="168">
        <f>+'EVALUACION INDICES'!E75</f>
        <v>5.7173967884935943E-2</v>
      </c>
    </row>
    <row r="13" spans="2:6" x14ac:dyDescent="0.25">
      <c r="D13" s="110" t="s">
        <v>4</v>
      </c>
      <c r="E13" s="110" t="s">
        <v>4</v>
      </c>
      <c r="F13" s="110" t="s">
        <v>135</v>
      </c>
    </row>
  </sheetData>
  <mergeCells count="6">
    <mergeCell ref="F5:F6"/>
    <mergeCell ref="B2:C2"/>
    <mergeCell ref="B5:C6"/>
    <mergeCell ref="B3:C3"/>
    <mergeCell ref="D5:D6"/>
    <mergeCell ref="E5:E6"/>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28"/>
  <sheetViews>
    <sheetView workbookViewId="0">
      <selection activeCell="E12" sqref="E12"/>
    </sheetView>
  </sheetViews>
  <sheetFormatPr baseColWidth="10" defaultRowHeight="15" x14ac:dyDescent="0.25"/>
  <cols>
    <col min="1" max="1" width="27.42578125" customWidth="1"/>
    <col min="2" max="2" width="12.28515625" customWidth="1"/>
    <col min="3" max="5" width="30.7109375" customWidth="1"/>
    <col min="8" max="8" width="14.5703125" bestFit="1" customWidth="1"/>
  </cols>
  <sheetData>
    <row r="1" spans="1:5" x14ac:dyDescent="0.25">
      <c r="A1" s="2"/>
      <c r="B1" s="2"/>
      <c r="C1" s="2"/>
      <c r="D1" s="2"/>
      <c r="E1" s="2"/>
    </row>
    <row r="2" spans="1:5" ht="23.25" x14ac:dyDescent="0.35">
      <c r="A2" s="250" t="s">
        <v>94</v>
      </c>
      <c r="B2" s="250"/>
      <c r="C2" s="250"/>
      <c r="D2" s="250"/>
      <c r="E2" s="250"/>
    </row>
    <row r="3" spans="1:5" ht="46.5" customHeight="1" x14ac:dyDescent="0.25">
      <c r="A3" s="251" t="s">
        <v>11</v>
      </c>
      <c r="B3" s="252"/>
      <c r="C3" s="172" t="s">
        <v>96</v>
      </c>
      <c r="D3" s="173" t="s">
        <v>97</v>
      </c>
      <c r="E3" s="172" t="s">
        <v>95</v>
      </c>
    </row>
    <row r="4" spans="1:5" x14ac:dyDescent="0.25">
      <c r="A4" s="253" t="s">
        <v>0</v>
      </c>
      <c r="B4" s="254"/>
      <c r="C4" s="174" t="s">
        <v>4</v>
      </c>
      <c r="D4" s="174" t="s">
        <v>4</v>
      </c>
      <c r="E4" s="174" t="s">
        <v>4</v>
      </c>
    </row>
    <row r="5" spans="1:5" x14ac:dyDescent="0.25">
      <c r="A5" s="253" t="s">
        <v>29</v>
      </c>
      <c r="B5" s="254"/>
      <c r="C5" s="176">
        <v>1000</v>
      </c>
      <c r="D5" s="176">
        <v>942</v>
      </c>
      <c r="E5" s="176"/>
    </row>
    <row r="6" spans="1:5" x14ac:dyDescent="0.25">
      <c r="A6" s="253" t="s">
        <v>12</v>
      </c>
      <c r="B6" s="254"/>
      <c r="C6" s="174" t="s">
        <v>4</v>
      </c>
      <c r="D6" s="174" t="s">
        <v>4</v>
      </c>
      <c r="E6" s="174" t="s">
        <v>4</v>
      </c>
    </row>
    <row r="7" spans="1:5" x14ac:dyDescent="0.25">
      <c r="A7" s="255" t="s">
        <v>13</v>
      </c>
      <c r="B7" s="256"/>
      <c r="C7" s="175" t="s">
        <v>4</v>
      </c>
      <c r="D7" s="175" t="s">
        <v>4</v>
      </c>
      <c r="E7" s="177" t="s">
        <v>98</v>
      </c>
    </row>
    <row r="8" spans="1:5" x14ac:dyDescent="0.25">
      <c r="A8" s="257" t="s">
        <v>155</v>
      </c>
      <c r="B8" s="258"/>
      <c r="C8" s="175" t="s">
        <v>4</v>
      </c>
      <c r="D8" s="175" t="s">
        <v>4</v>
      </c>
      <c r="E8" s="177" t="s">
        <v>98</v>
      </c>
    </row>
    <row r="9" spans="1:5" ht="32.25" customHeight="1" x14ac:dyDescent="0.25">
      <c r="A9" s="248" t="s">
        <v>7</v>
      </c>
      <c r="B9" s="249"/>
      <c r="C9" s="180" t="s">
        <v>161</v>
      </c>
      <c r="D9" s="179" t="s">
        <v>4</v>
      </c>
      <c r="E9" s="171" t="s">
        <v>98</v>
      </c>
    </row>
    <row r="10" spans="1:5" x14ac:dyDescent="0.25">
      <c r="B10" s="5"/>
      <c r="C10" s="5"/>
      <c r="D10" s="5"/>
      <c r="E10" s="5"/>
    </row>
    <row r="11" spans="1:5" x14ac:dyDescent="0.25">
      <c r="A11" s="21" t="s">
        <v>122</v>
      </c>
      <c r="B11" s="21"/>
      <c r="C11" s="21"/>
      <c r="D11" s="21"/>
    </row>
    <row r="12" spans="1:5" ht="13.5" customHeight="1" x14ac:dyDescent="0.25">
      <c r="A12" s="246" t="s">
        <v>134</v>
      </c>
      <c r="B12" s="247"/>
      <c r="C12" s="122"/>
      <c r="D12" s="122"/>
    </row>
    <row r="13" spans="1:5" x14ac:dyDescent="0.25">
      <c r="A13" s="23"/>
      <c r="B13" s="22"/>
      <c r="C13" s="122"/>
      <c r="D13" s="122"/>
    </row>
    <row r="14" spans="1:5" x14ac:dyDescent="0.25">
      <c r="A14" s="23"/>
      <c r="B14" s="22"/>
      <c r="C14" s="122"/>
      <c r="D14" s="122"/>
    </row>
    <row r="15" spans="1:5" x14ac:dyDescent="0.25">
      <c r="A15" s="24" t="s">
        <v>162</v>
      </c>
      <c r="B15" s="8"/>
      <c r="C15" s="8"/>
      <c r="D15" s="8"/>
    </row>
    <row r="16" spans="1:5" x14ac:dyDescent="0.25">
      <c r="A16" s="13" t="s">
        <v>163</v>
      </c>
      <c r="B16" s="8"/>
      <c r="C16" s="8"/>
      <c r="D16" s="8"/>
    </row>
    <row r="19" spans="1:8" x14ac:dyDescent="0.25">
      <c r="A19" s="25" t="s">
        <v>156</v>
      </c>
      <c r="B19" s="26"/>
      <c r="C19" s="26"/>
      <c r="D19" s="26"/>
    </row>
    <row r="20" spans="1:8" x14ac:dyDescent="0.25">
      <c r="A20" s="26" t="s">
        <v>157</v>
      </c>
      <c r="B20" s="26"/>
      <c r="C20" s="26"/>
      <c r="D20" s="26"/>
    </row>
    <row r="26" spans="1:8" x14ac:dyDescent="0.25">
      <c r="H26" s="28"/>
    </row>
    <row r="27" spans="1:8" x14ac:dyDescent="0.25">
      <c r="H27" s="28"/>
    </row>
    <row r="28" spans="1:8" x14ac:dyDescent="0.25">
      <c r="H28" s="28"/>
    </row>
  </sheetData>
  <mergeCells count="9">
    <mergeCell ref="A12:B12"/>
    <mergeCell ref="A9:B9"/>
    <mergeCell ref="A2:E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PONDERACIÓN ECONOMICA</vt:lpstr>
      <vt:lpstr>EVALUACION TECNICO - ECONOMICA</vt:lpstr>
      <vt:lpstr>EVALUACION EXPERIENCIA</vt:lpstr>
      <vt:lpstr>DOCUMENTOS</vt:lpstr>
      <vt:lpstr>EVALUACION INDICES</vt:lpstr>
      <vt:lpstr>INDICADORES</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Marco Antolinez Guitarrero</cp:lastModifiedBy>
  <cp:lastPrinted>2022-06-23T23:55:51Z</cp:lastPrinted>
  <dcterms:created xsi:type="dcterms:W3CDTF">2017-05-22T13:32:10Z</dcterms:created>
  <dcterms:modified xsi:type="dcterms:W3CDTF">2022-08-23T20:38:27Z</dcterms:modified>
</cp:coreProperties>
</file>