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24 DE 2022 - TUBERIA\"/>
    </mc:Choice>
  </mc:AlternateContent>
  <xr:revisionPtr revIDLastSave="0" documentId="13_ncr:1_{AC4E6778-BCC5-4EE4-A40E-BF51AA6A3A98}" xr6:coauthVersionLast="47" xr6:coauthVersionMax="47" xr10:uidLastSave="{00000000-0000-0000-0000-000000000000}"/>
  <bookViews>
    <workbookView xWindow="-120" yWindow="-120" windowWidth="29040" windowHeight="15840" firstSheet="2" activeTab="7" xr2:uid="{00000000-000D-0000-FFFF-FFFF00000000}"/>
  </bookViews>
  <sheets>
    <sheet name="EVALUACION JURIDICA" sheetId="1" r:id="rId1"/>
    <sheet name="PONDERACIÓN ECONOMICA" sheetId="16" r:id="rId2"/>
    <sheet name="EVALUACION TECNICO - ECONOMICA" sheetId="29" r:id="rId3"/>
    <sheet name="EVALUACION EXPERIENCIA" sheetId="28" r:id="rId4"/>
    <sheet name="DOCUMENTOS" sheetId="30" r:id="rId5"/>
    <sheet name="EVALUACION INDICES" sheetId="31" r:id="rId6"/>
    <sheet name="INDICADORES" sheetId="32"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32" l="1"/>
  <c r="B59" i="31"/>
  <c r="B38" i="31"/>
  <c r="B17" i="31"/>
  <c r="F5" i="32"/>
  <c r="D5" i="32"/>
  <c r="B2" i="32"/>
  <c r="B3" i="32"/>
  <c r="C7" i="32"/>
  <c r="D7" i="32"/>
  <c r="E7" i="32"/>
  <c r="F7" i="32"/>
  <c r="C8" i="32"/>
  <c r="D8" i="32"/>
  <c r="E8" i="32"/>
  <c r="F8" i="32"/>
  <c r="C9" i="32"/>
  <c r="D9" i="32"/>
  <c r="E9" i="32"/>
  <c r="F9" i="32"/>
  <c r="C10" i="32"/>
  <c r="D10" i="32"/>
  <c r="E10" i="32"/>
  <c r="F10" i="32"/>
  <c r="C11" i="32"/>
  <c r="D11" i="32"/>
  <c r="E11" i="32"/>
  <c r="F11" i="32"/>
  <c r="C12" i="32"/>
  <c r="D12" i="32"/>
  <c r="E12" i="32"/>
  <c r="F12" i="32"/>
  <c r="B2" i="31"/>
  <c r="B3" i="31"/>
  <c r="E19" i="31"/>
  <c r="E22" i="31"/>
  <c r="E24" i="31"/>
  <c r="E27" i="31"/>
  <c r="D30" i="31"/>
  <c r="E30" i="31"/>
  <c r="D33" i="31"/>
  <c r="E33" i="31"/>
  <c r="D34" i="31"/>
  <c r="E40" i="31"/>
  <c r="E43" i="31"/>
  <c r="E45" i="31"/>
  <c r="D51" i="31"/>
  <c r="E51" i="31" s="1"/>
  <c r="D55" i="31"/>
  <c r="E61" i="31"/>
  <c r="E64" i="31"/>
  <c r="E66" i="31"/>
  <c r="E69" i="31"/>
  <c r="D72" i="31"/>
  <c r="E72" i="31"/>
  <c r="D75" i="31"/>
  <c r="E75" i="31" s="1"/>
  <c r="D76" i="31"/>
  <c r="D54" i="31" l="1"/>
  <c r="E54" i="31" s="1"/>
</calcChain>
</file>

<file path=xl/sharedStrings.xml><?xml version="1.0" encoding="utf-8"?>
<sst xmlns="http://schemas.openxmlformats.org/spreadsheetml/2006/main" count="348" uniqueCount="169">
  <si>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</si>
  <si>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</si>
  <si>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</si>
  <si>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</si>
  <si>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</si>
  <si>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</si>
  <si>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</si>
  <si>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</si>
  <si>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</si>
  <si>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</si>
  <si>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</si>
  <si>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</si>
  <si>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</si>
  <si>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</si>
  <si>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</si>
  <si>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</si>
  <si>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</si>
  <si>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</si>
  <si>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</si>
  <si>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</si>
  <si>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</si>
  <si>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</si>
  <si>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</si>
  <si>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</si>
  <si>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</si>
  <si>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</si>
  <si>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</si>
  <si>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</si>
  <si>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</si>
  <si>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</si>
  <si>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</si>
  <si>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</si>
  <si>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</si>
  <si>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</si>
  <si>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</si>
  <si>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</si>
  <si>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</si>
  <si>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</si>
  <si>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 xml:space="preserve">4.2 CRITERIO DE CALIFICACIÓN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</si>
  <si>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</si>
  <si>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</si>
  <si>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</si>
  <si>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P = 1000 x (PM/VP)</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</si>
  <si>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</si>
  <si>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</si>
  <si>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APORTA</t>
  </si>
  <si>
    <t xml:space="preserve">RESULTADO </t>
  </si>
  <si>
    <t xml:space="preserve">EXPERIENCIA  </t>
  </si>
  <si>
    <t>DESCRIPCIÓN</t>
  </si>
  <si>
    <t>ITEM</t>
  </si>
  <si>
    <t xml:space="preserve">7. Declaración de renta del año 2020.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</si>
  <si>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</si>
  <si>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</si>
  <si>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</si>
  <si>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</si>
  <si>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</si>
  <si>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</si>
  <si>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</si>
  <si>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NIT</t>
  </si>
  <si>
    <t xml:space="preserve">NOMBRE </t>
  </si>
  <si>
    <t>EVALUACION DOCUMENTOS</t>
  </si>
  <si>
    <t>Activo Total</t>
  </si>
  <si>
    <t xml:space="preserve">CUMPLE </t>
  </si>
  <si>
    <t>Utilidad Operacional</t>
  </si>
  <si>
    <t xml:space="preserve">RENTABILIDAD DEL ACTIVO </t>
  </si>
  <si>
    <t xml:space="preserve">Patrimonio </t>
  </si>
  <si>
    <t xml:space="preserve">RENTABILIDAD DEL PATRIMONIO </t>
  </si>
  <si>
    <t xml:space="preserve">Gastos de Interes </t>
  </si>
  <si>
    <t xml:space="preserve">RAZON DE COBERTURA </t>
  </si>
  <si>
    <t>Pasivo Total</t>
  </si>
  <si>
    <t>NIVEL DE ENDEUDAMIENTO</t>
  </si>
  <si>
    <t xml:space="preserve">Activo corriente - Pasivo Corriente </t>
  </si>
  <si>
    <t xml:space="preserve">CAPITAL DE TRABAJO </t>
  </si>
  <si>
    <t>Pasivo corriente</t>
  </si>
  <si>
    <t>LIQUIDEZ</t>
  </si>
  <si>
    <t>Activo corriente</t>
  </si>
  <si>
    <t>En Col $</t>
  </si>
  <si>
    <t>&gt; = 0.5%</t>
  </si>
  <si>
    <t>Uop/ AT</t>
  </si>
  <si>
    <t>RENTABILIDAD DEL ACTIVO (ROE)</t>
  </si>
  <si>
    <t>&gt; = 5%</t>
  </si>
  <si>
    <t>Uop/p</t>
  </si>
  <si>
    <t>RENTABILIDAD DEL PATRIMONIO (ROE)</t>
  </si>
  <si>
    <t>&gt; = 5</t>
  </si>
  <si>
    <t>Uop/GI</t>
  </si>
  <si>
    <t>&lt;= 75 %</t>
  </si>
  <si>
    <t>(PT/AT) * 100</t>
  </si>
  <si>
    <t>&gt; =  al P.O</t>
  </si>
  <si>
    <t>AC-PC</t>
  </si>
  <si>
    <t>&gt; = 1.0</t>
  </si>
  <si>
    <t>AC/PC</t>
  </si>
  <si>
    <t>SOLICITADOS</t>
  </si>
  <si>
    <t>INDICADORES FINANCIEROS</t>
  </si>
  <si>
    <t>EVALUACION EXPERIENCIA INVITACIÓN ABIERTA No. 024 DE 2022</t>
  </si>
  <si>
    <t>INVITACION ABIERTA No. 024 DE 2022</t>
  </si>
  <si>
    <t>INGENIERA CONSTRUCCIONES Y MONTAJES FAM SAS</t>
  </si>
  <si>
    <t>PROCESS SOLUTIONS AND EQUIPAMENT SAS</t>
  </si>
  <si>
    <t>CONSTRUCTORA PRIMAR SAS</t>
  </si>
  <si>
    <t>NO CUMPLE</t>
  </si>
  <si>
    <t>FOLIO 12-19</t>
  </si>
  <si>
    <t>FOLIO 21</t>
  </si>
  <si>
    <t>FOLIO 22 Y 25</t>
  </si>
  <si>
    <t>FOLIO 23 Y 24</t>
  </si>
  <si>
    <t>FOLIO 31</t>
  </si>
  <si>
    <t>FOLIO 27-30</t>
  </si>
  <si>
    <t>NO CUMPLE
(Certificacion firmada por un contador, y debe ser firmada por el RL o el revisor fiscal inscrito en el certificado de existencia y representacion legal acompañado por la copia de la CC, TP y ANTECEDENTES DE LA JUNTA CENTRAL DE CONTADORES.</t>
  </si>
  <si>
    <t>FOLIO 4-5</t>
  </si>
  <si>
    <t>FOLIO 6-14</t>
  </si>
  <si>
    <t>FOLIO  15</t>
  </si>
  <si>
    <t>FOLIO 16-29</t>
  </si>
  <si>
    <t>FOLIO 30-31</t>
  </si>
  <si>
    <t>FOLIO 32-33</t>
  </si>
  <si>
    <t>FOLIO 34</t>
  </si>
  <si>
    <t>FOLIO 35 -37</t>
  </si>
  <si>
    <t>FOLIO 41</t>
  </si>
  <si>
    <t>FOLIO 3 -4</t>
  </si>
  <si>
    <t>FOLIO 5-19</t>
  </si>
  <si>
    <t>FOLIO 20</t>
  </si>
  <si>
    <t>FOLIO 22-23</t>
  </si>
  <si>
    <t>FOLIO 24-25</t>
  </si>
  <si>
    <t>FOLIO 26</t>
  </si>
  <si>
    <t>FOLIO 32-38</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</si>
  <si>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</si>
  <si>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</si>
  <si>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NO CUMPLE - DEBE SUBSANAR</t>
  </si>
  <si>
    <t xml:space="preserve"> NO CUMPLE - DEBE SUBSANAR</t>
  </si>
  <si>
    <t>1. DOTAEQUIP                                                                                                                                                                                                                                                                                                                                     -  CONTRATO No:  1158.                                                                                                                                                                                                                                                                                                                                                            -  FECHA INICIO: 05/10/2018                                                                                                                                                                                                                                                                                                                                                   - FECHA DE TERMINACION: 17/03/2019                                                                                                                                                                                                                                                                                                              - VALOR DEL CONTRATO:   $496.351.175                                                  -FIRMA:  MARTHA GUERRERO                                                                       -OBSERVACIONES: EL OBJETO DEL CONTRATO NO GUARDA RELACIÓN CON EL OBJETO DEL PRESENTE PROCESO. DEBE SUBSANAR.                                                                                                               
2. SENA                                                                                -  CONTRATO: No. CO1.PCCNTR.2888418                                                                                                      -  FECHA INICIO: 28/09/21                                                                                                    - FECHA DE TERMINACION : 22/12/21.                                                                                                         - VALOR DEL CONTRATO:   $ 347.948.730                                        FIRMA: YINA ALVARADO.                                                                                    -OBSERVACIONES: EL OBJETO DEL CONTRATO NO GUARDA RELACIÓN CON EL OBJETO DEL PRESENTE PROCESO. DEBE SUBSANAR.                                                                                  
3. FUNDACIÓN UNIVERSIDAD DE AMÉRICA.                                                                                                 -  CONTRATO No : 12-09-17.                                                                                                      -  FECHA INICIO:  21/05/18                                                                                                    - FECHA DE TERMINACION: 11/12/19                                                                - VALOR DEL CONTRATO:   $ 1.139.175.100                                           FIRMA : MARIO POSADA.                                                                                       -OBSERVACIONES: EL OBJETO DEL CONTRATO NO GUARDA RELACIÓN CON EL OBJETO DEL PRESENTE PROCESO. DEBE SUBSANAR.</t>
  </si>
  <si>
    <t xml:space="preserve">1. TRIPLE A                                                                                                                                                                                                                                                      -  CONTRATO No:  CT-2020-053 GP.                                                                                                                                                                                                                                                             -  FECHA INICIO: 01 / 02 /2021 2021                                                                                                                                                                                                                                                            - FECHA DE TERMINACION: 16 /08/2021.                                                                                                                                                                                                                                                                                                              - VALOR DEL CONTRATO:   $860.992.641                                                  -FIRMA:  EDUARDO ANGULO.                                                       -OBSERVACIÓN: LA CERTIFICACIÓN APORTADA ES DE UNA EMPRESA DE SERVICIOS PÚBLICOS, NO ES DE UNA EMPRESA DEL SECTOR INDUSTRIAL O DE BEBIDAS Y ALIMENTOS. DEBE SUBSANAR.
   2. OLEODUCTO BICENTENARIO                                                                               -  CONTRATO: No PB-CT-048.                                                                                                      -  FECHA INICIO:  28/01/2013                                                                                                    - FECHA DE TERMINACION :30/03/2014                                                                                                       - VALOR DEL CONTRATO:   $ 33.996.310.824                                       -FIRMA: GERMÁN GÓMEZ.                                                              -OBSERVACIÓN: EL OBJETO DEL CONTRATO CERTIFICADO NO TIENE RELACIÓN CON EL OBJETO DEL PRESENTE PROCESO.
LA CERTIFICACIÓN NO ESPECIFICA  INDICACIÓN DE  CUMPLIMIENTO Y CALIDAD A SATISFACCIÓN.                                                                                         
3. TGI S.A. ESP                                                                                                 -  CONTRATO No : 20-SER-095                                                                                                      -  FECHA INICIO:  30/07/2014                                                                                                    - FECHA DE TERMINACION: 19/02/2016                                                               - VALOR DEL CONTRATO:   $ 10.822.937.624                                           -FIRMA :HERIBERTO GUALDRÓN                                                                                                                            -OBSERVACIÓN: LA CERTIFICACIÓN APORTADA ES DE UNA EMPRESA DE SERVICIOS PÚBLICOS, NO ES DE UNA EMPRESA DEL SECTOR INDUSTRIAL O DE BEBIDAS Y ALIMENTOS. DEBE SUBSANAR.
LA CERTIFICACIÓN NO ESPECIFICA  INDICACIÓN DE  CUMPLIMIENTO Y CALIDAD A SATISFACCIÓN. </t>
  </si>
  <si>
    <t>No aporta certificaciones de experiencia.</t>
  </si>
  <si>
    <t xml:space="preserve">EXPERIENCIA DEL OFERENTE                LOS OFERENTES deberán acreditar experiencia específica en el montaje de tuberías en empresas del sector (industrial) o (de bebidas y alimentos).
La experiencia específica se acreditará con la presentación de certificaciones con entidades privadas y/o públicas.
Entregar certificación en la ejecución de tres (3) contratos, cuyo objeto esté relacionado con el montaje de tuberías en empresas del sector (industrial) o (de bebidas y alimentos)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
</t>
  </si>
  <si>
    <t>PROCESS SOLUTIONS AND EQUIPMENT S.A.S</t>
  </si>
  <si>
    <t>CONSTRUCTORA PRIMAR S.A.S</t>
  </si>
  <si>
    <t>INGENIERÍA CONSTRUCCIONES Y MONTAJES FAM S.A.S</t>
  </si>
  <si>
    <t xml:space="preserve">Mano de obra Y Suministro de materiales de las siguientes actividades conforme a las especificaciones técnicas
Montaje red de vapor
Montaje red de condensados
Montaje unidad reguladora de vapor
Montaje vapor a tanques
Montaje retorno de condensados
</t>
  </si>
  <si>
    <t>Red de vapor y retorno condensados</t>
  </si>
  <si>
    <t xml:space="preserve">A. Modificación tubería agua glicolada en rones.
B. Modificación tubería agua glicolada chiller
</t>
  </si>
  <si>
    <t>Modificación red agua glicolada chiller</t>
  </si>
  <si>
    <t>CANTIDAD</t>
  </si>
  <si>
    <t>ELEMENTO</t>
  </si>
  <si>
    <t xml:space="preserve">RESUMEN ECONOMICO </t>
  </si>
  <si>
    <t>Jefe Oficina  Asesora de Juridica y Contratacion</t>
  </si>
  <si>
    <t>Vo. Bo JORGE ENRIQUE MACHUCA LOPEZ</t>
  </si>
  <si>
    <t>Gerente General - Subgerente Tecnico</t>
  </si>
  <si>
    <t xml:space="preserve">NO CUMPLE </t>
  </si>
  <si>
    <t>900.063.691 -4</t>
  </si>
  <si>
    <t>INGENIERIA CONTRUCCIONES Y MONTAJE FAM SAS.</t>
  </si>
  <si>
    <r>
      <t xml:space="preserve">Presenta la información financiera a diciembre 31 de 2021, según certificación de la Cámara de Comercio de Bogotá, con Código de verificación No. B22172278FF7D7  del 02 de Agosto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</si>
  <si>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</si>
  <si>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DOCUMENTO SOLICITADO</t>
  </si>
  <si>
    <t>800.141.409-5</t>
  </si>
  <si>
    <t>NOMBRE</t>
  </si>
  <si>
    <r>
      <t xml:space="preserve">Presenta la información financiera a 31 de dicimebre de 2021, según certificación de la Cámara de Comercio de Bogotá, con Código de verificación No. A22861742127B6 del 23 de Mayo de  2022- </t>
    </r>
    <r>
      <rPr>
        <b/>
        <sz val="8"/>
        <rFont val="Arial"/>
        <family val="2"/>
      </rPr>
      <t>CUMPLE</t>
    </r>
  </si>
  <si>
    <t>900.882.944 - 6</t>
  </si>
  <si>
    <t>PROCESS SOLUTIONS AND EQUIPMENT SAS</t>
  </si>
  <si>
    <t xml:space="preserve">SUMINISTRO E INSTALACIÓN DE TUBERÍAS Y ACCESORIOS, DE LA RED DE VAPOR Y GLICOL PARA EL FUNCIONAMIENTO DE LA PLANTA PILOTO DE BEBIDAS CARBONATADAS DE LA EMPRESA DE LICORES DE CUNDINAMARCA. </t>
  </si>
  <si>
    <t>INVITACIÓN ABIERTA No 024 DE 2022</t>
  </si>
  <si>
    <t>3.314.668.609 - 676.970.198</t>
  </si>
  <si>
    <t xml:space="preserve">INDETERMINADO </t>
  </si>
  <si>
    <t>INDETERMINADO</t>
  </si>
  <si>
    <t>56.337.075.336 - 28.854.846.437</t>
  </si>
  <si>
    <t>1.173.991.042 - 588.952.430</t>
  </si>
  <si>
    <t>PRESUPUESTO OFICIAL:  $267.246.458</t>
  </si>
  <si>
    <t>SOLICITADOS
PRESUPUESTO OFICIAL:  $267.246.458</t>
  </si>
  <si>
    <t>EVALUACION FINANCIERA</t>
  </si>
  <si>
    <t>NO CUMPLE
(Debe Subsanar)</t>
  </si>
  <si>
    <t>Vo. Bo JUAN ANDRES CAMPOS FORERO</t>
  </si>
  <si>
    <t>Subgerente Financiero €</t>
  </si>
  <si>
    <t>Gerente General - Subgerencia Tecnica</t>
  </si>
  <si>
    <t>Una vez subsanado los documentos faltantes se hara la respectiva ponderacion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</si>
</sst>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s>
  <fonts count="38"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b/>
      <sz val="11"/>
      <color theme="1"/>
      <name val="Calibri"/>
      <family val="2"/>
      <scheme val="minor"/>
    </font>
    <font>
      <b/>
      <sz val="10"/>
      <color rgb="FF000000"/>
      <name val="Arial"/>
      <family val="2"/>
    </font>
    <font>
      <sz val="10"/>
      <color rgb="FF000000"/>
      <name val="Arial"/>
      <family val="2"/>
    </font>
    <font>
      <sz val="10"/>
      <color theme="1"/>
      <name val="Calibri"/>
      <family val="2"/>
      <scheme val="minor"/>
    </font>
    <font>
      <b/>
      <sz val="14"/>
      <color theme="1"/>
      <name val="Calibri"/>
      <family val="2"/>
      <scheme val="minor"/>
    </font>
    <font>
      <b/>
      <sz val="10"/>
      <color theme="1"/>
      <name val="Arial"/>
      <family val="2"/>
    </font>
    <font>
      <sz val="10"/>
      <color theme="1"/>
      <name val="Arial"/>
      <family val="2"/>
    </font>
    <font>
      <sz val="11"/>
      <color rgb="FF000000"/>
      <name val="Arial"/>
      <family val="2"/>
    </font>
    <font>
      <sz val="11"/>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8"/>
      <color rgb="FFFF0000"/>
      <name val="Calibri"/>
      <family val="2"/>
      <scheme val="minor"/>
    </font>
    <font>
      <b/>
      <sz val="8"/>
      <name val="Calibri"/>
      <family val="2"/>
      <scheme val="minor"/>
    </font>
    <font>
      <sz val="8"/>
      <name val="Calibri"/>
      <family val="2"/>
      <scheme val="minor"/>
    </font>
    <font>
      <b/>
      <sz val="12"/>
      <name val="Calibri"/>
      <family val="2"/>
      <scheme val="minor"/>
    </font>
    <font>
      <b/>
      <sz val="10"/>
      <color rgb="FFFF0000"/>
      <name val="Arial"/>
      <family val="2"/>
    </font>
  </fonts>
  <fills count="9">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auto="1"/>
      </right>
      <top style="thin">
        <color indexed="64"/>
      </top>
      <bottom style="medium">
        <color auto="1"/>
      </bottom>
      <diagonal/>
    </border>
  </borders>
  <cellStyleXfs count="11">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cellStyleXfs>
  <cellXfs count="257">
    <xf numFmtId="0" fontId="0" fillId="0" borderId="0" xfId="0"/>
    <xf numFmtId="0" fontId="4" fillId="0" borderId="0" xfId="0" applyFont="1"/>
    <xf numFmtId="0" fontId="4" fillId="0" borderId="0" xfId="0" applyFont="1" applyAlignment="1"/>
    <xf numFmtId="0" fontId="5" fillId="0" borderId="0" xfId="0" applyFont="1"/>
    <xf numFmtId="0" fontId="4" fillId="0" borderId="1" xfId="0" applyFont="1" applyBorder="1" applyAlignment="1">
      <alignment horizontal="center" vertical="center" wrapText="1"/>
    </xf>
    <xf numFmtId="0" fontId="0" fillId="0" borderId="0" xfId="0" applyBorder="1"/>
    <xf numFmtId="0" fontId="1" fillId="0" borderId="3" xfId="0" applyFont="1" applyBorder="1" applyAlignment="1">
      <alignment horizontal="center" vertical="center" wrapText="1"/>
    </xf>
    <xf numFmtId="0" fontId="15" fillId="0" borderId="0" xfId="2" applyFont="1" applyAlignment="1">
      <alignment vertical="center"/>
    </xf>
    <xf numFmtId="0" fontId="10" fillId="0" borderId="0" xfId="2"/>
    <xf numFmtId="0" fontId="11" fillId="0" borderId="0" xfId="2" applyFont="1" applyAlignment="1">
      <alignment horizontal="justify" vertical="center"/>
    </xf>
    <xf numFmtId="0" fontId="2" fillId="0" borderId="0" xfId="2" applyFont="1" applyAlignment="1">
      <alignment vertical="top" wrapText="1"/>
    </xf>
    <xf numFmtId="0" fontId="11" fillId="0" borderId="0" xfId="2" applyFont="1" applyAlignment="1">
      <alignment vertical="top"/>
    </xf>
    <xf numFmtId="0" fontId="16" fillId="0" borderId="0" xfId="2" applyFont="1" applyAlignment="1">
      <alignment vertical="center"/>
    </xf>
    <xf numFmtId="0" fontId="16" fillId="0" borderId="0" xfId="2" applyFont="1"/>
    <xf numFmtId="0" fontId="11" fillId="0" borderId="0" xfId="2" applyFont="1" applyAlignment="1">
      <alignment vertical="center"/>
    </xf>
    <xf numFmtId="0" fontId="12" fillId="0" borderId="0" xfId="2" applyFont="1" applyAlignment="1">
      <alignment vertical="center" wrapText="1"/>
    </xf>
    <xf numFmtId="0" fontId="10" fillId="0" borderId="1" xfId="2" applyBorder="1" applyAlignment="1">
      <alignment wrapText="1"/>
    </xf>
    <xf numFmtId="3" fontId="10" fillId="0" borderId="0" xfId="2" applyNumberFormat="1"/>
    <xf numFmtId="0" fontId="13" fillId="0" borderId="1" xfId="2" applyFont="1" applyBorder="1"/>
    <xf numFmtId="1" fontId="10" fillId="0" borderId="0" xfId="2" applyNumberFormat="1"/>
    <xf numFmtId="0" fontId="5" fillId="0" borderId="0" xfId="0" applyFont="1" applyAlignment="1">
      <alignment horizontal="justify" vertical="top" wrapText="1"/>
    </xf>
    <xf numFmtId="0" fontId="17" fillId="0" borderId="0" xfId="2" applyFont="1" applyAlignment="1">
      <alignment vertical="top"/>
    </xf>
    <xf numFmtId="0" fontId="17" fillId="0" borderId="0" xfId="2" applyFont="1" applyAlignment="1">
      <alignment horizontal="left" vertical="top" wrapText="1"/>
    </xf>
    <xf numFmtId="0" fontId="16" fillId="0" borderId="0" xfId="2" applyFont="1" applyAlignment="1">
      <alignment horizontal="left" vertical="top" wrapText="1"/>
    </xf>
    <xf numFmtId="0" fontId="17" fillId="0" borderId="0" xfId="2" applyFont="1"/>
    <xf numFmtId="0" fontId="14" fillId="0" borderId="0" xfId="0" applyFont="1"/>
    <xf numFmtId="0" fontId="18"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9" fillId="0" borderId="5" xfId="0" applyFont="1" applyBorder="1"/>
    <xf numFmtId="0" fontId="12" fillId="2" borderId="5" xfId="0" applyFont="1" applyFill="1" applyBorder="1" applyAlignment="1">
      <alignment horizontal="center" vertical="center" wrapText="1"/>
    </xf>
    <xf numFmtId="0" fontId="22" fillId="3" borderId="0" xfId="0" applyFont="1" applyFill="1"/>
    <xf numFmtId="0" fontId="21" fillId="3" borderId="5" xfId="0" applyFont="1" applyFill="1" applyBorder="1" applyAlignment="1">
      <alignment horizontal="center" vertical="center"/>
    </xf>
    <xf numFmtId="0" fontId="0" fillId="0" borderId="11" xfId="0" applyBorder="1"/>
    <xf numFmtId="0" fontId="21" fillId="3" borderId="7" xfId="0" applyFont="1" applyFill="1" applyBorder="1" applyAlignment="1">
      <alignment horizontal="center" vertical="center"/>
    </xf>
    <xf numFmtId="0" fontId="20" fillId="3" borderId="12" xfId="0"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6" xfId="0" applyFont="1" applyFill="1" applyBorder="1" applyAlignment="1">
      <alignment horizontal="center" vertical="center"/>
    </xf>
    <xf numFmtId="0" fontId="0" fillId="3" borderId="0" xfId="0" applyFill="1"/>
    <xf numFmtId="0" fontId="25" fillId="3" borderId="0" xfId="0" applyFont="1" applyFill="1" applyAlignment="1">
      <alignment horizontal="center"/>
    </xf>
    <xf numFmtId="0" fontId="25" fillId="3" borderId="0" xfId="0" applyFont="1" applyFill="1" applyAlignment="1">
      <alignment wrapText="1"/>
    </xf>
    <xf numFmtId="0" fontId="2" fillId="3" borderId="1" xfId="0" applyFont="1" applyFill="1" applyBorder="1" applyAlignment="1">
      <alignment horizontal="center" vertical="center" wrapText="1"/>
    </xf>
    <xf numFmtId="0" fontId="26" fillId="0" borderId="1" xfId="0" applyFont="1" applyBorder="1" applyAlignment="1">
      <alignment horizontal="justify" vertical="center"/>
    </xf>
    <xf numFmtId="168" fontId="2" fillId="3" borderId="1" xfId="10" applyNumberFormat="1" applyFont="1" applyFill="1" applyBorder="1" applyAlignment="1">
      <alignment horizontal="center" vertical="center"/>
    </xf>
    <xf numFmtId="0" fontId="5" fillId="3" borderId="1" xfId="0" applyFont="1" applyFill="1" applyBorder="1" applyAlignment="1">
      <alignment horizontal="center" vertical="center"/>
    </xf>
    <xf numFmtId="0" fontId="26" fillId="0" borderId="1" xfId="0" applyFont="1" applyBorder="1" applyAlignment="1">
      <alignment vertical="center"/>
    </xf>
    <xf numFmtId="0" fontId="2" fillId="3" borderId="14" xfId="0" applyFont="1" applyFill="1" applyBorder="1" applyAlignment="1">
      <alignment horizontal="center" vertical="center" wrapText="1"/>
    </xf>
    <xf numFmtId="0" fontId="27" fillId="3" borderId="1" xfId="0" applyFont="1" applyFill="1" applyBorder="1" applyAlignment="1">
      <alignment horizontal="left" vertical="center" wrapText="1"/>
    </xf>
    <xf numFmtId="168" fontId="13" fillId="3" borderId="15" xfId="10" applyNumberFormat="1" applyFont="1" applyFill="1" applyBorder="1" applyAlignment="1">
      <alignment horizontal="center" vertical="center"/>
    </xf>
    <xf numFmtId="0" fontId="24" fillId="3" borderId="15" xfId="0" applyFont="1" applyFill="1" applyBorder="1" applyAlignment="1">
      <alignment horizontal="justify" vertical="justify" wrapText="1"/>
    </xf>
    <xf numFmtId="0" fontId="25" fillId="3" borderId="7" xfId="0" applyFont="1" applyFill="1" applyBorder="1" applyAlignment="1">
      <alignment horizontal="center" vertical="center"/>
    </xf>
    <xf numFmtId="0" fontId="25" fillId="3" borderId="7" xfId="0" applyFont="1" applyFill="1" applyBorder="1" applyAlignment="1">
      <alignment horizontal="center"/>
    </xf>
    <xf numFmtId="0" fontId="24" fillId="3" borderId="5" xfId="0" applyFont="1" applyFill="1" applyBorder="1" applyAlignment="1">
      <alignment horizontal="center" vertical="center" wrapText="1"/>
    </xf>
    <xf numFmtId="0" fontId="24" fillId="3" borderId="5" xfId="0" applyFont="1" applyFill="1" applyBorder="1" applyAlignment="1">
      <alignment horizontal="center" vertical="center"/>
    </xf>
    <xf numFmtId="9" fontId="3" fillId="3" borderId="0" xfId="0" applyNumberFormat="1" applyFont="1" applyFill="1" applyAlignment="1">
      <alignment horizontal="center" vertical="center"/>
    </xf>
    <xf numFmtId="0" fontId="3" fillId="3" borderId="0" xfId="0" applyFont="1" applyFill="1"/>
    <xf numFmtId="0" fontId="0" fillId="3" borderId="0" xfId="0" applyFill="1" applyAlignment="1">
      <alignment vertical="top"/>
    </xf>
    <xf numFmtId="164" fontId="28" fillId="3" borderId="16" xfId="1" applyFont="1" applyFill="1" applyBorder="1" applyAlignment="1">
      <alignment horizontal="center"/>
    </xf>
    <xf numFmtId="0" fontId="0" fillId="3" borderId="17" xfId="0" applyFill="1" applyBorder="1"/>
    <xf numFmtId="169" fontId="28" fillId="3" borderId="4" xfId="0" applyNumberFormat="1" applyFont="1" applyFill="1" applyBorder="1"/>
    <xf numFmtId="0" fontId="28" fillId="3" borderId="4" xfId="0" applyFont="1" applyFill="1" applyBorder="1" applyAlignment="1">
      <alignment horizontal="center"/>
    </xf>
    <xf numFmtId="0" fontId="0" fillId="3" borderId="18" xfId="0" applyFill="1" applyBorder="1"/>
    <xf numFmtId="164" fontId="28" fillId="3" borderId="19" xfId="1" applyFont="1" applyFill="1" applyBorder="1" applyAlignment="1">
      <alignment horizontal="center"/>
    </xf>
    <xf numFmtId="9" fontId="0" fillId="3" borderId="20" xfId="10" applyFont="1" applyFill="1" applyBorder="1"/>
    <xf numFmtId="169" fontId="28" fillId="3" borderId="21" xfId="0" applyNumberFormat="1" applyFont="1" applyFill="1" applyBorder="1"/>
    <xf numFmtId="0" fontId="28" fillId="3" borderId="21" xfId="0" applyFont="1" applyFill="1" applyBorder="1" applyAlignment="1">
      <alignment horizontal="center" vertical="center" wrapText="1"/>
    </xf>
    <xf numFmtId="0" fontId="28" fillId="3" borderId="22" xfId="0" applyFont="1" applyFill="1" applyBorder="1"/>
    <xf numFmtId="0" fontId="0" fillId="3" borderId="20" xfId="0" applyFill="1" applyBorder="1"/>
    <xf numFmtId="0" fontId="28" fillId="3" borderId="0" xfId="0" applyFont="1" applyFill="1"/>
    <xf numFmtId="0" fontId="28" fillId="3" borderId="0" xfId="0" applyFont="1" applyFill="1" applyAlignment="1">
      <alignment horizontal="center"/>
    </xf>
    <xf numFmtId="0" fontId="0" fillId="3" borderId="22" xfId="0" applyFill="1" applyBorder="1"/>
    <xf numFmtId="169" fontId="28" fillId="3" borderId="23" xfId="0" applyNumberFormat="1" applyFont="1" applyFill="1" applyBorder="1"/>
    <xf numFmtId="164" fontId="29" fillId="3" borderId="19" xfId="1" applyFont="1" applyFill="1" applyBorder="1" applyAlignment="1">
      <alignment horizontal="center"/>
    </xf>
    <xf numFmtId="169" fontId="28" fillId="3" borderId="20" xfId="1" applyNumberFormat="1" applyFont="1" applyFill="1" applyBorder="1"/>
    <xf numFmtId="169" fontId="28" fillId="3" borderId="0" xfId="1" applyNumberFormat="1" applyFont="1" applyFill="1" applyBorder="1"/>
    <xf numFmtId="0" fontId="28" fillId="3" borderId="19" xfId="0" applyFont="1" applyFill="1" applyBorder="1" applyAlignment="1">
      <alignment horizontal="center" vertical="center" wrapText="1"/>
    </xf>
    <xf numFmtId="2" fontId="28" fillId="3" borderId="20" xfId="1" applyNumberFormat="1" applyFont="1" applyFill="1" applyBorder="1"/>
    <xf numFmtId="169" fontId="28" fillId="3" borderId="21" xfId="1" applyNumberFormat="1" applyFont="1" applyFill="1" applyBorder="1"/>
    <xf numFmtId="0" fontId="29" fillId="3" borderId="19" xfId="0" applyFont="1" applyFill="1" applyBorder="1" applyAlignment="1">
      <alignment horizontal="center" vertical="justify" wrapText="1"/>
    </xf>
    <xf numFmtId="0" fontId="28" fillId="3" borderId="19" xfId="0" applyFont="1" applyFill="1" applyBorder="1" applyAlignment="1">
      <alignment horizontal="center" vertical="justify" wrapText="1"/>
    </xf>
    <xf numFmtId="164" fontId="28" fillId="3" borderId="20" xfId="1" applyFont="1" applyFill="1" applyBorder="1"/>
    <xf numFmtId="9" fontId="28" fillId="3" borderId="20" xfId="10" applyFont="1" applyFill="1" applyBorder="1"/>
    <xf numFmtId="3" fontId="28" fillId="3" borderId="21" xfId="0" applyNumberFormat="1" applyFont="1" applyFill="1" applyBorder="1"/>
    <xf numFmtId="0" fontId="28" fillId="3" borderId="21" xfId="0" applyFont="1" applyFill="1" applyBorder="1" applyAlignment="1">
      <alignment horizontal="center"/>
    </xf>
    <xf numFmtId="169" fontId="28" fillId="3" borderId="21" xfId="1" applyNumberFormat="1" applyFont="1" applyFill="1" applyBorder="1" applyAlignment="1">
      <alignment horizontal="right"/>
    </xf>
    <xf numFmtId="39" fontId="28" fillId="3" borderId="20" xfId="1" applyNumberFormat="1" applyFont="1" applyFill="1" applyBorder="1"/>
    <xf numFmtId="0" fontId="29" fillId="3" borderId="24" xfId="0" applyFont="1" applyFill="1" applyBorder="1" applyAlignment="1">
      <alignment horizontal="center" vertical="justify" wrapText="1"/>
    </xf>
    <xf numFmtId="0" fontId="28" fillId="3" borderId="25" xfId="0" applyFont="1" applyFill="1" applyBorder="1"/>
    <xf numFmtId="0" fontId="28" fillId="3" borderId="10" xfId="0" applyFont="1" applyFill="1" applyBorder="1"/>
    <xf numFmtId="0" fontId="29" fillId="3" borderId="26" xfId="0" applyFont="1" applyFill="1" applyBorder="1" applyAlignment="1">
      <alignment horizontal="center"/>
    </xf>
    <xf numFmtId="0" fontId="29" fillId="3" borderId="27" xfId="0" applyFont="1" applyFill="1" applyBorder="1" applyAlignment="1">
      <alignment horizontal="center" vertical="center" wrapText="1"/>
    </xf>
    <xf numFmtId="9" fontId="0" fillId="3" borderId="0" xfId="0" applyNumberFormat="1" applyFill="1"/>
    <xf numFmtId="9" fontId="0" fillId="3" borderId="0" xfId="9" applyNumberFormat="1" applyFont="1" applyFill="1" applyAlignment="1">
      <alignment vertical="center"/>
    </xf>
    <xf numFmtId="0" fontId="30" fillId="3" borderId="0" xfId="0" applyFont="1" applyFill="1" applyAlignment="1">
      <alignment horizontal="center" vertical="center"/>
    </xf>
    <xf numFmtId="0" fontId="31" fillId="3" borderId="0" xfId="0" applyFont="1" applyFill="1" applyAlignment="1">
      <alignment horizontal="justify" vertical="center" wrapText="1"/>
    </xf>
    <xf numFmtId="41" fontId="0" fillId="3" borderId="0" xfId="9" applyFont="1" applyFill="1" applyAlignment="1">
      <alignment vertical="center"/>
    </xf>
    <xf numFmtId="0" fontId="30" fillId="3" borderId="1" xfId="0" applyFont="1" applyFill="1" applyBorder="1" applyAlignment="1">
      <alignment horizontal="center" vertical="center"/>
    </xf>
    <xf numFmtId="0" fontId="31" fillId="3" borderId="1" xfId="0" applyFont="1" applyFill="1" applyBorder="1" applyAlignment="1">
      <alignment horizontal="justify" vertical="center" wrapText="1"/>
    </xf>
    <xf numFmtId="0" fontId="31" fillId="3" borderId="1" xfId="0" applyFont="1" applyFill="1" applyBorder="1"/>
    <xf numFmtId="0" fontId="30" fillId="3" borderId="1" xfId="0" applyFont="1" applyFill="1" applyBorder="1" applyAlignment="1">
      <alignment horizontal="center" vertical="center" wrapText="1"/>
    </xf>
    <xf numFmtId="0" fontId="30" fillId="3" borderId="17" xfId="0" applyFont="1" applyFill="1" applyBorder="1" applyAlignment="1">
      <alignment horizontal="center" vertical="center"/>
    </xf>
    <xf numFmtId="0" fontId="31" fillId="3" borderId="1" xfId="0" applyFont="1" applyFill="1" applyBorder="1" applyAlignment="1">
      <alignment vertical="center"/>
    </xf>
    <xf numFmtId="3" fontId="0" fillId="3" borderId="0" xfId="0" applyNumberFormat="1" applyFill="1"/>
    <xf numFmtId="0" fontId="31" fillId="3" borderId="26" xfId="0" applyFont="1" applyFill="1" applyBorder="1" applyAlignment="1">
      <alignment horizontal="center" vertical="center"/>
    </xf>
    <xf numFmtId="0" fontId="19"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19" fillId="3" borderId="1" xfId="0" applyFont="1" applyFill="1" applyBorder="1" applyAlignment="1">
      <alignment horizontal="center"/>
    </xf>
    <xf numFmtId="9" fontId="28" fillId="3" borderId="19" xfId="10" applyFont="1" applyFill="1" applyBorder="1" applyAlignment="1">
      <alignment horizontal="right" vertical="center"/>
    </xf>
    <xf numFmtId="9" fontId="28" fillId="3" borderId="16" xfId="10" applyFont="1" applyFill="1" applyBorder="1" applyAlignment="1">
      <alignment horizontal="right" vertical="center"/>
    </xf>
    <xf numFmtId="0" fontId="0" fillId="3" borderId="1" xfId="0" applyFill="1" applyBorder="1" applyAlignment="1">
      <alignment horizontal="center"/>
    </xf>
    <xf numFmtId="0" fontId="31" fillId="3" borderId="1" xfId="0" applyFont="1" applyFill="1" applyBorder="1" applyAlignment="1">
      <alignment wrapText="1"/>
    </xf>
    <xf numFmtId="9" fontId="28" fillId="3" borderId="24" xfId="10" applyFont="1" applyFill="1" applyBorder="1" applyAlignment="1">
      <alignment horizontal="right" vertical="center"/>
    </xf>
    <xf numFmtId="0" fontId="30" fillId="3" borderId="26" xfId="0" applyFont="1" applyFill="1" applyBorder="1" applyAlignment="1">
      <alignment horizontal="center" vertical="center"/>
    </xf>
    <xf numFmtId="0" fontId="31" fillId="3" borderId="24" xfId="0" applyFont="1" applyFill="1" applyBorder="1" applyAlignment="1">
      <alignment horizontal="left" vertical="center" wrapText="1"/>
    </xf>
    <xf numFmtId="170" fontId="28" fillId="3" borderId="24" xfId="7" applyNumberFormat="1" applyFont="1" applyFill="1" applyBorder="1" applyAlignment="1">
      <alignment horizontal="right" vertical="center"/>
    </xf>
    <xf numFmtId="171" fontId="28" fillId="3" borderId="16" xfId="0" applyNumberFormat="1" applyFont="1" applyFill="1" applyBorder="1" applyAlignment="1">
      <alignment horizontal="right" vertical="center"/>
    </xf>
    <xf numFmtId="0" fontId="32" fillId="3" borderId="0" xfId="0" applyFont="1" applyFill="1"/>
    <xf numFmtId="0" fontId="7" fillId="3" borderId="0" xfId="0" applyFont="1" applyFill="1" applyAlignment="1">
      <alignment horizontal="left"/>
    </xf>
    <xf numFmtId="0" fontId="17" fillId="0" borderId="0" xfId="2" applyFont="1" applyAlignment="1">
      <alignment horizontal="left" vertical="top" wrapText="1"/>
    </xf>
    <xf numFmtId="0" fontId="33" fillId="0" borderId="1" xfId="0" applyFont="1" applyBorder="1" applyAlignment="1">
      <alignment horizontal="center" vertical="center"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0" fillId="0" borderId="0" xfId="0" applyFont="1"/>
    <xf numFmtId="0" fontId="34" fillId="0" borderId="2" xfId="0" applyFont="1" applyBorder="1" applyAlignment="1">
      <alignment horizontal="center" vertical="center"/>
    </xf>
    <xf numFmtId="0" fontId="35" fillId="0" borderId="1" xfId="0" applyFont="1" applyBorder="1" applyAlignment="1">
      <alignment horizontal="center" vertical="center"/>
    </xf>
    <xf numFmtId="0" fontId="6"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vertical="center"/>
    </xf>
    <xf numFmtId="0" fontId="35" fillId="0" borderId="2" xfId="0" applyFont="1" applyBorder="1" applyAlignment="1">
      <alignment horizontal="justify" vertical="top"/>
    </xf>
    <xf numFmtId="0" fontId="35" fillId="0" borderId="2" xfId="0" applyFont="1" applyBorder="1" applyAlignment="1">
      <alignment horizontal="center" vertical="center"/>
    </xf>
    <xf numFmtId="0" fontId="33" fillId="0" borderId="1"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xf numFmtId="0" fontId="4" fillId="0" borderId="0" xfId="0" applyFont="1" applyAlignment="1">
      <alignment wrapText="1"/>
    </xf>
    <xf numFmtId="0" fontId="4" fillId="0" borderId="0" xfId="0" applyFont="1" applyAlignment="1">
      <alignment horizontal="center" vertical="center" wrapText="1"/>
    </xf>
    <xf numFmtId="0" fontId="34" fillId="0" borderId="0" xfId="0" applyFont="1" applyBorder="1" applyAlignment="1">
      <alignment horizontal="center" vertical="center"/>
    </xf>
    <xf numFmtId="0" fontId="4" fillId="0" borderId="2" xfId="0" applyFont="1" applyBorder="1" applyAlignment="1">
      <alignment horizontal="justify" vertical="center" wrapText="1"/>
    </xf>
    <xf numFmtId="0" fontId="31" fillId="0" borderId="2" xfId="0" applyFont="1" applyBorder="1" applyAlignment="1">
      <alignment horizontal="center" vertical="center"/>
    </xf>
    <xf numFmtId="0" fontId="31" fillId="4" borderId="1" xfId="0" applyFont="1" applyFill="1" applyBorder="1" applyAlignment="1">
      <alignment horizontal="center" vertical="center" wrapText="1"/>
    </xf>
    <xf numFmtId="0" fontId="36" fillId="0" borderId="2" xfId="0" applyFont="1" applyBorder="1" applyAlignment="1">
      <alignment horizontal="center" vertical="center"/>
    </xf>
    <xf numFmtId="0" fontId="6" fillId="0" borderId="5" xfId="0" applyFont="1" applyBorder="1" applyAlignment="1">
      <alignment horizontal="center" vertical="center"/>
    </xf>
    <xf numFmtId="167" fontId="0" fillId="0" borderId="0" xfId="0" applyNumberFormat="1"/>
    <xf numFmtId="0" fontId="0" fillId="0" borderId="7" xfId="0" applyBorder="1" applyAlignment="1">
      <alignment horizontal="center" vertical="top" wrapText="1"/>
    </xf>
    <xf numFmtId="0" fontId="21" fillId="3" borderId="5" xfId="0" applyFont="1" applyFill="1" applyBorder="1" applyAlignment="1">
      <alignment horizontal="left" vertical="center" wrapText="1"/>
    </xf>
    <xf numFmtId="0" fontId="0" fillId="0" borderId="7" xfId="0" applyBorder="1" applyAlignment="1">
      <alignment vertical="top" wrapText="1"/>
    </xf>
    <xf numFmtId="0" fontId="23" fillId="0" borderId="13" xfId="0" applyFont="1" applyBorder="1"/>
    <xf numFmtId="0" fontId="23" fillId="0" borderId="9" xfId="0" applyFont="1" applyBorder="1"/>
    <xf numFmtId="0" fontId="21" fillId="3" borderId="9" xfId="0" applyFont="1" applyFill="1" applyBorder="1" applyAlignment="1">
      <alignment horizontal="left" vertical="center" wrapText="1"/>
    </xf>
    <xf numFmtId="0" fontId="0" fillId="0" borderId="8" xfId="0" applyBorder="1" applyAlignment="1">
      <alignment horizontal="center" vertical="top"/>
    </xf>
    <xf numFmtId="0" fontId="0" fillId="0" borderId="5" xfId="0" applyBorder="1" applyAlignment="1">
      <alignment horizontal="center" vertical="top" wrapText="1"/>
    </xf>
    <xf numFmtId="0" fontId="12" fillId="8" borderId="1" xfId="2" applyFont="1" applyFill="1" applyBorder="1" applyAlignment="1">
      <alignment vertical="center" wrapText="1"/>
    </xf>
    <xf numFmtId="1" fontId="10" fillId="0" borderId="1" xfId="2" applyNumberFormat="1" applyBorder="1" applyAlignment="1">
      <alignment horizontal="center" vertical="center"/>
    </xf>
    <xf numFmtId="6" fontId="10" fillId="0" borderId="1" xfId="2" applyNumberFormat="1" applyBorder="1" applyAlignment="1">
      <alignment horizontal="center" vertical="center"/>
    </xf>
    <xf numFmtId="0" fontId="19" fillId="4" borderId="5" xfId="0" applyFont="1" applyFill="1" applyBorder="1" applyAlignment="1">
      <alignment horizontal="center"/>
    </xf>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2" fillId="3" borderId="35"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24" fillId="3" borderId="15" xfId="0" applyFont="1" applyFill="1" applyBorder="1" applyAlignment="1">
      <alignment horizontal="justify" wrapText="1"/>
    </xf>
    <xf numFmtId="0" fontId="24" fillId="3" borderId="0" xfId="0" applyFont="1" applyFill="1" applyAlignment="1">
      <alignment horizontal="center" vertical="center" wrapText="1"/>
    </xf>
    <xf numFmtId="49" fontId="28" fillId="3" borderId="0" xfId="1" applyNumberFormat="1" applyFont="1" applyFill="1" applyBorder="1" applyAlignment="1">
      <alignment horizontal="right"/>
    </xf>
    <xf numFmtId="2" fontId="28" fillId="3" borderId="20" xfId="1" applyNumberFormat="1" applyFont="1" applyFill="1" applyBorder="1" applyAlignment="1">
      <alignment horizontal="right"/>
    </xf>
    <xf numFmtId="0" fontId="32" fillId="3" borderId="27" xfId="0" applyFont="1" applyFill="1" applyBorder="1" applyAlignment="1">
      <alignment horizontal="center" vertical="center" wrapText="1"/>
    </xf>
    <xf numFmtId="9" fontId="28" fillId="3" borderId="1" xfId="10" applyFont="1" applyFill="1" applyBorder="1" applyAlignment="1">
      <alignment horizontal="right" vertical="center"/>
    </xf>
    <xf numFmtId="4" fontId="28" fillId="3" borderId="1" xfId="0" applyNumberFormat="1" applyFont="1" applyFill="1" applyBorder="1" applyAlignment="1">
      <alignment horizontal="right"/>
    </xf>
    <xf numFmtId="170" fontId="28" fillId="3" borderId="1" xfId="7" applyNumberFormat="1" applyFont="1" applyFill="1" applyBorder="1" applyAlignment="1">
      <alignment horizontal="right" vertical="center"/>
    </xf>
    <xf numFmtId="0" fontId="37"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Border="1" applyAlignment="1">
      <alignment horizontal="center" vertical="center"/>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 xfId="0" applyFont="1" applyBorder="1" applyAlignment="1">
      <alignment horizontal="center"/>
    </xf>
    <xf numFmtId="0" fontId="8" fillId="0" borderId="2" xfId="0" applyFont="1" applyBorder="1" applyAlignment="1">
      <alignment horizontal="center" vertical="center"/>
    </xf>
    <xf numFmtId="0" fontId="8" fillId="0" borderId="29" xfId="0" applyFont="1" applyBorder="1" applyAlignment="1">
      <alignment horizontal="center" vertical="center"/>
    </xf>
    <xf numFmtId="0" fontId="8" fillId="0" borderId="3" xfId="0" applyFont="1" applyBorder="1" applyAlignment="1">
      <alignment horizontal="center" vertical="center"/>
    </xf>
    <xf numFmtId="0" fontId="15" fillId="0" borderId="0" xfId="2" applyFont="1" applyAlignment="1">
      <alignment horizontal="center" vertical="center"/>
    </xf>
    <xf numFmtId="0" fontId="2" fillId="0" borderId="0" xfId="2" applyFont="1" applyAlignment="1">
      <alignment horizontal="justify" vertical="top" wrapText="1"/>
    </xf>
    <xf numFmtId="0" fontId="16" fillId="0" borderId="0" xfId="2" applyFont="1" applyAlignment="1">
      <alignment horizontal="center" vertical="top" wrapText="1"/>
    </xf>
    <xf numFmtId="0" fontId="24" fillId="0" borderId="9" xfId="0" applyFont="1" applyBorder="1" applyAlignment="1">
      <alignment horizontal="center"/>
    </xf>
    <xf numFmtId="0" fontId="24" fillId="0" borderId="13" xfId="0" applyFont="1" applyBorder="1" applyAlignment="1">
      <alignment horizontal="center"/>
    </xf>
    <xf numFmtId="0" fontId="24" fillId="0" borderId="8" xfId="0" applyFont="1" applyBorder="1" applyAlignment="1">
      <alignment horizontal="center"/>
    </xf>
    <xf numFmtId="167" fontId="20" fillId="7" borderId="33" xfId="8" applyNumberFormat="1" applyFont="1" applyFill="1" applyBorder="1" applyAlignment="1">
      <alignment horizontal="center" vertical="center"/>
    </xf>
    <xf numFmtId="167" fontId="20" fillId="7" borderId="34" xfId="8" applyNumberFormat="1" applyFont="1" applyFill="1" applyBorder="1" applyAlignment="1">
      <alignment horizontal="center" vertical="center"/>
    </xf>
    <xf numFmtId="167" fontId="20" fillId="7" borderId="32" xfId="8" applyNumberFormat="1" applyFont="1" applyFill="1" applyBorder="1" applyAlignment="1">
      <alignment horizontal="center" vertical="center"/>
    </xf>
    <xf numFmtId="167" fontId="20" fillId="7" borderId="12" xfId="8" applyNumberFormat="1" applyFont="1" applyFill="1" applyBorder="1" applyAlignment="1">
      <alignment horizontal="center" vertical="center"/>
    </xf>
    <xf numFmtId="167" fontId="20" fillId="5" borderId="33" xfId="8" applyNumberFormat="1" applyFont="1" applyFill="1" applyBorder="1" applyAlignment="1">
      <alignment horizontal="center" vertical="center"/>
    </xf>
    <xf numFmtId="167" fontId="20" fillId="5" borderId="34" xfId="8" applyNumberFormat="1" applyFont="1" applyFill="1" applyBorder="1" applyAlignment="1">
      <alignment horizontal="center" vertical="center"/>
    </xf>
    <xf numFmtId="167" fontId="20" fillId="5" borderId="32" xfId="8" applyNumberFormat="1" applyFont="1" applyFill="1" applyBorder="1" applyAlignment="1">
      <alignment horizontal="center" vertical="center"/>
    </xf>
    <xf numFmtId="167" fontId="20" fillId="5" borderId="12" xfId="8" applyNumberFormat="1" applyFont="1" applyFill="1" applyBorder="1" applyAlignment="1">
      <alignment horizontal="center" vertical="center"/>
    </xf>
    <xf numFmtId="167" fontId="20" fillId="6" borderId="33" xfId="8" applyNumberFormat="1" applyFont="1" applyFill="1" applyBorder="1" applyAlignment="1">
      <alignment horizontal="center" vertical="center"/>
    </xf>
    <xf numFmtId="167" fontId="20" fillId="6" borderId="34" xfId="8" applyNumberFormat="1" applyFont="1" applyFill="1" applyBorder="1" applyAlignment="1">
      <alignment horizontal="center" vertical="center"/>
    </xf>
    <xf numFmtId="167" fontId="20" fillId="6" borderId="32" xfId="8" applyNumberFormat="1" applyFont="1" applyFill="1" applyBorder="1" applyAlignment="1">
      <alignment horizontal="center" vertical="center"/>
    </xf>
    <xf numFmtId="167" fontId="20" fillId="6" borderId="12" xfId="8" applyNumberFormat="1" applyFont="1" applyFill="1" applyBorder="1" applyAlignment="1">
      <alignment horizontal="center" vertical="center"/>
    </xf>
    <xf numFmtId="0" fontId="20" fillId="7" borderId="9"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31" fillId="7" borderId="9" xfId="0" applyFont="1" applyFill="1" applyBorder="1" applyAlignment="1">
      <alignment horizontal="center"/>
    </xf>
    <xf numFmtId="0" fontId="31" fillId="7" borderId="8" xfId="0" applyFont="1" applyFill="1" applyBorder="1" applyAlignment="1">
      <alignment horizontal="center"/>
    </xf>
    <xf numFmtId="0" fontId="31" fillId="5" borderId="9" xfId="0" applyFont="1" applyFill="1" applyBorder="1" applyAlignment="1">
      <alignment horizontal="center"/>
    </xf>
    <xf numFmtId="0" fontId="31" fillId="5" borderId="8" xfId="0" applyFont="1" applyFill="1" applyBorder="1" applyAlignment="1">
      <alignment horizontal="center"/>
    </xf>
    <xf numFmtId="0" fontId="31" fillId="6" borderId="9" xfId="0" applyFont="1" applyFill="1" applyBorder="1" applyAlignment="1">
      <alignment horizontal="center"/>
    </xf>
    <xf numFmtId="0" fontId="31" fillId="6" borderId="8" xfId="0" applyFont="1" applyFill="1" applyBorder="1" applyAlignment="1">
      <alignment horizontal="center"/>
    </xf>
    <xf numFmtId="0" fontId="24" fillId="0" borderId="32" xfId="0" applyFont="1" applyBorder="1" applyAlignment="1">
      <alignment horizontal="center"/>
    </xf>
    <xf numFmtId="0" fontId="24" fillId="0" borderId="21" xfId="0" applyFont="1" applyBorder="1" applyAlignment="1">
      <alignment horizontal="center"/>
    </xf>
    <xf numFmtId="0" fontId="19" fillId="0" borderId="9" xfId="0" applyFont="1" applyBorder="1" applyAlignment="1">
      <alignment horizontal="center"/>
    </xf>
    <xf numFmtId="0" fontId="19" fillId="0" borderId="13" xfId="0" applyFont="1" applyBorder="1" applyAlignment="1">
      <alignment horizontal="center"/>
    </xf>
    <xf numFmtId="0" fontId="19" fillId="0" borderId="8" xfId="0" applyFont="1" applyBorder="1" applyAlignment="1">
      <alignment horizontal="center"/>
    </xf>
    <xf numFmtId="0" fontId="4" fillId="5" borderId="7" xfId="0" applyFont="1" applyFill="1" applyBorder="1" applyAlignment="1">
      <alignment horizontal="left" vertical="top" wrapText="1"/>
    </xf>
    <xf numFmtId="0" fontId="4" fillId="5" borderId="6" xfId="0" applyFont="1" applyFill="1" applyBorder="1" applyAlignment="1">
      <alignment horizontal="left" vertical="top" wrapText="1"/>
    </xf>
    <xf numFmtId="0" fontId="0" fillId="0" borderId="0" xfId="0" applyAlignment="1">
      <alignment horizontal="center"/>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24" fillId="3" borderId="0" xfId="0" applyFont="1" applyFill="1" applyAlignment="1">
      <alignment horizontal="center" vertical="center"/>
    </xf>
    <xf numFmtId="0" fontId="24" fillId="3" borderId="9" xfId="0" applyFont="1" applyFill="1" applyBorder="1" applyAlignment="1">
      <alignment horizontal="left" vertical="center" wrapText="1"/>
    </xf>
    <xf numFmtId="0" fontId="24" fillId="3" borderId="8" xfId="0" applyFont="1" applyFill="1" applyBorder="1" applyAlignment="1">
      <alignment horizontal="left" vertical="center" wrapText="1"/>
    </xf>
    <xf numFmtId="0" fontId="24" fillId="3" borderId="2"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28" xfId="0" applyFont="1" applyFill="1" applyBorder="1" applyAlignment="1">
      <alignment horizontal="center" vertical="center" wrapText="1"/>
    </xf>
    <xf numFmtId="9" fontId="24" fillId="3" borderId="22" xfId="0" applyNumberFormat="1" applyFont="1" applyFill="1" applyBorder="1" applyAlignment="1">
      <alignment horizontal="center" vertical="justify" wrapText="1"/>
    </xf>
    <xf numFmtId="0" fontId="24" fillId="3" borderId="0" xfId="0" applyFont="1" applyFill="1" applyAlignment="1">
      <alignment horizontal="center" vertical="justify" wrapText="1"/>
    </xf>
    <xf numFmtId="0" fontId="24" fillId="3" borderId="20" xfId="0" applyFont="1" applyFill="1" applyBorder="1" applyAlignment="1">
      <alignment horizontal="center" vertical="justify" wrapText="1"/>
    </xf>
    <xf numFmtId="0" fontId="19" fillId="3" borderId="0" xfId="0" applyFont="1" applyFill="1" applyAlignment="1">
      <alignment horizont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8" xfId="0" applyFill="1" applyBorder="1" applyAlignment="1">
      <alignment horizontal="center" vertical="center" wrapText="1"/>
    </xf>
    <xf numFmtId="0" fontId="29" fillId="3" borderId="1" xfId="0" applyFont="1" applyFill="1" applyBorder="1" applyAlignment="1">
      <alignment horizontal="center" vertical="center" wrapText="1"/>
    </xf>
    <xf numFmtId="0" fontId="24" fillId="3" borderId="0" xfId="0" applyFont="1" applyFill="1" applyAlignment="1">
      <alignment horizontal="left" vertical="justify"/>
    </xf>
    <xf numFmtId="0" fontId="29" fillId="3" borderId="31" xfId="0" applyFont="1" applyFill="1" applyBorder="1" applyAlignment="1">
      <alignment horizontal="center" vertical="center" wrapText="1"/>
    </xf>
    <xf numFmtId="0" fontId="29" fillId="3" borderId="30" xfId="0" applyFont="1" applyFill="1" applyBorder="1" applyAlignment="1">
      <alignment horizontal="center" vertical="center"/>
    </xf>
    <xf numFmtId="0" fontId="29" fillId="3" borderId="31" xfId="0" applyFont="1" applyFill="1" applyBorder="1" applyAlignment="1">
      <alignment horizontal="center" vertical="center"/>
    </xf>
    <xf numFmtId="0" fontId="24" fillId="3" borderId="0" xfId="0" applyFont="1" applyFill="1" applyAlignment="1">
      <alignment horizontal="left" vertical="center" wrapText="1"/>
    </xf>
    <xf numFmtId="0" fontId="16" fillId="0" borderId="0" xfId="2" applyFont="1" applyAlignment="1">
      <alignment horizontal="left" vertical="top" wrapText="1"/>
    </xf>
    <xf numFmtId="0" fontId="17" fillId="0" borderId="0" xfId="2" applyFont="1" applyAlignment="1">
      <alignment horizontal="left" vertical="top"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8" fillId="0" borderId="1" xfId="0" applyFont="1"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1">
    <cellStyle name="Millares [0]" xfId="9"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34"/>
  <sheetViews>
    <sheetView zoomScale="85" zoomScaleNormal="85" workbookViewId="0">
      <selection activeCell="B44" sqref="B44"/>
    </sheetView>
  </sheetViews>
  <sheetFormatPr baseColWidth="10" defaultRowHeight="11.25" x14ac:dyDescent="0.2"/>
  <cols>
    <col min="1" max="1" width="4.85546875" style="1" customWidth="1"/>
    <col min="2" max="2" width="88.85546875" style="2" customWidth="1"/>
    <col min="3" max="5" width="50.7109375" style="27" customWidth="1"/>
    <col min="6" max="7" width="11.42578125" style="1"/>
    <col min="8" max="8" width="15" style="1" bestFit="1" customWidth="1"/>
    <col min="9" max="16384" width="11.42578125" style="1"/>
  </cols>
  <sheetData>
    <row r="1" spans="2:5" ht="16.5" customHeight="1" x14ac:dyDescent="0.2">
      <c r="B1" s="179"/>
      <c r="C1" s="179"/>
      <c r="D1" s="179"/>
      <c r="E1" s="179"/>
    </row>
    <row r="2" spans="2:5" ht="23.25" x14ac:dyDescent="0.2">
      <c r="B2" s="180" t="s">
        <v>94</v>
      </c>
      <c r="C2" s="181"/>
      <c r="D2" s="181"/>
      <c r="E2" s="182"/>
    </row>
    <row r="3" spans="2:5" ht="38.25" customHeight="1" x14ac:dyDescent="0.2">
      <c r="B3" s="128" t="s">
        <v>0</v>
      </c>
      <c r="C3" s="128"/>
      <c r="D3" s="128"/>
      <c r="E3" s="129"/>
    </row>
    <row r="4" spans="2:5" ht="39" customHeight="1" x14ac:dyDescent="0.2">
      <c r="B4" s="128" t="s">
        <v>25</v>
      </c>
      <c r="C4" s="128"/>
      <c r="D4" s="128"/>
      <c r="E4" s="130"/>
    </row>
    <row r="5" spans="2:5" ht="39" customHeight="1" x14ac:dyDescent="0.2">
      <c r="B5" s="128"/>
      <c r="C5" s="128" t="s">
        <v>96</v>
      </c>
      <c r="D5" s="128" t="s">
        <v>97</v>
      </c>
      <c r="E5" s="131" t="s">
        <v>95</v>
      </c>
    </row>
    <row r="6" spans="2:5" ht="15" customHeight="1" x14ac:dyDescent="0.2">
      <c r="B6" s="132" t="s">
        <v>24</v>
      </c>
      <c r="C6" s="128" t="s">
        <v>106</v>
      </c>
      <c r="D6" s="128" t="s">
        <v>115</v>
      </c>
      <c r="E6" s="129" t="s">
        <v>45</v>
      </c>
    </row>
    <row r="7" spans="2:5" ht="33.75" x14ac:dyDescent="0.2">
      <c r="B7" s="133" t="s">
        <v>1</v>
      </c>
      <c r="C7" s="134" t="s">
        <v>4</v>
      </c>
      <c r="D7" s="128" t="s">
        <v>4</v>
      </c>
      <c r="E7" s="135" t="s">
        <v>98</v>
      </c>
    </row>
    <row r="8" spans="2:5" x14ac:dyDescent="0.2">
      <c r="B8" s="136" t="s">
        <v>39</v>
      </c>
      <c r="C8" s="137"/>
      <c r="D8" s="137"/>
      <c r="E8" s="138" t="s">
        <v>99</v>
      </c>
    </row>
    <row r="9" spans="2:5" x14ac:dyDescent="0.2">
      <c r="B9" s="30" t="s">
        <v>23</v>
      </c>
      <c r="C9" s="126" t="s">
        <v>107</v>
      </c>
      <c r="D9" s="128" t="s">
        <v>116</v>
      </c>
      <c r="E9" s="4"/>
    </row>
    <row r="10" spans="2:5" ht="204.75" customHeight="1" x14ac:dyDescent="0.2">
      <c r="B10" s="29" t="s">
        <v>8</v>
      </c>
      <c r="C10" s="125" t="s">
        <v>4</v>
      </c>
      <c r="D10" s="128" t="s">
        <v>4</v>
      </c>
      <c r="E10" s="4" t="s">
        <v>4</v>
      </c>
    </row>
    <row r="11" spans="2:5" ht="14.25" customHeight="1" x14ac:dyDescent="0.2">
      <c r="B11" s="30" t="s">
        <v>40</v>
      </c>
      <c r="C11" s="126" t="s">
        <v>108</v>
      </c>
      <c r="D11" s="128" t="s">
        <v>117</v>
      </c>
      <c r="E11" s="4" t="s">
        <v>100</v>
      </c>
    </row>
    <row r="12" spans="2:5" ht="38.25" customHeight="1" x14ac:dyDescent="0.2">
      <c r="B12" s="29" t="s">
        <v>41</v>
      </c>
      <c r="C12" s="125" t="s">
        <v>4</v>
      </c>
      <c r="D12" s="134" t="s">
        <v>4</v>
      </c>
      <c r="E12" s="4" t="s">
        <v>4</v>
      </c>
    </row>
    <row r="13" spans="2:5" x14ac:dyDescent="0.2">
      <c r="B13" s="136" t="s">
        <v>22</v>
      </c>
      <c r="C13" s="137" t="s">
        <v>5</v>
      </c>
      <c r="D13" s="137" t="s">
        <v>5</v>
      </c>
      <c r="E13" s="138" t="s">
        <v>5</v>
      </c>
    </row>
    <row r="14" spans="2:5" ht="22.5" x14ac:dyDescent="0.2">
      <c r="B14" s="29" t="s">
        <v>2</v>
      </c>
      <c r="C14" s="125" t="s">
        <v>5</v>
      </c>
      <c r="D14" s="128" t="s">
        <v>5</v>
      </c>
      <c r="E14" s="138" t="s">
        <v>5</v>
      </c>
    </row>
    <row r="15" spans="2:5" ht="15" customHeight="1" x14ac:dyDescent="0.2">
      <c r="B15" s="136" t="s">
        <v>21</v>
      </c>
      <c r="C15" s="137" t="s">
        <v>5</v>
      </c>
      <c r="D15" s="128" t="s">
        <v>5</v>
      </c>
      <c r="E15" s="138" t="s">
        <v>5</v>
      </c>
    </row>
    <row r="16" spans="2:5" ht="45.75" customHeight="1" x14ac:dyDescent="0.2">
      <c r="B16" s="29" t="s">
        <v>122</v>
      </c>
      <c r="C16" s="125" t="s">
        <v>5</v>
      </c>
      <c r="D16" s="128" t="s">
        <v>5</v>
      </c>
      <c r="E16" s="138" t="s">
        <v>5</v>
      </c>
    </row>
    <row r="17" spans="2:5" ht="15" customHeight="1" x14ac:dyDescent="0.2">
      <c r="B17" s="30" t="s">
        <v>20</v>
      </c>
      <c r="C17" s="126" t="s">
        <v>109</v>
      </c>
      <c r="D17" s="128" t="s">
        <v>100</v>
      </c>
      <c r="E17" s="4" t="s">
        <v>45</v>
      </c>
    </row>
    <row r="18" spans="2:5" ht="324.75" customHeight="1" x14ac:dyDescent="0.2">
      <c r="B18" s="29" t="s">
        <v>6</v>
      </c>
      <c r="C18" s="125" t="s">
        <v>4</v>
      </c>
      <c r="D18" s="128" t="s">
        <v>4</v>
      </c>
      <c r="E18" s="123" t="s">
        <v>98</v>
      </c>
    </row>
    <row r="19" spans="2:5" ht="21.75" customHeight="1" x14ac:dyDescent="0.2">
      <c r="B19" s="136" t="s">
        <v>43</v>
      </c>
      <c r="C19" s="137" t="s">
        <v>110</v>
      </c>
      <c r="D19" s="128" t="s">
        <v>118</v>
      </c>
      <c r="E19" s="138" t="s">
        <v>101</v>
      </c>
    </row>
    <row r="20" spans="2:5" ht="128.25" customHeight="1" x14ac:dyDescent="0.2">
      <c r="B20" s="29" t="s">
        <v>44</v>
      </c>
      <c r="C20" s="125" t="s">
        <v>4</v>
      </c>
      <c r="D20" s="128" t="s">
        <v>4</v>
      </c>
      <c r="E20" s="4" t="s">
        <v>4</v>
      </c>
    </row>
    <row r="21" spans="2:5" ht="23.25" customHeight="1" x14ac:dyDescent="0.2">
      <c r="B21" s="30" t="s">
        <v>19</v>
      </c>
      <c r="C21" s="126" t="s">
        <v>111</v>
      </c>
      <c r="D21" s="128" t="s">
        <v>119</v>
      </c>
      <c r="E21" s="4" t="s">
        <v>102</v>
      </c>
    </row>
    <row r="22" spans="2:5" ht="93.75" customHeight="1" x14ac:dyDescent="0.2">
      <c r="B22" s="29" t="s">
        <v>26</v>
      </c>
      <c r="C22" s="125" t="s">
        <v>4</v>
      </c>
      <c r="D22" s="128" t="s">
        <v>4</v>
      </c>
      <c r="E22" s="4" t="s">
        <v>4</v>
      </c>
    </row>
    <row r="23" spans="2:5" ht="12" customHeight="1" x14ac:dyDescent="0.2">
      <c r="B23" s="139" t="s">
        <v>27</v>
      </c>
      <c r="C23" s="137" t="s">
        <v>112</v>
      </c>
      <c r="D23" s="128" t="s">
        <v>120</v>
      </c>
      <c r="E23" s="138" t="s">
        <v>45</v>
      </c>
    </row>
    <row r="24" spans="2:5" ht="93.75" customHeight="1" x14ac:dyDescent="0.2">
      <c r="B24" s="140" t="s">
        <v>28</v>
      </c>
      <c r="C24" s="141" t="s">
        <v>4</v>
      </c>
      <c r="D24" s="142" t="s">
        <v>4</v>
      </c>
      <c r="E24" s="123" t="s">
        <v>98</v>
      </c>
    </row>
    <row r="25" spans="2:5" x14ac:dyDescent="0.2">
      <c r="B25" s="139" t="s">
        <v>18</v>
      </c>
      <c r="C25" s="137" t="s">
        <v>113</v>
      </c>
      <c r="D25" s="128" t="s">
        <v>104</v>
      </c>
      <c r="E25" s="138" t="s">
        <v>103</v>
      </c>
    </row>
    <row r="26" spans="2:5" ht="29.25" customHeight="1" x14ac:dyDescent="0.2">
      <c r="B26" s="29" t="s">
        <v>3</v>
      </c>
      <c r="C26" s="125" t="s">
        <v>4</v>
      </c>
      <c r="D26" s="128" t="s">
        <v>4</v>
      </c>
      <c r="E26" s="4" t="s">
        <v>4</v>
      </c>
    </row>
    <row r="27" spans="2:5" ht="14.25" customHeight="1" x14ac:dyDescent="0.2">
      <c r="B27" s="30" t="s">
        <v>14</v>
      </c>
      <c r="C27" s="126" t="s">
        <v>106</v>
      </c>
      <c r="D27" s="128" t="s">
        <v>115</v>
      </c>
      <c r="E27" s="129" t="s">
        <v>45</v>
      </c>
    </row>
    <row r="28" spans="2:5" ht="96.75" customHeight="1" x14ac:dyDescent="0.2">
      <c r="B28" s="29" t="s">
        <v>15</v>
      </c>
      <c r="C28" s="125" t="s">
        <v>4</v>
      </c>
      <c r="D28" s="128" t="s">
        <v>4</v>
      </c>
      <c r="E28" s="123" t="s">
        <v>98</v>
      </c>
    </row>
    <row r="29" spans="2:5" x14ac:dyDescent="0.2">
      <c r="B29" s="124" t="s">
        <v>17</v>
      </c>
      <c r="C29" s="126" t="s">
        <v>45</v>
      </c>
      <c r="D29" s="128" t="s">
        <v>103</v>
      </c>
      <c r="E29" s="4" t="s">
        <v>45</v>
      </c>
    </row>
    <row r="30" spans="2:5" ht="68.25" customHeight="1" x14ac:dyDescent="0.2">
      <c r="B30" s="143" t="s">
        <v>9</v>
      </c>
      <c r="C30" s="125" t="s">
        <v>4</v>
      </c>
      <c r="D30" s="128" t="s">
        <v>4</v>
      </c>
      <c r="E30" s="4" t="s">
        <v>4</v>
      </c>
    </row>
    <row r="31" spans="2:5" ht="16.5" customHeight="1" x14ac:dyDescent="0.2">
      <c r="B31" s="30" t="s">
        <v>16</v>
      </c>
      <c r="C31" s="126" t="s">
        <v>114</v>
      </c>
      <c r="D31" s="128" t="s">
        <v>121</v>
      </c>
      <c r="E31" s="4" t="s">
        <v>104</v>
      </c>
    </row>
    <row r="32" spans="2:5" ht="189.75" customHeight="1" x14ac:dyDescent="0.2">
      <c r="B32" s="143" t="s">
        <v>10</v>
      </c>
      <c r="C32" s="125" t="s">
        <v>4</v>
      </c>
      <c r="D32" s="128" t="s">
        <v>4</v>
      </c>
      <c r="E32" s="123" t="s">
        <v>105</v>
      </c>
    </row>
    <row r="33" spans="2:5" s="127" customFormat="1" ht="51" customHeight="1" x14ac:dyDescent="0.25">
      <c r="B33" s="144" t="s">
        <v>7</v>
      </c>
      <c r="C33" s="144" t="s">
        <v>4</v>
      </c>
      <c r="D33" s="146" t="s">
        <v>4</v>
      </c>
      <c r="E33" s="145" t="s">
        <v>98</v>
      </c>
    </row>
    <row r="34" spans="2:5" x14ac:dyDescent="0.2">
      <c r="B34" s="1"/>
    </row>
  </sheetData>
  <mergeCells count="2">
    <mergeCell ref="B1:E1"/>
    <mergeCell ref="B2:E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view="pageLayout" zoomScaleNormal="100" workbookViewId="0">
      <selection activeCell="A4" sqref="A4:E4"/>
    </sheetView>
  </sheetViews>
  <sheetFormatPr baseColWidth="10" defaultRowHeight="12.75" x14ac:dyDescent="0.2"/>
  <cols>
    <col min="1" max="1" width="4.140625" style="8" customWidth="1"/>
    <col min="2" max="2" width="16.7109375" style="8" customWidth="1"/>
    <col min="3" max="5" width="18.5703125" style="8" customWidth="1"/>
    <col min="6" max="6" width="25" style="8" customWidth="1"/>
    <col min="7" max="7" width="11.42578125" style="8"/>
    <col min="8" max="8" width="5" style="8" customWidth="1"/>
    <col min="9" max="9" width="3.42578125" style="8" customWidth="1"/>
    <col min="10" max="16384" width="11.42578125" style="8"/>
  </cols>
  <sheetData>
    <row r="1" spans="1:9" ht="15" x14ac:dyDescent="0.2">
      <c r="A1" s="183" t="s">
        <v>38</v>
      </c>
      <c r="B1" s="183"/>
      <c r="C1" s="183"/>
      <c r="D1" s="183"/>
      <c r="E1" s="183"/>
      <c r="F1" s="7"/>
      <c r="G1" s="7"/>
      <c r="H1" s="7"/>
      <c r="I1" s="7"/>
    </row>
    <row r="2" spans="1:9" ht="15" x14ac:dyDescent="0.2">
      <c r="A2" s="183"/>
      <c r="B2" s="183"/>
      <c r="C2" s="183"/>
      <c r="D2" s="183"/>
      <c r="E2" s="183"/>
      <c r="F2" s="7"/>
      <c r="G2" s="7"/>
      <c r="H2" s="7"/>
      <c r="I2" s="7"/>
    </row>
    <row r="3" spans="1:9" ht="14.25" x14ac:dyDescent="0.2">
      <c r="A3" s="9"/>
    </row>
    <row r="4" spans="1:9" ht="66" customHeight="1" x14ac:dyDescent="0.2">
      <c r="A4" s="184" t="s">
        <v>37</v>
      </c>
      <c r="B4" s="184"/>
      <c r="C4" s="184"/>
      <c r="D4" s="184"/>
      <c r="E4" s="184"/>
      <c r="F4" s="10"/>
      <c r="G4" s="11"/>
      <c r="H4" s="11"/>
      <c r="I4" s="11"/>
    </row>
    <row r="5" spans="1:9" x14ac:dyDescent="0.2">
      <c r="A5" s="12" t="s">
        <v>42</v>
      </c>
      <c r="B5" s="13"/>
      <c r="C5" s="13"/>
      <c r="D5" s="13"/>
      <c r="E5" s="13"/>
    </row>
    <row r="6" spans="1:9" x14ac:dyDescent="0.2">
      <c r="A6" s="12" t="s">
        <v>30</v>
      </c>
      <c r="B6" s="13"/>
      <c r="C6" s="13"/>
      <c r="D6" s="13"/>
      <c r="E6" s="13"/>
    </row>
    <row r="7" spans="1:9" x14ac:dyDescent="0.2">
      <c r="A7" s="12"/>
      <c r="B7" s="13"/>
      <c r="C7" s="13"/>
      <c r="D7" s="13"/>
      <c r="E7" s="13"/>
    </row>
    <row r="8" spans="1:9" x14ac:dyDescent="0.2">
      <c r="A8" s="12" t="s">
        <v>31</v>
      </c>
      <c r="B8" s="13"/>
      <c r="C8" s="13"/>
      <c r="D8" s="13"/>
      <c r="E8" s="13"/>
    </row>
    <row r="9" spans="1:9" x14ac:dyDescent="0.2">
      <c r="A9" s="12" t="s">
        <v>32</v>
      </c>
      <c r="B9" s="13"/>
      <c r="C9" s="13"/>
      <c r="D9" s="13"/>
      <c r="E9" s="13"/>
    </row>
    <row r="10" spans="1:9" x14ac:dyDescent="0.2">
      <c r="A10" s="12" t="s">
        <v>33</v>
      </c>
      <c r="B10" s="13"/>
      <c r="C10" s="13"/>
      <c r="D10" s="13"/>
      <c r="E10" s="13"/>
    </row>
    <row r="11" spans="1:9" ht="14.25" x14ac:dyDescent="0.2">
      <c r="A11" s="14"/>
    </row>
    <row r="13" spans="1:9" ht="22.5" customHeight="1" x14ac:dyDescent="0.2">
      <c r="B13" s="157" t="s">
        <v>34</v>
      </c>
      <c r="C13" s="6" t="s">
        <v>96</v>
      </c>
      <c r="D13" s="6" t="s">
        <v>97</v>
      </c>
      <c r="E13" s="6" t="s">
        <v>95</v>
      </c>
      <c r="F13" s="15"/>
      <c r="G13" s="15"/>
    </row>
    <row r="14" spans="1:9" x14ac:dyDescent="0.2">
      <c r="B14" s="16" t="s">
        <v>35</v>
      </c>
      <c r="C14" s="159">
        <v>234000000</v>
      </c>
      <c r="D14" s="159">
        <v>248539205</v>
      </c>
      <c r="E14" s="159">
        <v>238313428</v>
      </c>
      <c r="F14" s="17"/>
    </row>
    <row r="15" spans="1:9" x14ac:dyDescent="0.2">
      <c r="B15" s="18" t="s">
        <v>36</v>
      </c>
      <c r="C15" s="158"/>
      <c r="D15" s="158"/>
      <c r="E15" s="158"/>
      <c r="F15" s="19"/>
    </row>
    <row r="17" spans="1:5" s="3" customFormat="1" ht="11.25" x14ac:dyDescent="0.2">
      <c r="B17" s="20"/>
      <c r="C17" s="20"/>
      <c r="D17" s="20"/>
      <c r="E17" s="20"/>
    </row>
    <row r="18" spans="1:5" s="3" customFormat="1" ht="11.25" x14ac:dyDescent="0.2">
      <c r="B18" s="20"/>
      <c r="C18" s="20"/>
      <c r="D18" s="20"/>
      <c r="E18" s="20"/>
    </row>
    <row r="19" spans="1:5" s="3" customFormat="1" ht="11.25" x14ac:dyDescent="0.2">
      <c r="B19" s="20"/>
      <c r="C19" s="20"/>
      <c r="D19" s="20"/>
      <c r="E19" s="20"/>
    </row>
    <row r="20" spans="1:5" x14ac:dyDescent="0.2">
      <c r="A20" s="21" t="s">
        <v>123</v>
      </c>
      <c r="B20" s="21"/>
      <c r="C20" s="21"/>
      <c r="D20" s="21"/>
    </row>
    <row r="21" spans="1:5" ht="14.25" customHeight="1" x14ac:dyDescent="0.2">
      <c r="A21" s="185" t="s">
        <v>140</v>
      </c>
      <c r="B21" s="185"/>
      <c r="C21" s="185"/>
      <c r="D21" s="122"/>
    </row>
    <row r="22" spans="1:5" x14ac:dyDescent="0.2">
      <c r="A22" s="23"/>
      <c r="B22" s="22"/>
      <c r="C22" s="22"/>
      <c r="D22" s="122"/>
    </row>
    <row r="23" spans="1:5" x14ac:dyDescent="0.2">
      <c r="A23" s="23"/>
      <c r="B23" s="22"/>
      <c r="C23" s="22"/>
      <c r="D23" s="122"/>
    </row>
    <row r="24" spans="1:5" x14ac:dyDescent="0.2">
      <c r="A24" s="24" t="s">
        <v>141</v>
      </c>
    </row>
    <row r="25" spans="1:5" x14ac:dyDescent="0.2">
      <c r="A25" s="13" t="s">
        <v>142</v>
      </c>
    </row>
  </sheetData>
  <mergeCells count="4">
    <mergeCell ref="A1:E1"/>
    <mergeCell ref="A2:E2"/>
    <mergeCell ref="A4:E4"/>
    <mergeCell ref="A21:C21"/>
  </mergeCells>
  <pageMargins left="0.7" right="1.6875" top="0.75" bottom="0.75" header="0.3" footer="0.3"/>
  <pageSetup orientation="portrait" r:id="rId1"/>
  <headerFooter>
    <oddHeader>&amp;C&amp;"Arial,Negrita"&amp;14PONDERACIÓN  INVITACIÓN ABIERTA No. 024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879C-A70B-4FA5-9404-5B94E5242B4E}">
  <dimension ref="A1:L10"/>
  <sheetViews>
    <sheetView zoomScale="90" zoomScaleNormal="90" workbookViewId="0">
      <selection activeCell="D15" sqref="D15"/>
    </sheetView>
  </sheetViews>
  <sheetFormatPr baseColWidth="10" defaultRowHeight="15" x14ac:dyDescent="0.25"/>
  <cols>
    <col min="3" max="3" width="33.5703125" bestFit="1" customWidth="1"/>
    <col min="4" max="4" width="42" bestFit="1" customWidth="1"/>
    <col min="5" max="5" width="10.42578125" bestFit="1" customWidth="1"/>
    <col min="6" max="6" width="26" customWidth="1"/>
    <col min="7" max="7" width="26.28515625" customWidth="1"/>
    <col min="8" max="8" width="14.85546875" bestFit="1" customWidth="1"/>
    <col min="9" max="9" width="19.5703125" customWidth="1"/>
    <col min="10" max="10" width="15.7109375" customWidth="1"/>
    <col min="11" max="11" width="30.42578125" customWidth="1"/>
    <col min="12" max="12" width="12" bestFit="1" customWidth="1"/>
  </cols>
  <sheetData>
    <row r="1" spans="1:12" ht="15.75" thickBot="1" x14ac:dyDescent="0.3"/>
    <row r="2" spans="1:12" ht="15.75" thickBot="1" x14ac:dyDescent="0.3">
      <c r="B2" s="186" t="s">
        <v>93</v>
      </c>
      <c r="C2" s="187"/>
      <c r="D2" s="187"/>
      <c r="E2" s="187"/>
      <c r="F2" s="187"/>
      <c r="G2" s="187"/>
      <c r="H2" s="187"/>
      <c r="I2" s="187"/>
      <c r="J2" s="187"/>
      <c r="K2" s="188"/>
    </row>
    <row r="3" spans="1:12" ht="15.75" thickBot="1" x14ac:dyDescent="0.3">
      <c r="B3" s="213" t="s">
        <v>139</v>
      </c>
      <c r="C3" s="214"/>
      <c r="D3" s="214"/>
      <c r="E3" s="214"/>
      <c r="F3" s="214"/>
      <c r="G3" s="214"/>
      <c r="H3" s="214"/>
      <c r="I3" s="214"/>
      <c r="J3" s="214"/>
      <c r="K3" s="214"/>
    </row>
    <row r="4" spans="1:12" ht="19.5" thickBot="1" x14ac:dyDescent="0.35">
      <c r="B4" s="153"/>
      <c r="C4" s="152"/>
      <c r="D4" s="152"/>
      <c r="E4" s="152"/>
      <c r="F4" s="207" t="s">
        <v>132</v>
      </c>
      <c r="G4" s="208"/>
      <c r="H4" s="209" t="s">
        <v>131</v>
      </c>
      <c r="I4" s="210"/>
      <c r="J4" s="211" t="s">
        <v>130</v>
      </c>
      <c r="K4" s="212"/>
    </row>
    <row r="5" spans="1:12" ht="19.5" customHeight="1" thickBot="1" x14ac:dyDescent="0.3">
      <c r="B5" s="39" t="s">
        <v>49</v>
      </c>
      <c r="C5" s="38" t="s">
        <v>138</v>
      </c>
      <c r="D5" s="37" t="s">
        <v>48</v>
      </c>
      <c r="E5" s="37" t="s">
        <v>137</v>
      </c>
      <c r="F5" s="201"/>
      <c r="G5" s="202"/>
      <c r="H5" s="203"/>
      <c r="I5" s="204"/>
      <c r="J5" s="205"/>
      <c r="K5" s="206"/>
    </row>
    <row r="6" spans="1:12" ht="73.5" customHeight="1" thickBot="1" x14ac:dyDescent="0.3">
      <c r="A6" s="35"/>
      <c r="B6" s="36">
        <v>1</v>
      </c>
      <c r="C6" s="150" t="s">
        <v>136</v>
      </c>
      <c r="D6" s="151" t="s">
        <v>135</v>
      </c>
      <c r="E6" s="149">
        <v>1</v>
      </c>
      <c r="F6" s="189" t="s">
        <v>4</v>
      </c>
      <c r="G6" s="190"/>
      <c r="H6" s="193" t="s">
        <v>4</v>
      </c>
      <c r="I6" s="194"/>
      <c r="J6" s="197" t="s">
        <v>4</v>
      </c>
      <c r="K6" s="198"/>
    </row>
    <row r="7" spans="1:12" ht="135.75" thickBot="1" x14ac:dyDescent="0.3">
      <c r="A7" s="35"/>
      <c r="B7" s="34">
        <v>2</v>
      </c>
      <c r="C7" s="154" t="s">
        <v>134</v>
      </c>
      <c r="D7" s="156" t="s">
        <v>133</v>
      </c>
      <c r="E7" s="155">
        <v>1</v>
      </c>
      <c r="F7" s="191"/>
      <c r="G7" s="192"/>
      <c r="H7" s="195"/>
      <c r="I7" s="196"/>
      <c r="J7" s="199"/>
      <c r="K7" s="200"/>
    </row>
    <row r="10" spans="1:12" x14ac:dyDescent="0.25">
      <c r="L10" s="148"/>
    </row>
  </sheetData>
  <mergeCells count="11">
    <mergeCell ref="B2:K2"/>
    <mergeCell ref="F6:G7"/>
    <mergeCell ref="H6:I7"/>
    <mergeCell ref="J6:K7"/>
    <mergeCell ref="F5:G5"/>
    <mergeCell ref="H5:I5"/>
    <mergeCell ref="J5:K5"/>
    <mergeCell ref="F4:G4"/>
    <mergeCell ref="H4:I4"/>
    <mergeCell ref="J4:K4"/>
    <mergeCell ref="B3: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BF8DD-5312-4122-86A6-DE49C086F216}">
  <dimension ref="A2:F8"/>
  <sheetViews>
    <sheetView workbookViewId="0">
      <selection activeCell="E6" sqref="E6:E7"/>
    </sheetView>
  </sheetViews>
  <sheetFormatPr baseColWidth="10" defaultRowHeight="15" x14ac:dyDescent="0.25"/>
  <cols>
    <col min="3" max="3" width="49.140625" customWidth="1"/>
    <col min="4" max="4" width="37.5703125" customWidth="1"/>
    <col min="5" max="5" width="36.7109375" customWidth="1"/>
    <col min="6" max="6" width="38.5703125" customWidth="1"/>
  </cols>
  <sheetData>
    <row r="2" spans="1:6" ht="15.75" thickBot="1" x14ac:dyDescent="0.3"/>
    <row r="3" spans="1:6" ht="15.75" thickBot="1" x14ac:dyDescent="0.3">
      <c r="C3" s="215" t="s">
        <v>93</v>
      </c>
      <c r="D3" s="216"/>
      <c r="E3" s="216"/>
      <c r="F3" s="217"/>
    </row>
    <row r="4" spans="1:6" ht="15.75" thickBot="1" x14ac:dyDescent="0.3">
      <c r="C4" s="1"/>
      <c r="D4" s="1"/>
    </row>
    <row r="5" spans="1:6" ht="39.75" customHeight="1" thickBot="1" x14ac:dyDescent="0.3">
      <c r="C5" s="147" t="s">
        <v>47</v>
      </c>
      <c r="D5" s="32" t="s">
        <v>132</v>
      </c>
      <c r="E5" s="32" t="s">
        <v>131</v>
      </c>
      <c r="F5" s="32" t="s">
        <v>130</v>
      </c>
    </row>
    <row r="6" spans="1:6" ht="409.5" customHeight="1" x14ac:dyDescent="0.25">
      <c r="A6" s="220"/>
      <c r="B6" s="220"/>
      <c r="C6" s="221" t="s">
        <v>129</v>
      </c>
      <c r="D6" s="218" t="s">
        <v>128</v>
      </c>
      <c r="E6" s="218" t="s">
        <v>127</v>
      </c>
      <c r="F6" s="218" t="s">
        <v>126</v>
      </c>
    </row>
    <row r="7" spans="1:6" ht="61.5" customHeight="1" thickBot="1" x14ac:dyDescent="0.3">
      <c r="A7" s="220"/>
      <c r="B7" s="220"/>
      <c r="C7" s="222"/>
      <c r="D7" s="219"/>
      <c r="E7" s="219"/>
      <c r="F7" s="219"/>
    </row>
    <row r="8" spans="1:6" ht="15.75" thickBot="1" x14ac:dyDescent="0.3">
      <c r="C8" s="31" t="s">
        <v>46</v>
      </c>
      <c r="D8" s="160" t="s">
        <v>125</v>
      </c>
      <c r="E8" s="160" t="s">
        <v>124</v>
      </c>
      <c r="F8" s="160" t="s">
        <v>124</v>
      </c>
    </row>
  </sheetData>
  <mergeCells count="7">
    <mergeCell ref="C3:F3"/>
    <mergeCell ref="F6:F7"/>
    <mergeCell ref="A6:A7"/>
    <mergeCell ref="C6:C7"/>
    <mergeCell ref="B6:B7"/>
    <mergeCell ref="D6:D7"/>
    <mergeCell ref="E6:E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02E5-C3EA-4F93-AA5E-011EF77C56CB}">
  <sheetPr>
    <pageSetUpPr fitToPage="1"/>
  </sheetPr>
  <dimension ref="B2:D30"/>
  <sheetViews>
    <sheetView zoomScaleNormal="100" workbookViewId="0">
      <selection activeCell="C21" sqref="C21"/>
    </sheetView>
  </sheetViews>
  <sheetFormatPr baseColWidth="10" defaultRowHeight="15" x14ac:dyDescent="0.25"/>
  <cols>
    <col min="1" max="1" width="11.42578125" style="40"/>
    <col min="2" max="2" width="33.140625" style="40" customWidth="1"/>
    <col min="3" max="3" width="30.28515625" style="40" customWidth="1"/>
    <col min="4" max="4" width="11.42578125" style="40"/>
    <col min="5" max="5" width="16.85546875" style="40" bestFit="1" customWidth="1"/>
    <col min="6" max="16384" width="11.42578125" style="40"/>
  </cols>
  <sheetData>
    <row r="2" spans="2:4" ht="15.75" thickBot="1" x14ac:dyDescent="0.3">
      <c r="B2" s="223" t="s">
        <v>155</v>
      </c>
      <c r="C2" s="223"/>
    </row>
    <row r="3" spans="2:4" ht="69.75" customHeight="1" thickBot="1" x14ac:dyDescent="0.3">
      <c r="B3" s="224" t="s">
        <v>154</v>
      </c>
      <c r="C3" s="225"/>
      <c r="D3" s="58"/>
    </row>
    <row r="4" spans="2:4" ht="19.5" customHeight="1" x14ac:dyDescent="0.25">
      <c r="B4" s="166"/>
      <c r="C4" s="166"/>
      <c r="D4" s="58"/>
    </row>
    <row r="5" spans="2:4" ht="22.5" customHeight="1" thickBot="1" x14ac:dyDescent="0.3">
      <c r="B5" s="57" t="s">
        <v>60</v>
      </c>
      <c r="C5" s="166"/>
      <c r="D5" s="58"/>
    </row>
    <row r="6" spans="2:4" ht="31.5" customHeight="1" thickBot="1" x14ac:dyDescent="0.3">
      <c r="B6" s="55" t="s">
        <v>150</v>
      </c>
      <c r="C6" s="54" t="s">
        <v>153</v>
      </c>
      <c r="D6" s="58"/>
    </row>
    <row r="7" spans="2:4" ht="15.75" customHeight="1" x14ac:dyDescent="0.25">
      <c r="B7" s="53" t="s">
        <v>58</v>
      </c>
      <c r="C7" s="52" t="s">
        <v>152</v>
      </c>
      <c r="D7" s="58"/>
    </row>
    <row r="8" spans="2:4" ht="18.75" customHeight="1" x14ac:dyDescent="0.25">
      <c r="B8" s="165" t="s">
        <v>148</v>
      </c>
      <c r="C8" s="50" t="s">
        <v>4</v>
      </c>
      <c r="D8" s="58"/>
    </row>
    <row r="9" spans="2:4" ht="79.5" thickBot="1" x14ac:dyDescent="0.3">
      <c r="B9" s="164" t="s">
        <v>147</v>
      </c>
      <c r="C9" s="163" t="s">
        <v>151</v>
      </c>
    </row>
    <row r="10" spans="2:4" x14ac:dyDescent="0.25">
      <c r="B10" s="162"/>
      <c r="C10" s="161"/>
    </row>
    <row r="11" spans="2:4" x14ac:dyDescent="0.25">
      <c r="B11" s="162"/>
      <c r="C11" s="161"/>
    </row>
    <row r="12" spans="2:4" ht="15.75" thickBot="1" x14ac:dyDescent="0.3">
      <c r="B12" s="57" t="s">
        <v>60</v>
      </c>
      <c r="C12" s="161"/>
    </row>
    <row r="13" spans="2:4" ht="15.75" thickBot="1" x14ac:dyDescent="0.3">
      <c r="B13" s="55" t="s">
        <v>150</v>
      </c>
      <c r="C13" s="54" t="s">
        <v>131</v>
      </c>
    </row>
    <row r="14" spans="2:4" x14ac:dyDescent="0.25">
      <c r="B14" s="53" t="s">
        <v>58</v>
      </c>
      <c r="C14" s="52" t="s">
        <v>149</v>
      </c>
    </row>
    <row r="15" spans="2:4" x14ac:dyDescent="0.25">
      <c r="B15" s="51" t="s">
        <v>148</v>
      </c>
      <c r="C15" s="50" t="s">
        <v>4</v>
      </c>
    </row>
    <row r="16" spans="2:4" ht="79.5" thickBot="1" x14ac:dyDescent="0.3">
      <c r="B16" s="164" t="s">
        <v>147</v>
      </c>
      <c r="C16" s="163" t="s">
        <v>146</v>
      </c>
    </row>
    <row r="17" spans="2:3" x14ac:dyDescent="0.25">
      <c r="B17" s="162"/>
      <c r="C17" s="161"/>
    </row>
    <row r="18" spans="2:3" ht="15.75" thickBot="1" x14ac:dyDescent="0.3">
      <c r="B18" s="57" t="s">
        <v>60</v>
      </c>
      <c r="C18" s="56"/>
    </row>
    <row r="19" spans="2:3" ht="28.5" customHeight="1" thickBot="1" x14ac:dyDescent="0.3">
      <c r="B19" s="55" t="s">
        <v>59</v>
      </c>
      <c r="C19" s="54" t="s">
        <v>145</v>
      </c>
    </row>
    <row r="20" spans="2:3" x14ac:dyDescent="0.25">
      <c r="B20" s="53" t="s">
        <v>58</v>
      </c>
      <c r="C20" s="52" t="s">
        <v>144</v>
      </c>
    </row>
    <row r="21" spans="2:3" ht="18.75" customHeight="1" x14ac:dyDescent="0.25">
      <c r="B21" s="51" t="s">
        <v>57</v>
      </c>
      <c r="C21" s="50" t="s">
        <v>143</v>
      </c>
    </row>
    <row r="22" spans="2:3" x14ac:dyDescent="0.25">
      <c r="B22" s="49" t="s">
        <v>56</v>
      </c>
      <c r="C22" s="48" t="s">
        <v>4</v>
      </c>
    </row>
    <row r="23" spans="2:3" ht="37.5" customHeight="1" x14ac:dyDescent="0.25">
      <c r="B23" s="47" t="s">
        <v>55</v>
      </c>
      <c r="C23" s="43" t="s">
        <v>4</v>
      </c>
    </row>
    <row r="24" spans="2:3" ht="71.25" x14ac:dyDescent="0.25">
      <c r="B24" s="44" t="s">
        <v>54</v>
      </c>
      <c r="C24" s="46" t="s">
        <v>98</v>
      </c>
    </row>
    <row r="25" spans="2:3" ht="28.5" x14ac:dyDescent="0.25">
      <c r="B25" s="44" t="s">
        <v>53</v>
      </c>
      <c r="C25" s="46" t="s">
        <v>4</v>
      </c>
    </row>
    <row r="26" spans="2:3" ht="28.5" x14ac:dyDescent="0.25">
      <c r="B26" s="44" t="s">
        <v>52</v>
      </c>
      <c r="C26" s="46" t="s">
        <v>98</v>
      </c>
    </row>
    <row r="27" spans="2:3" ht="85.5" x14ac:dyDescent="0.25">
      <c r="B27" s="44" t="s">
        <v>51</v>
      </c>
      <c r="C27" s="45" t="s">
        <v>143</v>
      </c>
    </row>
    <row r="28" spans="2:3" ht="28.5" x14ac:dyDescent="0.25">
      <c r="B28" s="44" t="s">
        <v>50</v>
      </c>
      <c r="C28" s="43" t="s">
        <v>4</v>
      </c>
    </row>
    <row r="29" spans="2:3" x14ac:dyDescent="0.25">
      <c r="B29" s="42"/>
      <c r="C29" s="41"/>
    </row>
    <row r="30" spans="2:3" x14ac:dyDescent="0.25">
      <c r="B30" s="42"/>
      <c r="C30" s="41"/>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17CFE-330E-405E-977C-588724E74A12}">
  <sheetPr>
    <pageSetUpPr fitToPage="1"/>
  </sheetPr>
  <dimension ref="B1:F76"/>
  <sheetViews>
    <sheetView zoomScale="90" zoomScaleNormal="90" workbookViewId="0">
      <selection activeCell="B17" sqref="B17:E17"/>
    </sheetView>
  </sheetViews>
  <sheetFormatPr baseColWidth="10" defaultRowHeight="15" x14ac:dyDescent="0.25"/>
  <cols>
    <col min="1" max="1" width="11.42578125" style="40"/>
    <col min="2" max="2" width="27.5703125" style="40" customWidth="1"/>
    <col min="3" max="3" width="29.5703125" style="40" customWidth="1"/>
    <col min="4" max="4" width="27" style="40" customWidth="1"/>
    <col min="5" max="5" width="19.28515625" style="40" customWidth="1"/>
    <col min="6" max="6" width="14.85546875" style="40" bestFit="1" customWidth="1"/>
    <col min="7" max="7" width="16" style="40" bestFit="1" customWidth="1"/>
    <col min="8" max="8" width="11.42578125" style="40"/>
    <col min="9" max="9" width="25.5703125" style="40" bestFit="1" customWidth="1"/>
    <col min="10" max="10" width="19.7109375" style="40" customWidth="1"/>
    <col min="11" max="11" width="18.28515625" style="40" customWidth="1"/>
    <col min="12" max="12" width="24.42578125" style="40" customWidth="1"/>
    <col min="13" max="16384" width="11.42578125" style="40"/>
  </cols>
  <sheetData>
    <row r="1" spans="2:6" x14ac:dyDescent="0.25">
      <c r="D1" s="109"/>
    </row>
    <row r="2" spans="2:6" ht="15.75" thickBot="1" x14ac:dyDescent="0.3">
      <c r="B2" s="232" t="str">
        <f>+DOCUMENTOS!B2</f>
        <v>INVITACIÓN ABIERTA No 024 DE 2022</v>
      </c>
      <c r="C2" s="232"/>
      <c r="D2" s="232"/>
    </row>
    <row r="3" spans="2:6" ht="64.5" customHeight="1" thickBot="1" x14ac:dyDescent="0.3">
      <c r="B3" s="235" t="str">
        <f>+DOCUMENTOS!B3</f>
        <v xml:space="preserve">SUMINISTRO E INSTALACIÓN DE TUBERÍAS Y ACCESORIOS, DE LA RED DE VAPOR Y GLICOL PARA EL FUNCIONAMIENTO DE LA PLANTA PILOTO DE BEBIDAS CARBONATADAS DE LA EMPRESA DE LICORES DE CUNDINAMARCA. </v>
      </c>
      <c r="C3" s="236"/>
      <c r="D3" s="237"/>
      <c r="E3" s="108"/>
      <c r="F3" s="108"/>
    </row>
    <row r="4" spans="2:6" x14ac:dyDescent="0.25">
      <c r="B4" s="107"/>
      <c r="C4" s="107"/>
      <c r="D4" s="107"/>
      <c r="E4" s="107"/>
      <c r="F4" s="107"/>
    </row>
    <row r="5" spans="2:6" x14ac:dyDescent="0.25">
      <c r="B5" s="106" t="s">
        <v>92</v>
      </c>
    </row>
    <row r="6" spans="2:6" ht="62.25" customHeight="1" x14ac:dyDescent="0.25">
      <c r="B6" s="105" t="s">
        <v>91</v>
      </c>
      <c r="C6" s="233" t="s">
        <v>161</v>
      </c>
      <c r="D6" s="234"/>
      <c r="F6" s="104"/>
    </row>
    <row r="7" spans="2:6" ht="18.75" customHeight="1" x14ac:dyDescent="0.25">
      <c r="B7" s="103" t="s">
        <v>74</v>
      </c>
      <c r="C7" s="98" t="s">
        <v>90</v>
      </c>
      <c r="D7" s="102" t="s">
        <v>89</v>
      </c>
      <c r="F7" s="97"/>
    </row>
    <row r="8" spans="2:6" ht="44.25" customHeight="1" x14ac:dyDescent="0.25">
      <c r="B8" s="99" t="s">
        <v>72</v>
      </c>
      <c r="C8" s="98" t="s">
        <v>88</v>
      </c>
      <c r="D8" s="101" t="s">
        <v>87</v>
      </c>
      <c r="F8" s="97"/>
    </row>
    <row r="9" spans="2:6" ht="21" customHeight="1" x14ac:dyDescent="0.25">
      <c r="B9" s="99" t="s">
        <v>70</v>
      </c>
      <c r="C9" s="98" t="s">
        <v>86</v>
      </c>
      <c r="D9" s="98" t="s">
        <v>85</v>
      </c>
      <c r="F9" s="97"/>
    </row>
    <row r="10" spans="2:6" ht="25.5" customHeight="1" x14ac:dyDescent="0.25">
      <c r="B10" s="100" t="s">
        <v>68</v>
      </c>
      <c r="C10" s="98" t="s">
        <v>84</v>
      </c>
      <c r="D10" s="98" t="s">
        <v>83</v>
      </c>
      <c r="F10" s="97"/>
    </row>
    <row r="11" spans="2:6" ht="33.75" customHeight="1" x14ac:dyDescent="0.25">
      <c r="B11" s="99" t="s">
        <v>82</v>
      </c>
      <c r="C11" s="98" t="s">
        <v>81</v>
      </c>
      <c r="D11" s="98" t="s">
        <v>80</v>
      </c>
      <c r="F11" s="97"/>
    </row>
    <row r="12" spans="2:6" ht="33.75" customHeight="1" x14ac:dyDescent="0.25">
      <c r="B12" s="99" t="s">
        <v>79</v>
      </c>
      <c r="C12" s="98" t="s">
        <v>78</v>
      </c>
      <c r="D12" s="98" t="s">
        <v>77</v>
      </c>
      <c r="F12" s="97"/>
    </row>
    <row r="13" spans="2:6" ht="18.75" customHeight="1" x14ac:dyDescent="0.25">
      <c r="B13" s="96"/>
      <c r="C13" s="95"/>
      <c r="D13" s="95"/>
      <c r="F13" s="97"/>
    </row>
    <row r="14" spans="2:6" ht="18.75" customHeight="1" x14ac:dyDescent="0.25">
      <c r="B14" s="96"/>
      <c r="C14" s="95"/>
      <c r="D14" s="95"/>
      <c r="F14" s="94"/>
    </row>
    <row r="15" spans="2:6" x14ac:dyDescent="0.25">
      <c r="C15" s="71"/>
    </row>
    <row r="16" spans="2:6" x14ac:dyDescent="0.25">
      <c r="F16" s="93"/>
    </row>
    <row r="17" spans="2:6" x14ac:dyDescent="0.25">
      <c r="B17" s="226" t="str">
        <f>+DOCUMENTOS!C6</f>
        <v>PROCESS SOLUTIONS AND EQUIPMENT SAS</v>
      </c>
      <c r="C17" s="227"/>
      <c r="D17" s="227"/>
      <c r="E17" s="228"/>
      <c r="F17" s="169" t="s">
        <v>62</v>
      </c>
    </row>
    <row r="18" spans="2:6" x14ac:dyDescent="0.25">
      <c r="B18" s="91" t="s">
        <v>76</v>
      </c>
      <c r="C18" s="90"/>
      <c r="D18" s="90"/>
      <c r="E18" s="89"/>
      <c r="F18" s="88"/>
    </row>
    <row r="19" spans="2:6" ht="15.75" thickBot="1" x14ac:dyDescent="0.3">
      <c r="B19" s="68"/>
      <c r="C19" s="85" t="s">
        <v>75</v>
      </c>
      <c r="D19" s="79">
        <v>1173991042</v>
      </c>
      <c r="E19" s="87">
        <f>D19/D20</f>
        <v>1.9933546109997373</v>
      </c>
      <c r="F19" s="64" t="s">
        <v>4</v>
      </c>
    </row>
    <row r="20" spans="2:6" x14ac:dyDescent="0.25">
      <c r="B20" s="68" t="s">
        <v>74</v>
      </c>
      <c r="C20" s="71" t="s">
        <v>73</v>
      </c>
      <c r="D20" s="76">
        <v>588952430</v>
      </c>
      <c r="E20" s="82"/>
      <c r="F20" s="64"/>
    </row>
    <row r="21" spans="2:6" x14ac:dyDescent="0.25">
      <c r="B21" s="68"/>
      <c r="C21" s="71"/>
      <c r="D21" s="76"/>
      <c r="E21" s="82"/>
      <c r="F21" s="64"/>
    </row>
    <row r="22" spans="2:6" ht="15.75" thickBot="1" x14ac:dyDescent="0.3">
      <c r="B22" s="68" t="s">
        <v>72</v>
      </c>
      <c r="C22" s="85" t="s">
        <v>71</v>
      </c>
      <c r="D22" s="86" t="s">
        <v>160</v>
      </c>
      <c r="E22" s="75">
        <f>D19-D20</f>
        <v>585038612</v>
      </c>
      <c r="F22" s="64" t="s">
        <v>4</v>
      </c>
    </row>
    <row r="23" spans="2:6" x14ac:dyDescent="0.25">
      <c r="B23" s="68"/>
      <c r="C23" s="71"/>
      <c r="D23" s="76"/>
      <c r="E23" s="82"/>
      <c r="F23" s="64"/>
    </row>
    <row r="24" spans="2:6" ht="15.75" thickBot="1" x14ac:dyDescent="0.3">
      <c r="B24" s="68" t="s">
        <v>70</v>
      </c>
      <c r="C24" s="85" t="s">
        <v>69</v>
      </c>
      <c r="D24" s="84">
        <v>700185318</v>
      </c>
      <c r="E24" s="83">
        <f>D24/D25</f>
        <v>0.55049710864435664</v>
      </c>
      <c r="F24" s="64" t="s">
        <v>4</v>
      </c>
    </row>
    <row r="25" spans="2:6" x14ac:dyDescent="0.25">
      <c r="B25" s="68"/>
      <c r="C25" s="71" t="s">
        <v>61</v>
      </c>
      <c r="D25" s="76">
        <v>1271914615</v>
      </c>
      <c r="E25" s="82"/>
      <c r="F25" s="81"/>
    </row>
    <row r="26" spans="2:6" x14ac:dyDescent="0.25">
      <c r="B26" s="229"/>
      <c r="C26" s="230"/>
      <c r="D26" s="230"/>
      <c r="E26" s="231"/>
      <c r="F26" s="80"/>
    </row>
    <row r="27" spans="2:6" ht="15.75" thickBot="1" x14ac:dyDescent="0.3">
      <c r="B27" s="68" t="s">
        <v>68</v>
      </c>
      <c r="C27" s="67" t="s">
        <v>63</v>
      </c>
      <c r="D27" s="79">
        <v>254924345</v>
      </c>
      <c r="E27" s="78">
        <f>D27/D28</f>
        <v>11.859756213867602</v>
      </c>
      <c r="F27" s="77" t="s">
        <v>4</v>
      </c>
    </row>
    <row r="28" spans="2:6" x14ac:dyDescent="0.25">
      <c r="B28" s="68"/>
      <c r="C28" s="71" t="s">
        <v>67</v>
      </c>
      <c r="D28" s="76">
        <v>21494906</v>
      </c>
      <c r="E28" s="75"/>
      <c r="F28" s="74"/>
    </row>
    <row r="29" spans="2:6" x14ac:dyDescent="0.25">
      <c r="B29" s="72"/>
      <c r="E29" s="69"/>
      <c r="F29" s="64"/>
    </row>
    <row r="30" spans="2:6" ht="15.75" thickBot="1" x14ac:dyDescent="0.3">
      <c r="B30" s="68" t="s">
        <v>66</v>
      </c>
      <c r="C30" s="67" t="s">
        <v>63</v>
      </c>
      <c r="D30" s="66">
        <f>+D27</f>
        <v>254924345</v>
      </c>
      <c r="E30" s="65">
        <f>D30/D31</f>
        <v>0.44588294904187847</v>
      </c>
      <c r="F30" s="64" t="s">
        <v>4</v>
      </c>
    </row>
    <row r="31" spans="2:6" x14ac:dyDescent="0.25">
      <c r="B31" s="72"/>
      <c r="C31" s="71" t="s">
        <v>65</v>
      </c>
      <c r="D31" s="73">
        <v>571729297</v>
      </c>
      <c r="E31" s="69"/>
      <c r="F31" s="64"/>
    </row>
    <row r="32" spans="2:6" x14ac:dyDescent="0.25">
      <c r="B32" s="72"/>
      <c r="C32" s="71"/>
      <c r="D32" s="70"/>
      <c r="E32" s="69"/>
      <c r="F32" s="64"/>
    </row>
    <row r="33" spans="2:6" ht="15.75" thickBot="1" x14ac:dyDescent="0.3">
      <c r="B33" s="68" t="s">
        <v>64</v>
      </c>
      <c r="C33" s="67" t="s">
        <v>63</v>
      </c>
      <c r="D33" s="66">
        <f>+D30</f>
        <v>254924345</v>
      </c>
      <c r="E33" s="65">
        <f>D33/D34</f>
        <v>0.20042567480050538</v>
      </c>
      <c r="F33" s="64" t="s">
        <v>62</v>
      </c>
    </row>
    <row r="34" spans="2:6" x14ac:dyDescent="0.25">
      <c r="B34" s="63"/>
      <c r="C34" s="62" t="s">
        <v>61</v>
      </c>
      <c r="D34" s="61">
        <f>+D25</f>
        <v>1271914615</v>
      </c>
      <c r="E34" s="60"/>
      <c r="F34" s="59"/>
    </row>
    <row r="38" spans="2:6" x14ac:dyDescent="0.25">
      <c r="B38" s="226" t="str">
        <f>+DOCUMENTOS!C13</f>
        <v>CONSTRUCTORA PRIMAR S.A.S</v>
      </c>
      <c r="C38" s="227"/>
      <c r="D38" s="227"/>
      <c r="E38" s="228"/>
      <c r="F38" s="92" t="s">
        <v>62</v>
      </c>
    </row>
    <row r="39" spans="2:6" x14ac:dyDescent="0.25">
      <c r="B39" s="91" t="s">
        <v>76</v>
      </c>
      <c r="C39" s="90"/>
      <c r="D39" s="90"/>
      <c r="E39" s="89"/>
      <c r="F39" s="88"/>
    </row>
    <row r="40" spans="2:6" ht="15.75" thickBot="1" x14ac:dyDescent="0.3">
      <c r="B40" s="68"/>
      <c r="C40" s="85" t="s">
        <v>75</v>
      </c>
      <c r="D40" s="79">
        <v>56337075336</v>
      </c>
      <c r="E40" s="87">
        <f>D40/D41</f>
        <v>1.9524302601645482</v>
      </c>
      <c r="F40" s="64" t="s">
        <v>4</v>
      </c>
    </row>
    <row r="41" spans="2:6" x14ac:dyDescent="0.25">
      <c r="B41" s="68" t="s">
        <v>74</v>
      </c>
      <c r="C41" s="71" t="s">
        <v>73</v>
      </c>
      <c r="D41" s="76">
        <v>28854846437</v>
      </c>
      <c r="E41" s="82"/>
      <c r="F41" s="64"/>
    </row>
    <row r="42" spans="2:6" x14ac:dyDescent="0.25">
      <c r="B42" s="68"/>
      <c r="C42" s="71"/>
      <c r="D42" s="76"/>
      <c r="E42" s="82"/>
      <c r="F42" s="64"/>
    </row>
    <row r="43" spans="2:6" ht="15.75" thickBot="1" x14ac:dyDescent="0.3">
      <c r="B43" s="68" t="s">
        <v>72</v>
      </c>
      <c r="C43" s="85" t="s">
        <v>71</v>
      </c>
      <c r="D43" s="86" t="s">
        <v>159</v>
      </c>
      <c r="E43" s="75">
        <f>D40-D41</f>
        <v>27482228899</v>
      </c>
      <c r="F43" s="64" t="s">
        <v>4</v>
      </c>
    </row>
    <row r="44" spans="2:6" x14ac:dyDescent="0.25">
      <c r="B44" s="68"/>
      <c r="C44" s="71"/>
      <c r="D44" s="76"/>
      <c r="E44" s="82"/>
      <c r="F44" s="64"/>
    </row>
    <row r="45" spans="2:6" ht="15.75" thickBot="1" x14ac:dyDescent="0.3">
      <c r="B45" s="68" t="s">
        <v>70</v>
      </c>
      <c r="C45" s="85" t="s">
        <v>69</v>
      </c>
      <c r="D45" s="84">
        <v>32407774118</v>
      </c>
      <c r="E45" s="83">
        <f>D45/D46</f>
        <v>0.54804670126161781</v>
      </c>
      <c r="F45" s="64" t="s">
        <v>4</v>
      </c>
    </row>
    <row r="46" spans="2:6" x14ac:dyDescent="0.25">
      <c r="B46" s="68"/>
      <c r="C46" s="71" t="s">
        <v>61</v>
      </c>
      <c r="D46" s="76">
        <v>59133234528</v>
      </c>
      <c r="E46" s="82"/>
      <c r="F46" s="81"/>
    </row>
    <row r="47" spans="2:6" x14ac:dyDescent="0.25">
      <c r="B47" s="229"/>
      <c r="C47" s="230"/>
      <c r="D47" s="230"/>
      <c r="E47" s="231"/>
      <c r="F47" s="80"/>
    </row>
    <row r="48" spans="2:6" ht="15.75" thickBot="1" x14ac:dyDescent="0.3">
      <c r="B48" s="68" t="s">
        <v>68</v>
      </c>
      <c r="C48" s="67" t="s">
        <v>63</v>
      </c>
      <c r="D48" s="79">
        <v>2395975595</v>
      </c>
      <c r="E48" s="168" t="s">
        <v>158</v>
      </c>
      <c r="F48" s="77" t="s">
        <v>157</v>
      </c>
    </row>
    <row r="49" spans="2:6" x14ac:dyDescent="0.25">
      <c r="B49" s="68"/>
      <c r="C49" s="71" t="s">
        <v>67</v>
      </c>
      <c r="D49" s="167">
        <v>0</v>
      </c>
      <c r="E49" s="75"/>
      <c r="F49" s="74"/>
    </row>
    <row r="50" spans="2:6" x14ac:dyDescent="0.25">
      <c r="B50" s="72"/>
      <c r="E50" s="69"/>
      <c r="F50" s="64"/>
    </row>
    <row r="51" spans="2:6" ht="15.75" thickBot="1" x14ac:dyDescent="0.3">
      <c r="B51" s="68" t="s">
        <v>66</v>
      </c>
      <c r="C51" s="67" t="s">
        <v>63</v>
      </c>
      <c r="D51" s="66">
        <f>+D48</f>
        <v>2395975595</v>
      </c>
      <c r="E51" s="65">
        <f>D51/D52</f>
        <v>8.9651424456039894E-2</v>
      </c>
      <c r="F51" s="64" t="s">
        <v>4</v>
      </c>
    </row>
    <row r="52" spans="2:6" x14ac:dyDescent="0.25">
      <c r="B52" s="72"/>
      <c r="C52" s="71" t="s">
        <v>65</v>
      </c>
      <c r="D52" s="73">
        <v>26725460410</v>
      </c>
      <c r="E52" s="69"/>
      <c r="F52" s="64"/>
    </row>
    <row r="53" spans="2:6" x14ac:dyDescent="0.25">
      <c r="B53" s="72"/>
      <c r="C53" s="71"/>
      <c r="D53" s="70"/>
      <c r="E53" s="69"/>
      <c r="F53" s="64"/>
    </row>
    <row r="54" spans="2:6" ht="15.75" thickBot="1" x14ac:dyDescent="0.3">
      <c r="B54" s="68" t="s">
        <v>64</v>
      </c>
      <c r="C54" s="67" t="s">
        <v>63</v>
      </c>
      <c r="D54" s="66">
        <f>+D51</f>
        <v>2395975595</v>
      </c>
      <c r="E54" s="65">
        <f>D54/D55</f>
        <v>4.0518257019502103E-2</v>
      </c>
      <c r="F54" s="64" t="s">
        <v>62</v>
      </c>
    </row>
    <row r="55" spans="2:6" x14ac:dyDescent="0.25">
      <c r="B55" s="63"/>
      <c r="C55" s="62" t="s">
        <v>61</v>
      </c>
      <c r="D55" s="61">
        <f>+D46</f>
        <v>59133234528</v>
      </c>
      <c r="E55" s="60"/>
      <c r="F55" s="59"/>
    </row>
    <row r="59" spans="2:6" x14ac:dyDescent="0.25">
      <c r="B59" s="226" t="str">
        <f>+DOCUMENTOS!C19</f>
        <v>INGENIERIA CONTRUCCIONES Y MONTAJE FAM SAS.</v>
      </c>
      <c r="C59" s="227"/>
      <c r="D59" s="227"/>
      <c r="E59" s="228"/>
      <c r="F59" s="92" t="s">
        <v>143</v>
      </c>
    </row>
    <row r="60" spans="2:6" x14ac:dyDescent="0.25">
      <c r="B60" s="91" t="s">
        <v>76</v>
      </c>
      <c r="C60" s="90"/>
      <c r="D60" s="90"/>
      <c r="E60" s="89"/>
      <c r="F60" s="88"/>
    </row>
    <row r="61" spans="2:6" ht="15.75" thickBot="1" x14ac:dyDescent="0.3">
      <c r="B61" s="68"/>
      <c r="C61" s="85" t="s">
        <v>75</v>
      </c>
      <c r="D61" s="79">
        <v>3314668609</v>
      </c>
      <c r="E61" s="87">
        <f>D61/D62</f>
        <v>4.8963286992435666</v>
      </c>
      <c r="F61" s="64" t="s">
        <v>4</v>
      </c>
    </row>
    <row r="62" spans="2:6" x14ac:dyDescent="0.25">
      <c r="B62" s="68" t="s">
        <v>74</v>
      </c>
      <c r="C62" s="71" t="s">
        <v>73</v>
      </c>
      <c r="D62" s="76">
        <v>676970198</v>
      </c>
      <c r="E62" s="82"/>
      <c r="F62" s="64"/>
    </row>
    <row r="63" spans="2:6" x14ac:dyDescent="0.25">
      <c r="B63" s="68"/>
      <c r="C63" s="71"/>
      <c r="D63" s="76"/>
      <c r="E63" s="82"/>
      <c r="F63" s="64"/>
    </row>
    <row r="64" spans="2:6" ht="15.75" thickBot="1" x14ac:dyDescent="0.3">
      <c r="B64" s="68" t="s">
        <v>72</v>
      </c>
      <c r="C64" s="85" t="s">
        <v>71</v>
      </c>
      <c r="D64" s="86" t="s">
        <v>156</v>
      </c>
      <c r="E64" s="75">
        <f>D61-D62</f>
        <v>2637698411</v>
      </c>
      <c r="F64" s="64" t="s">
        <v>4</v>
      </c>
    </row>
    <row r="65" spans="2:6" x14ac:dyDescent="0.25">
      <c r="B65" s="68"/>
      <c r="C65" s="71"/>
      <c r="D65" s="76"/>
      <c r="E65" s="82"/>
      <c r="F65" s="64"/>
    </row>
    <row r="66" spans="2:6" ht="15.75" thickBot="1" x14ac:dyDescent="0.3">
      <c r="B66" s="68" t="s">
        <v>70</v>
      </c>
      <c r="C66" s="85" t="s">
        <v>69</v>
      </c>
      <c r="D66" s="84">
        <v>2370991000</v>
      </c>
      <c r="E66" s="83">
        <f>D66/D67</f>
        <v>0.61964117605737623</v>
      </c>
      <c r="F66" s="64" t="s">
        <v>4</v>
      </c>
    </row>
    <row r="67" spans="2:6" x14ac:dyDescent="0.25">
      <c r="B67" s="68"/>
      <c r="C67" s="71" t="s">
        <v>61</v>
      </c>
      <c r="D67" s="76">
        <v>3826393551</v>
      </c>
      <c r="E67" s="82"/>
      <c r="F67" s="81"/>
    </row>
    <row r="68" spans="2:6" x14ac:dyDescent="0.25">
      <c r="B68" s="229"/>
      <c r="C68" s="230"/>
      <c r="D68" s="230"/>
      <c r="E68" s="231"/>
      <c r="F68" s="80"/>
    </row>
    <row r="69" spans="2:6" ht="15.75" thickBot="1" x14ac:dyDescent="0.3">
      <c r="B69" s="68" t="s">
        <v>68</v>
      </c>
      <c r="C69" s="67" t="s">
        <v>63</v>
      </c>
      <c r="D69" s="79">
        <v>218770102</v>
      </c>
      <c r="E69" s="78">
        <f>D69/D70</f>
        <v>1.7101668004786683</v>
      </c>
      <c r="F69" s="77" t="s">
        <v>143</v>
      </c>
    </row>
    <row r="70" spans="2:6" x14ac:dyDescent="0.25">
      <c r="B70" s="68"/>
      <c r="C70" s="71" t="s">
        <v>67</v>
      </c>
      <c r="D70" s="76">
        <v>127923254</v>
      </c>
      <c r="E70" s="75"/>
      <c r="F70" s="74"/>
    </row>
    <row r="71" spans="2:6" x14ac:dyDescent="0.25">
      <c r="B71" s="72"/>
      <c r="E71" s="69"/>
      <c r="F71" s="64"/>
    </row>
    <row r="72" spans="2:6" ht="15.75" thickBot="1" x14ac:dyDescent="0.3">
      <c r="B72" s="68" t="s">
        <v>66</v>
      </c>
      <c r="C72" s="67" t="s">
        <v>63</v>
      </c>
      <c r="D72" s="66">
        <f>+D69</f>
        <v>218770102</v>
      </c>
      <c r="E72" s="65">
        <f>D72/D73</f>
        <v>0.1503158709249782</v>
      </c>
      <c r="F72" s="64" t="s">
        <v>4</v>
      </c>
    </row>
    <row r="73" spans="2:6" x14ac:dyDescent="0.25">
      <c r="B73" s="72"/>
      <c r="C73" s="71" t="s">
        <v>65</v>
      </c>
      <c r="D73" s="73">
        <v>1455402551</v>
      </c>
      <c r="E73" s="69"/>
      <c r="F73" s="64"/>
    </row>
    <row r="74" spans="2:6" x14ac:dyDescent="0.25">
      <c r="B74" s="72"/>
      <c r="C74" s="71"/>
      <c r="D74" s="70"/>
      <c r="E74" s="69"/>
      <c r="F74" s="64"/>
    </row>
    <row r="75" spans="2:6" ht="15.75" thickBot="1" x14ac:dyDescent="0.3">
      <c r="B75" s="68" t="s">
        <v>64</v>
      </c>
      <c r="C75" s="67" t="s">
        <v>63</v>
      </c>
      <c r="D75" s="66">
        <f>+D72</f>
        <v>218770102</v>
      </c>
      <c r="E75" s="65">
        <f>D75/D76</f>
        <v>5.7173967884935943E-2</v>
      </c>
      <c r="F75" s="64" t="s">
        <v>62</v>
      </c>
    </row>
    <row r="76" spans="2:6" x14ac:dyDescent="0.25">
      <c r="B76" s="63"/>
      <c r="C76" s="62" t="s">
        <v>61</v>
      </c>
      <c r="D76" s="61">
        <f>+D67</f>
        <v>3826393551</v>
      </c>
      <c r="E76" s="60"/>
      <c r="F76" s="59"/>
    </row>
  </sheetData>
  <mergeCells count="9">
    <mergeCell ref="B38:E38"/>
    <mergeCell ref="B47:E47"/>
    <mergeCell ref="B59:E59"/>
    <mergeCell ref="B68:E68"/>
    <mergeCell ref="B2:D2"/>
    <mergeCell ref="C6:D6"/>
    <mergeCell ref="B17:E17"/>
    <mergeCell ref="B26:E26"/>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E368-034F-4D05-A752-1353A432A4E8}">
  <dimension ref="B1:F13"/>
  <sheetViews>
    <sheetView workbookViewId="0">
      <selection activeCell="C22" sqref="C22"/>
    </sheetView>
  </sheetViews>
  <sheetFormatPr baseColWidth="10" defaultRowHeight="15" x14ac:dyDescent="0.25"/>
  <cols>
    <col min="1" max="1" width="11.42578125" style="40"/>
    <col min="2" max="2" width="26.42578125" style="40" customWidth="1"/>
    <col min="3" max="3" width="24" style="40" customWidth="1"/>
    <col min="4" max="4" width="15.85546875" style="40" customWidth="1"/>
    <col min="5" max="5" width="15.7109375" style="40" customWidth="1"/>
    <col min="6" max="6" width="17.42578125" style="40" customWidth="1"/>
    <col min="7" max="16384" width="11.42578125" style="40"/>
  </cols>
  <sheetData>
    <row r="1" spans="2:6" ht="15.75" x14ac:dyDescent="0.25">
      <c r="B1" s="121"/>
    </row>
    <row r="2" spans="2:6" ht="24" customHeight="1" x14ac:dyDescent="0.25">
      <c r="B2" s="239" t="str">
        <f>+'EVALUACION INDICES'!B2</f>
        <v>INVITACIÓN ABIERTA No 024 DE 2022</v>
      </c>
      <c r="C2" s="239"/>
    </row>
    <row r="3" spans="2:6" ht="86.25" customHeight="1" x14ac:dyDescent="0.25">
      <c r="B3" s="243" t="str">
        <f>+'EVALUACION INDICES'!B3</f>
        <v xml:space="preserve">SUMINISTRO E INSTALACIÓN DE TUBERÍAS Y ACCESORIOS, DE LA RED DE VAPOR Y GLICOL PARA EL FUNCIONAMIENTO DE LA PLANTA PILOTO DE BEBIDAS CARBONATADAS DE LA EMPRESA DE LICORES DE CUNDINAMARCA. </v>
      </c>
      <c r="C3" s="243"/>
    </row>
    <row r="4" spans="2:6" ht="15.75" thickBot="1" x14ac:dyDescent="0.3">
      <c r="B4" s="120" t="s">
        <v>92</v>
      </c>
      <c r="C4" s="33"/>
    </row>
    <row r="5" spans="2:6" ht="36.75" customHeight="1" thickTop="1" thickBot="1" x14ac:dyDescent="0.3">
      <c r="B5" s="240" t="s">
        <v>162</v>
      </c>
      <c r="C5" s="241"/>
      <c r="D5" s="238" t="str">
        <f>+DOCUMENTOS!C13</f>
        <v>CONSTRUCTORA PRIMAR S.A.S</v>
      </c>
      <c r="E5" s="238" t="str">
        <f>+DOCUMENTOS!C6</f>
        <v>PROCESS SOLUTIONS AND EQUIPMENT SAS</v>
      </c>
      <c r="F5" s="238" t="str">
        <f>+DOCUMENTOS!C19</f>
        <v>INGENIERIA CONTRUCCIONES Y MONTAJE FAM SAS.</v>
      </c>
    </row>
    <row r="6" spans="2:6" ht="60.75" customHeight="1" thickTop="1" thickBot="1" x14ac:dyDescent="0.3">
      <c r="B6" s="242"/>
      <c r="C6" s="241"/>
      <c r="D6" s="238"/>
      <c r="E6" s="238"/>
      <c r="F6" s="238"/>
    </row>
    <row r="7" spans="2:6" ht="39.75" customHeight="1" thickTop="1" x14ac:dyDescent="0.25">
      <c r="B7" s="103" t="s">
        <v>74</v>
      </c>
      <c r="C7" s="102" t="str">
        <f>+'EVALUACION INDICES'!D7</f>
        <v>&gt; = 1.0</v>
      </c>
      <c r="D7" s="119">
        <f>+'EVALUACION INDICES'!E19</f>
        <v>1.9933546109997373</v>
      </c>
      <c r="E7" s="119">
        <f>+'EVALUACION INDICES'!E40</f>
        <v>1.9524302601645482</v>
      </c>
      <c r="F7" s="119">
        <f>+'EVALUACION INDICES'!E61</f>
        <v>4.8963286992435666</v>
      </c>
    </row>
    <row r="8" spans="2:6" ht="39" customHeight="1" x14ac:dyDescent="0.25">
      <c r="B8" s="99" t="s">
        <v>72</v>
      </c>
      <c r="C8" s="101" t="str">
        <f>+'EVALUACION INDICES'!D8</f>
        <v>&gt; =  al P.O</v>
      </c>
      <c r="D8" s="118">
        <f>+'EVALUACION INDICES'!E22</f>
        <v>585038612</v>
      </c>
      <c r="E8" s="172">
        <f>+'EVALUACION INDICES'!E43</f>
        <v>27482228899</v>
      </c>
      <c r="F8" s="172">
        <f>+'EVALUACION INDICES'!E64</f>
        <v>2637698411</v>
      </c>
    </row>
    <row r="9" spans="2:6" ht="39" customHeight="1" x14ac:dyDescent="0.25">
      <c r="B9" s="117" t="s">
        <v>70</v>
      </c>
      <c r="C9" s="116" t="str">
        <f>+'EVALUACION INDICES'!D9</f>
        <v>&lt;= 75 %</v>
      </c>
      <c r="D9" s="115">
        <f>+'EVALUACION INDICES'!E24</f>
        <v>0.55049710864435664</v>
      </c>
      <c r="E9" s="170">
        <f>+'EVALUACION INDICES'!E45</f>
        <v>0.54804670126161781</v>
      </c>
      <c r="F9" s="170">
        <f>+'EVALUACION INDICES'!E66</f>
        <v>0.61964117605737623</v>
      </c>
    </row>
    <row r="10" spans="2:6" ht="15.75" x14ac:dyDescent="0.25">
      <c r="B10" s="114" t="s">
        <v>68</v>
      </c>
      <c r="C10" s="113" t="str">
        <f>+'EVALUACION INDICES'!D10</f>
        <v>&gt; = 5</v>
      </c>
      <c r="D10" s="171">
        <f>+'EVALUACION INDICES'!E27</f>
        <v>11.859756213867602</v>
      </c>
      <c r="E10" s="171" t="str">
        <f>+'EVALUACION INDICES'!E48</f>
        <v>INDETERMINADO</v>
      </c>
      <c r="F10" s="171">
        <f>+'EVALUACION INDICES'!E69</f>
        <v>1.7101668004786683</v>
      </c>
    </row>
    <row r="11" spans="2:6" ht="31.5" x14ac:dyDescent="0.25">
      <c r="B11" s="99" t="s">
        <v>82</v>
      </c>
      <c r="C11" s="98" t="str">
        <f>+'EVALUACION INDICES'!D11</f>
        <v>&gt; = 5%</v>
      </c>
      <c r="D11" s="112">
        <f>+'EVALUACION INDICES'!E30</f>
        <v>0.44588294904187847</v>
      </c>
      <c r="E11" s="170">
        <f>+'EVALUACION INDICES'!E51</f>
        <v>8.9651424456039894E-2</v>
      </c>
      <c r="F11" s="170">
        <f>+'EVALUACION INDICES'!E72</f>
        <v>0.1503158709249782</v>
      </c>
    </row>
    <row r="12" spans="2:6" ht="31.5" x14ac:dyDescent="0.25">
      <c r="B12" s="99" t="s">
        <v>79</v>
      </c>
      <c r="C12" s="98" t="str">
        <f>+'EVALUACION INDICES'!D12</f>
        <v>&gt; = 0.5%</v>
      </c>
      <c r="D12" s="111">
        <f>+'EVALUACION INDICES'!E33</f>
        <v>0.20042567480050538</v>
      </c>
      <c r="E12" s="170">
        <f>+'EVALUACION INDICES'!E54</f>
        <v>4.0518257019502103E-2</v>
      </c>
      <c r="F12" s="170">
        <f>+'EVALUACION INDICES'!E75</f>
        <v>5.7173967884935943E-2</v>
      </c>
    </row>
    <row r="13" spans="2:6" x14ac:dyDescent="0.25">
      <c r="D13" s="110" t="s">
        <v>4</v>
      </c>
      <c r="E13" s="110" t="s">
        <v>4</v>
      </c>
      <c r="F13" s="110" t="s">
        <v>143</v>
      </c>
    </row>
  </sheetData>
  <mergeCells count="6">
    <mergeCell ref="F5:F6"/>
    <mergeCell ref="B2:C2"/>
    <mergeCell ref="B5:C6"/>
    <mergeCell ref="B3:C3"/>
    <mergeCell ref="D5:D6"/>
    <mergeCell ref="E5:E6"/>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8"/>
  <sheetViews>
    <sheetView tabSelected="1" workbookViewId="0">
      <selection activeCell="E16" sqref="E16"/>
    </sheetView>
  </sheetViews>
  <sheetFormatPr baseColWidth="10" defaultRowHeight="15" x14ac:dyDescent="0.25"/>
  <cols>
    <col min="1" max="1" width="27.42578125" customWidth="1"/>
    <col min="2" max="2" width="12.28515625" customWidth="1"/>
    <col min="3" max="5" width="30.7109375" customWidth="1"/>
    <col min="8" max="8" width="14.5703125" bestFit="1" customWidth="1"/>
  </cols>
  <sheetData>
    <row r="1" spans="1:5" x14ac:dyDescent="0.25">
      <c r="A1" s="2"/>
      <c r="B1" s="2"/>
      <c r="C1" s="2"/>
      <c r="D1" s="2"/>
      <c r="E1" s="2"/>
    </row>
    <row r="2" spans="1:5" ht="23.25" x14ac:dyDescent="0.35">
      <c r="A2" s="248" t="s">
        <v>94</v>
      </c>
      <c r="B2" s="248"/>
      <c r="C2" s="248"/>
      <c r="D2" s="248"/>
      <c r="E2" s="248"/>
    </row>
    <row r="3" spans="1:5" ht="46.5" customHeight="1" x14ac:dyDescent="0.25">
      <c r="A3" s="249" t="s">
        <v>11</v>
      </c>
      <c r="B3" s="250"/>
      <c r="C3" s="174" t="s">
        <v>96</v>
      </c>
      <c r="D3" s="175" t="s">
        <v>97</v>
      </c>
      <c r="E3" s="174" t="s">
        <v>95</v>
      </c>
    </row>
    <row r="4" spans="1:5" ht="22.5" x14ac:dyDescent="0.25">
      <c r="A4" s="251" t="s">
        <v>0</v>
      </c>
      <c r="B4" s="252"/>
      <c r="C4" s="176" t="s">
        <v>4</v>
      </c>
      <c r="D4" s="176" t="s">
        <v>4</v>
      </c>
      <c r="E4" s="177" t="s">
        <v>164</v>
      </c>
    </row>
    <row r="5" spans="1:5" ht="33.75" x14ac:dyDescent="0.25">
      <c r="A5" s="251" t="s">
        <v>29</v>
      </c>
      <c r="B5" s="252"/>
      <c r="C5" s="178" t="s">
        <v>168</v>
      </c>
      <c r="D5" s="178" t="s">
        <v>168</v>
      </c>
      <c r="E5" s="178" t="s">
        <v>168</v>
      </c>
    </row>
    <row r="6" spans="1:5" x14ac:dyDescent="0.25">
      <c r="A6" s="251" t="s">
        <v>12</v>
      </c>
      <c r="B6" s="252"/>
      <c r="C6" s="176" t="s">
        <v>4</v>
      </c>
      <c r="D6" s="176" t="s">
        <v>4</v>
      </c>
      <c r="E6" s="176" t="s">
        <v>4</v>
      </c>
    </row>
    <row r="7" spans="1:5" ht="22.5" x14ac:dyDescent="0.25">
      <c r="A7" s="253" t="s">
        <v>13</v>
      </c>
      <c r="B7" s="254"/>
      <c r="C7" s="177" t="s">
        <v>164</v>
      </c>
      <c r="D7" s="177" t="s">
        <v>164</v>
      </c>
      <c r="E7" s="177" t="s">
        <v>164</v>
      </c>
    </row>
    <row r="8" spans="1:5" x14ac:dyDescent="0.25">
      <c r="A8" s="255" t="s">
        <v>163</v>
      </c>
      <c r="B8" s="256"/>
      <c r="C8" s="177" t="s">
        <v>4</v>
      </c>
      <c r="D8" s="177" t="s">
        <v>4</v>
      </c>
      <c r="E8" s="178" t="s">
        <v>98</v>
      </c>
    </row>
    <row r="9" spans="1:5" ht="32.25" customHeight="1" x14ac:dyDescent="0.25">
      <c r="A9" s="246" t="s">
        <v>7</v>
      </c>
      <c r="B9" s="247"/>
      <c r="C9" s="173" t="s">
        <v>164</v>
      </c>
      <c r="D9" s="173" t="s">
        <v>164</v>
      </c>
      <c r="E9" s="173" t="s">
        <v>164</v>
      </c>
    </row>
    <row r="10" spans="1:5" x14ac:dyDescent="0.25">
      <c r="B10" s="5"/>
      <c r="C10" s="5"/>
      <c r="D10" s="5"/>
      <c r="E10" s="5"/>
    </row>
    <row r="11" spans="1:5" x14ac:dyDescent="0.25">
      <c r="A11" s="21" t="s">
        <v>123</v>
      </c>
      <c r="B11" s="21"/>
      <c r="C11" s="21"/>
      <c r="D11" s="21"/>
    </row>
    <row r="12" spans="1:5" ht="13.5" customHeight="1" x14ac:dyDescent="0.25">
      <c r="A12" s="244" t="s">
        <v>140</v>
      </c>
      <c r="B12" s="245"/>
      <c r="C12" s="122"/>
      <c r="D12" s="122"/>
    </row>
    <row r="13" spans="1:5" x14ac:dyDescent="0.25">
      <c r="A13" s="23"/>
      <c r="B13" s="22"/>
      <c r="C13" s="122"/>
      <c r="D13" s="122"/>
    </row>
    <row r="14" spans="1:5" x14ac:dyDescent="0.25">
      <c r="A14" s="23"/>
      <c r="B14" s="22"/>
      <c r="C14" s="122"/>
      <c r="D14" s="122"/>
    </row>
    <row r="15" spans="1:5" x14ac:dyDescent="0.25">
      <c r="A15" s="24" t="s">
        <v>141</v>
      </c>
      <c r="B15" s="8"/>
      <c r="C15" s="8"/>
      <c r="D15" s="8"/>
    </row>
    <row r="16" spans="1:5" x14ac:dyDescent="0.25">
      <c r="A16" s="13" t="s">
        <v>167</v>
      </c>
      <c r="B16" s="8"/>
      <c r="C16" s="8"/>
      <c r="D16" s="8"/>
    </row>
    <row r="19" spans="1:8" x14ac:dyDescent="0.25">
      <c r="A19" s="25" t="s">
        <v>165</v>
      </c>
      <c r="B19" s="26"/>
      <c r="C19" s="26"/>
      <c r="D19" s="26"/>
    </row>
    <row r="20" spans="1:8" x14ac:dyDescent="0.25">
      <c r="A20" s="26" t="s">
        <v>166</v>
      </c>
      <c r="B20" s="26"/>
      <c r="C20" s="26"/>
      <c r="D20" s="26"/>
    </row>
    <row r="26" spans="1:8" x14ac:dyDescent="0.25">
      <c r="H26" s="28"/>
    </row>
    <row r="27" spans="1:8" x14ac:dyDescent="0.25">
      <c r="H27" s="28"/>
    </row>
    <row r="28" spans="1:8" x14ac:dyDescent="0.25">
      <c r="H28" s="28"/>
    </row>
  </sheetData>
  <mergeCells count="9">
    <mergeCell ref="A12:B12"/>
    <mergeCell ref="A9:B9"/>
    <mergeCell ref="A2:E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PONDERACIÓN ECONOMICA</vt:lpstr>
      <vt:lpstr>EVALUACION TECNICO - ECONOMICA</vt:lpstr>
      <vt:lpstr>EVALUACION EXPERIENCIA</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2022-06-23T23:55:51Z</cp:lastPrinted>
  <dcterms:created xsi:type="dcterms:W3CDTF">2017-05-22T13:32:10Z</dcterms:created>
  <dcterms:modified xsi:type="dcterms:W3CDTF">2022-08-19T20:12:48Z</dcterms:modified>
</cp:coreProperties>
</file>