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2\INVITACIONES\ABIERTAS\INVI 016 DE 2022 - TRANSPORTADORES L2\"/>
    </mc:Choice>
  </mc:AlternateContent>
  <xr:revisionPtr revIDLastSave="0" documentId="13_ncr:1_{C76A72D6-A068-42B9-B881-A55AD8521398}" xr6:coauthVersionLast="47" xr6:coauthVersionMax="47" xr10:uidLastSave="{00000000-0000-0000-0000-000000000000}"/>
  <bookViews>
    <workbookView xWindow="-120" yWindow="-120" windowWidth="29040" windowHeight="15840" firstSheet="3" activeTab="8" xr2:uid="{00000000-000D-0000-FFFF-FFFF00000000}"/>
  </bookViews>
  <sheets>
    <sheet name="EVALUACION JURIDICA" sheetId="1" r:id="rId1"/>
    <sheet name="PONDERACIÓN ECONOMICA" sheetId="16" r:id="rId2"/>
    <sheet name="EVALUACION TECNICO - ECONOMICA" sheetId="18" r:id="rId3"/>
    <sheet name="EVALUACION EXPERIENCIA" sheetId="17" r:id="rId4"/>
    <sheet name="DOCUMENTOS" sheetId="19" r:id="rId5"/>
    <sheet name="EVALUACION INDICES" sheetId="20" r:id="rId6"/>
    <sheet name="INDICADORES" sheetId="21" r:id="rId7"/>
    <sheet name="FINANCIERO" sheetId="22" r:id="rId8"/>
    <sheet name="RESULTADO"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21" l="1"/>
  <c r="B3" i="21"/>
  <c r="D6" i="21"/>
  <c r="C7" i="21"/>
  <c r="D7" i="21"/>
  <c r="C8" i="21"/>
  <c r="D8" i="21"/>
  <c r="C9" i="21"/>
  <c r="D9" i="21"/>
  <c r="C10" i="21"/>
  <c r="D10" i="21"/>
  <c r="D11" i="21"/>
  <c r="D12" i="21"/>
  <c r="B2" i="20"/>
  <c r="B3" i="20"/>
  <c r="B17" i="20"/>
  <c r="E19" i="20"/>
  <c r="E22" i="20"/>
  <c r="E24" i="20"/>
  <c r="E27" i="20"/>
  <c r="E30" i="20"/>
  <c r="E33" i="20"/>
  <c r="E7" i="18" l="1"/>
  <c r="F7" i="18"/>
  <c r="F8" i="18"/>
  <c r="F9" i="18"/>
  <c r="E8" i="18" l="1"/>
  <c r="E9" i="18" s="1"/>
</calcChain>
</file>

<file path=xl/sharedStrings.xml><?xml version="1.0" encoding="utf-8"?>
<sst xmlns="http://schemas.openxmlformats.org/spreadsheetml/2006/main" count="198" uniqueCount="136">
  <si>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</si>
  <si>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</si>
  <si>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</si>
  <si>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</si>
  <si>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</si>
  <si>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</si>
  <si>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</si>
  <si>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</si>
  <si>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</si>
  <si>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</si>
  <si>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</si>
  <si>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</si>
  <si>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</si>
  <si>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</si>
  <si>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</si>
  <si>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EVLAUACION FINACIERA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</si>
  <si>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</si>
  <si>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</si>
  <si>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</si>
  <si>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</si>
  <si>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</si>
  <si>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</si>
  <si>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</si>
  <si>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</si>
  <si>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</si>
  <si>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</si>
  <si>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</si>
  <si>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</si>
  <si>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</si>
  <si>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</si>
  <si>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</si>
  <si>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</si>
  <si>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Donde:</t>
  </si>
  <si>
    <t>P = Puntaje para la propuesta en evaluación</t>
  </si>
  <si>
    <t>VP = Valor de la propuesta en evaluación</t>
  </si>
  <si>
    <t>PM = Valor de la propuesta más económica.</t>
  </si>
  <si>
    <t>DESCRPCIÓN</t>
  </si>
  <si>
    <t>VALOR OFERTA</t>
  </si>
  <si>
    <t>TOTAL</t>
  </si>
  <si>
    <t>Vo.Bo. SANDRA MILENA CUBILLOS GONZALEZ</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</si>
  <si>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</si>
  <si>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Vo. Bo NESTOR JAVIER LEMUS CLAVIJO</t>
  </si>
  <si>
    <t>Subgerente Tecnico</t>
  </si>
  <si>
    <t xml:space="preserve">4.2 CRITERIO DE CALIFICACIÓN </t>
  </si>
  <si>
    <t>Vo. Bo RUTH MARINA NOVOA HERRERA</t>
  </si>
  <si>
    <t>Subgerente Financiero</t>
  </si>
  <si>
    <t>Jefe  Oficina  Asesora de Juridica y Contratacion</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</si>
  <si>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</si>
  <si>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</si>
  <si>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</si>
  <si>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FOLIO 19</t>
  </si>
  <si>
    <t>NO CUMPLE</t>
  </si>
  <si>
    <t>NO CUMPLE
DEBE SUBSANAR</t>
  </si>
  <si>
    <t>P = 1000 x (PM/VP)</t>
  </si>
  <si>
    <t>Se asiganara puntaje una vez se cumpla con los aspectos faltantes.</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</si>
  <si>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</si>
  <si>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</si>
  <si>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FOLIO 5-6</t>
  </si>
  <si>
    <t>FOLIO 7-8</t>
  </si>
  <si>
    <t>FOLIO 9</t>
  </si>
  <si>
    <t>FOLIO 10-13</t>
  </si>
  <si>
    <t>FOLIO 14-15</t>
  </si>
  <si>
    <t>FOLIO 16-1</t>
  </si>
  <si>
    <t>FOLIO 19-21</t>
  </si>
  <si>
    <t>NO APORTA</t>
  </si>
  <si>
    <t>NO CUMPLE
debe subsanar, con la presentacion del documento firmado por el RL en el cual conste que a la fecha del cierre se encuentra al dia con los aportes de parafiscales de la firma que representa.</t>
  </si>
  <si>
    <t>SUBSANAR</t>
  </si>
  <si>
    <t xml:space="preserve">RESULTADO </t>
  </si>
  <si>
    <t>El oferente no anexa certificados y /o documentos que soporten experiencia.  (Subsanar por el oferente)</t>
  </si>
  <si>
    <t>EXPERIENCIA DEL OFERENTE                La experiencia específica se acreditará con la presentación de mínimo 3 certificaciones con entidades privadas o públicas, cuyo valor SUMADO sea igual o superior al presupuesto oficial.   En el caso de Ofertas presentadas por consorcios o uniones temporales, cada uno de sus integrantes deberá acreditar experiencia específica en mínimo un contrato relacionado con el objeto de la presente invitación, la experiencia será la sumatoria de la experiencia de los integrantes que tengan de manera proporcional a su participación en el mismo. La certificación deberá contener la siguiente información:                                                        1.   Nombre o razón social del contratante, dirección y teléfono.                                                                                                  2.   Nombre o razón social del contratista.                                         3.   Número del contrato.                                                                               4.    Objeto del contrato.                                                                                 5.    Fecha de inicio y terminación (día, mes y año).                   6.      Indicación de cumplimiento y calidad a satisfacción.                                                                                           7.    Valor del contrato (incluyendo adiciones en valor              8.    Nombre, firma y cargo de quien expide la certificación.                                                                                             Ø  Cada certificación de contrato u orden se analizará por separado, en caso de presentarse certificaciones que incluyan contratos u órdenes adicionales a la principal, éstas se contarán como una sola.                                                             Ø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Ø  Solo se verificarán las certificaciones que indiquen que se reciben a satisfacción las actividades realizadas.                         Ø  En el caso de propuestas, presentadas por consorcios o uniones temporales, las certificaciones presentadas deberán cumplir con los requisitos e información enunciada anteriormente.                                                                                                       Ø  La no presentación de los certificados que acrediten la experiencia, será motivo para que la propuesta sea declarada como NO CUMPLE. Sin embargo, la Empresa de Licores de Cundinamarca podrá solicitar aclaraciones y/o documentos con el fin de constatar toda la información requerida en este numeral y se reserva el derecho de verificar la información contenida en los documentos.</t>
  </si>
  <si>
    <t>IGARO GROUP S.A.S</t>
  </si>
  <si>
    <t xml:space="preserve">EXPERIENCIA  </t>
  </si>
  <si>
    <t>EVALUACION EXPERIENCIA INVITACIÓN ABIERTA No. 016 DE 2022</t>
  </si>
  <si>
    <t>IVA</t>
  </si>
  <si>
    <t>SUBTOTAL</t>
  </si>
  <si>
    <r>
      <t xml:space="preserve">Adecuación mecánica de transportadoresde cadena table top y lbp de 7-1/2” desde salida túnel de termo encogido hasta entrada encartonadora.                                                                                                                                                                                                                                                                 </t>
    </r>
    <r>
      <rPr>
        <sz val="11"/>
        <color theme="1"/>
        <rFont val="Calibri"/>
        <family val="2"/>
        <scheme val="minor"/>
      </rPr>
      <t>- Fabricación de ejes de transmisión.
- Fabricación de ejes conducidos.
- Fabricación de piñones detransmisión.
- Fabricación de estructura paraperfil de desgaste.
- Fabricación de ejes de retorno.
- fabricación de ruedas conducidas.
- Fabricación de rollotes de re-envio.
- Adaptación de soportes de fijaciónde la estructura principal.
- Adecuación de los ejes degraduación de barandillas.</t>
    </r>
  </si>
  <si>
    <r>
      <rPr>
        <b/>
        <sz val="11"/>
        <color theme="1"/>
        <rFont val="Calibri"/>
        <family val="2"/>
        <scheme val="minor"/>
      </rPr>
      <t>Mantenimiento general de transportador de cadena Tablet top 3-1/4” inox</t>
    </r>
    <r>
      <rPr>
        <sz val="11"/>
        <color theme="1"/>
        <rFont val="Calibri"/>
        <family val="2"/>
        <scheme val="minor"/>
      </rPr>
      <t xml:space="preserve">                                                                                                                                                                                                               -Cadena table top 3-1/4” inox tramos de las siguientes dimensiones: t1 longitud 2mts, t2 longitud 3.9mts, t3 longitud 1 mts, t4 longitud 1 mts, t5 longitud 0.8 mts, t6 longitud 1.7 mts, t7 longitud 1 mts.                                                                                                                                                                                                                                                                                                                                        -Adecuación de estructura lateral lamina inox 304 cal 14 satinada.                                                                                                                                                                                                                                                                      -Fabricación de chapetas de unión.                                                                                                                                                                                                                                                                                                             -Suministro de estructura para perfil de desgaste.                                                                                                                                                                                                                                                                           -Cambio de perfil de desgaste.                                                                                                              - Cambio de rodetes de retorno.                                                                                                                 -Cambio de piñón conductor.                                                                                                                                                         - Cambio de rueda de re-envio.                                                                                                                                                                                                               - Cambio de eje de transmisión principal.                                                                                                                                                                                      - Cambio de eje de rueda de re-envio.                                                                                                                                                                                        - Cambio de perfil de barandas en la línea.                                                                                                                                                                                             - Cambio de soporte de baranda.                                                                                                                                                                                                                                                                          - Adecuación de soporte tipo guía lateral para instalación y graduación de fotoceldas.                                                                                                                                                            - Fabricación de soportes parabandejas de recolección.                                                                                                                                                              </t>
    </r>
    <r>
      <rPr>
        <sz val="11"/>
        <color theme="1"/>
        <rFont val="Calibri"/>
        <family val="2"/>
        <scheme val="minor"/>
      </rPr>
      <t xml:space="preserve">
</t>
    </r>
  </si>
  <si>
    <t>VR. TOTAL</t>
  </si>
  <si>
    <t>VR.UNITARIO</t>
  </si>
  <si>
    <t>DESCRIPCIÓN</t>
  </si>
  <si>
    <t>CANT</t>
  </si>
  <si>
    <t>ITEM</t>
  </si>
  <si>
    <t>RESUMEN ECONOMICO  IGAROGROUP S.A.S</t>
  </si>
  <si>
    <t>INVITACION ABIERTA No. 016 DE 2022</t>
  </si>
  <si>
    <t>´CUMPLE</t>
  </si>
  <si>
    <t xml:space="preserve">7. Declaración de renta del año 2020.        </t>
  </si>
  <si>
    <t>6. Certificado de Antecedentes Disciplinarios vigente del contador y del revisor fiscal, expedido por la junta central de contadores con vigencia no superior a tres meses.</t>
  </si>
  <si>
    <t xml:space="preserve">NO CUMPLE </t>
  </si>
  <si>
    <t>5. Dictamen del revisor fiscal sobre los estados financieros.</t>
  </si>
  <si>
    <t xml:space="preserve">CUMPLE </t>
  </si>
  <si>
    <t>4. Notas a los estados financieros.</t>
  </si>
  <si>
    <t>3. Certificación de los estados financieros, por el contador público y el representante legal en los términos de la Ley 222 de 1995.</t>
  </si>
  <si>
    <t>2. Estados de Resultados.</t>
  </si>
  <si>
    <t>1. Balance General.</t>
  </si>
  <si>
    <t xml:space="preserve"> DOCUMENTOS SOLICITADOS </t>
  </si>
  <si>
    <t>900.732.667-8</t>
  </si>
  <si>
    <t>NIT</t>
  </si>
  <si>
    <t>IGARO GROUP SAS</t>
  </si>
  <si>
    <t>DOCUMENTO</t>
  </si>
  <si>
    <t>EVALUACION DOCUMENTOS</t>
  </si>
  <si>
    <t xml:space="preserve">PRESTACIÓN DE SERVICIO DE MANTENIMIENTO CORRECTIVO DE LOS TRANSPORTADORES DE ENVASE DE LA LÍNEA 2. </t>
  </si>
  <si>
    <t>INVITACIÓN ABIERTA No 016 DE 2022</t>
  </si>
  <si>
    <t xml:space="preserve">  </t>
  </si>
  <si>
    <t>Activo Total</t>
  </si>
  <si>
    <t>Utilidad operacional</t>
  </si>
  <si>
    <t xml:space="preserve">RENTABILIDAD DEL ACTIVO </t>
  </si>
  <si>
    <t>Patrimonio</t>
  </si>
  <si>
    <t>RENTABILIDAD DEL PATRIMONIO</t>
  </si>
  <si>
    <t>Gastos intereses</t>
  </si>
  <si>
    <t>RAZON DE COBERTURA</t>
  </si>
  <si>
    <t>Pasivo Total</t>
  </si>
  <si>
    <t>NIVEL DE ENDEUDAMIENTO</t>
  </si>
  <si>
    <t>51.256.088 - 27.745.998</t>
  </si>
  <si>
    <t xml:space="preserve">Activo corriente - Pasivo Corriente </t>
  </si>
  <si>
    <t xml:space="preserve">CAPITAL DE TRABAJO </t>
  </si>
  <si>
    <t>Pasivo corriente</t>
  </si>
  <si>
    <t>LIQUIDEZ</t>
  </si>
  <si>
    <t>CUMPE</t>
  </si>
  <si>
    <t>Activo corriente</t>
  </si>
  <si>
    <t>En Col $</t>
  </si>
  <si>
    <t>&gt; = 0. 5%</t>
  </si>
  <si>
    <t>U op/ AT</t>
  </si>
  <si>
    <t>&gt; = 5%</t>
  </si>
  <si>
    <t>U op/ P</t>
  </si>
  <si>
    <t>U op/ GI</t>
  </si>
  <si>
    <t>&lt;= 75 %</t>
  </si>
  <si>
    <t>(PT/AT) * 100</t>
  </si>
  <si>
    <t>&gt; =  P.O</t>
  </si>
  <si>
    <t>AC-PC</t>
  </si>
  <si>
    <t>&gt; = 1.0</t>
  </si>
  <si>
    <t>AC/PC</t>
  </si>
  <si>
    <t>PRESUPUESTO OFICIAL: $64.260.000</t>
  </si>
  <si>
    <t>SOLICITADOS</t>
  </si>
  <si>
    <t>INDICADORES FINANCIEROS</t>
  </si>
  <si>
    <t>OBTENIDO POR</t>
  </si>
  <si>
    <t>SOLICITADOS
PRESUPUESTO OFICIAL $64.260.000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</si>
</sst>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quot;$&quot;\ #,##0"/>
    <numFmt numFmtId="168" formatCode="_-&quot;$&quot;\ * #,##0_-;\-&quot;$&quot;\ * #,##0_-;_-&quot;$&quot;\ * &quot;-&quot;??_-;_-@_-"/>
    <numFmt numFmtId="169" formatCode="0.0%"/>
    <numFmt numFmtId="170" formatCode="_(* #,##0_);_(* \(#,##0\);_(* &quot;-&quot;??_);_(@_)"/>
    <numFmt numFmtId="171" formatCode="_(&quot;$&quot;\ * #,##0_);_(&quot;$&quot;\ * \(#,##0\);_(&quot;$&quot;\ * &quot;-&quot;??_);_(@_)"/>
    <numFmt numFmtId="172" formatCode="#,##0.00;[Red]#,##0.00"/>
  </numFmts>
  <fonts count="36"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sz val="11"/>
      <name val="Arial"/>
      <family val="2"/>
    </font>
    <font>
      <b/>
      <sz val="8"/>
      <color rgb="FF000000"/>
      <name val="Arial"/>
      <family val="2"/>
    </font>
    <font>
      <b/>
      <sz val="10"/>
      <name val="Arial"/>
      <family val="2"/>
    </font>
    <font>
      <b/>
      <sz val="9"/>
      <color theme="1"/>
      <name val="Arial"/>
      <family val="2"/>
    </font>
    <font>
      <b/>
      <sz val="11"/>
      <name val="Arial"/>
      <family val="2"/>
    </font>
    <font>
      <sz val="9"/>
      <name val="Arial"/>
      <family val="2"/>
    </font>
    <font>
      <b/>
      <sz val="9"/>
      <name val="Arial"/>
      <family val="2"/>
    </font>
    <font>
      <sz val="9"/>
      <color theme="1"/>
      <name val="Arial"/>
      <family val="2"/>
    </font>
    <font>
      <b/>
      <sz val="14"/>
      <color theme="1"/>
      <name val="Arial"/>
      <family val="2"/>
    </font>
    <font>
      <sz val="8"/>
      <color rgb="FFFF0000"/>
      <name val="Arial"/>
      <family val="2"/>
    </font>
    <font>
      <b/>
      <sz val="8"/>
      <color rgb="FFFF0000"/>
      <name val="Arial"/>
      <family val="2"/>
    </font>
    <font>
      <b/>
      <sz val="11"/>
      <color theme="1"/>
      <name val="Calibri"/>
      <family val="2"/>
      <scheme val="minor"/>
    </font>
    <font>
      <b/>
      <sz val="10"/>
      <color rgb="FF000000"/>
      <name val="Arial"/>
      <family val="2"/>
    </font>
    <font>
      <sz val="10"/>
      <color rgb="FF000000"/>
      <name val="Arial"/>
      <family val="2"/>
    </font>
    <font>
      <sz val="10"/>
      <color theme="1"/>
      <name val="Calibri"/>
      <family val="2"/>
      <scheme val="minor"/>
    </font>
    <font>
      <b/>
      <sz val="14"/>
      <color theme="1"/>
      <name val="Calibri"/>
      <family val="2"/>
      <scheme val="minor"/>
    </font>
    <font>
      <b/>
      <sz val="10"/>
      <color theme="1"/>
      <name val="Arial"/>
      <family val="2"/>
    </font>
    <font>
      <sz val="10"/>
      <color theme="1"/>
      <name val="Arial"/>
      <family val="2"/>
    </font>
    <font>
      <sz val="11"/>
      <color rgb="FF000000"/>
      <name val="Arial"/>
      <family val="2"/>
    </font>
    <font>
      <sz val="11"/>
      <color theme="1"/>
      <name val="Arial"/>
      <family val="2"/>
    </font>
    <font>
      <b/>
      <sz val="9"/>
      <color theme="1"/>
      <name val="Calibri"/>
      <family val="2"/>
      <scheme val="minor"/>
    </font>
    <font>
      <sz val="9"/>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rgb="FFD9D9D9"/>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auto="1"/>
      </right>
      <top style="thin">
        <color indexed="64"/>
      </top>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auto="1"/>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s>
  <cellStyleXfs count="11">
    <xf numFmtId="0" fontId="0" fillId="0" borderId="0"/>
    <xf numFmtId="164" fontId="9" fillId="0" borderId="0" applyFont="0" applyFill="0" applyBorder="0" applyAlignment="0" applyProtection="0"/>
    <xf numFmtId="0" fontId="10" fillId="0" borderId="0"/>
    <xf numFmtId="0" fontId="10" fillId="0" borderId="0"/>
    <xf numFmtId="0" fontId="9" fillId="0" borderId="0"/>
    <xf numFmtId="165" fontId="9" fillId="0" borderId="0" applyFont="0" applyFill="0" applyBorder="0" applyAlignment="0" applyProtection="0"/>
    <xf numFmtId="41" fontId="9" fillId="0" borderId="0" applyFont="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cellStyleXfs>
  <cellXfs count="203">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0" xfId="0" applyBorder="1"/>
    <xf numFmtId="0" fontId="5" fillId="0" borderId="0" xfId="0" applyFont="1" applyAlignment="1">
      <alignment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5" fillId="0" borderId="0" xfId="2" applyFont="1" applyAlignment="1">
      <alignment vertical="center"/>
    </xf>
    <xf numFmtId="0" fontId="10" fillId="0" borderId="0" xfId="2"/>
    <xf numFmtId="0" fontId="11" fillId="0" borderId="0" xfId="2" applyFont="1" applyAlignment="1">
      <alignment horizontal="justify" vertical="center"/>
    </xf>
    <xf numFmtId="0" fontId="2" fillId="0" borderId="0" xfId="2" applyFont="1" applyAlignment="1">
      <alignment vertical="top" wrapText="1"/>
    </xf>
    <xf numFmtId="0" fontId="11" fillId="0" borderId="0" xfId="2" applyFont="1" applyAlignment="1">
      <alignment vertical="top"/>
    </xf>
    <xf numFmtId="0" fontId="16" fillId="0" borderId="0" xfId="2" applyFont="1" applyAlignment="1">
      <alignment vertical="center"/>
    </xf>
    <xf numFmtId="0" fontId="16" fillId="0" borderId="0" xfId="2" applyFont="1"/>
    <xf numFmtId="0" fontId="11" fillId="0" borderId="0" xfId="2" applyFont="1" applyAlignment="1">
      <alignment vertical="center"/>
    </xf>
    <xf numFmtId="0" fontId="12" fillId="2" borderId="1" xfId="2" applyFont="1" applyFill="1" applyBorder="1" applyAlignment="1">
      <alignment vertical="center" wrapText="1"/>
    </xf>
    <xf numFmtId="0" fontId="12" fillId="0" borderId="0" xfId="2" applyFont="1" applyAlignment="1">
      <alignment vertical="center" wrapText="1"/>
    </xf>
    <xf numFmtId="0" fontId="10" fillId="0" borderId="1" xfId="2" applyBorder="1" applyAlignment="1">
      <alignment wrapText="1"/>
    </xf>
    <xf numFmtId="3" fontId="10" fillId="0" borderId="0" xfId="2" applyNumberFormat="1"/>
    <xf numFmtId="0" fontId="13" fillId="0" borderId="1" xfId="2" applyFont="1" applyBorder="1"/>
    <xf numFmtId="1" fontId="10" fillId="0" borderId="0" xfId="2" applyNumberFormat="1"/>
    <xf numFmtId="0" fontId="5" fillId="0" borderId="0" xfId="0" applyFont="1" applyAlignment="1">
      <alignment horizontal="justify" vertical="top" wrapText="1"/>
    </xf>
    <xf numFmtId="0" fontId="17" fillId="0" borderId="0" xfId="2" applyFont="1" applyAlignment="1">
      <alignment vertical="top"/>
    </xf>
    <xf numFmtId="0" fontId="17" fillId="0" borderId="0" xfId="2" applyFont="1" applyAlignment="1">
      <alignment horizontal="left" vertical="top" wrapText="1"/>
    </xf>
    <xf numFmtId="0" fontId="16" fillId="0" borderId="0" xfId="2" applyFont="1" applyAlignment="1">
      <alignment horizontal="left" vertical="top" wrapText="1"/>
    </xf>
    <xf numFmtId="0" fontId="17" fillId="0" borderId="0" xfId="2" applyFont="1"/>
    <xf numFmtId="0" fontId="14" fillId="0" borderId="0" xfId="0" applyFont="1"/>
    <xf numFmtId="0" fontId="18" fillId="0" borderId="0" xfId="0"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20"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21" fillId="0" borderId="3" xfId="0" applyFont="1" applyBorder="1" applyAlignment="1">
      <alignment horizontal="center" vertical="center" wrapText="1"/>
    </xf>
    <xf numFmtId="0" fontId="19" fillId="3" borderId="3" xfId="0" applyFont="1" applyFill="1" applyBorder="1" applyAlignment="1">
      <alignment horizontal="center" vertical="center" wrapText="1"/>
    </xf>
    <xf numFmtId="0" fontId="1" fillId="0" borderId="2" xfId="0" applyFont="1" applyBorder="1" applyAlignment="1">
      <alignment horizontal="center" vertical="center"/>
    </xf>
    <xf numFmtId="168" fontId="0" fillId="0" borderId="0" xfId="8" applyNumberFormat="1" applyFont="1"/>
    <xf numFmtId="0" fontId="2" fillId="0" borderId="1" xfId="0" applyFont="1" applyBorder="1" applyAlignment="1">
      <alignment horizontal="center" vertical="center"/>
    </xf>
    <xf numFmtId="0" fontId="1" fillId="0" borderId="2" xfId="0" applyFont="1" applyBorder="1" applyAlignment="1">
      <alignment vertical="center"/>
    </xf>
    <xf numFmtId="0" fontId="2" fillId="0" borderId="2" xfId="0" applyFont="1" applyBorder="1" applyAlignment="1">
      <alignment horizontal="justify" vertical="top"/>
    </xf>
    <xf numFmtId="0" fontId="3" fillId="0" borderId="2" xfId="0" applyFont="1" applyBorder="1" applyAlignment="1">
      <alignment horizontal="justify" vertical="center"/>
    </xf>
    <xf numFmtId="0" fontId="3" fillId="0" borderId="2" xfId="0" applyFont="1" applyBorder="1" applyAlignment="1">
      <alignment wrapText="1"/>
    </xf>
    <xf numFmtId="0" fontId="4" fillId="0" borderId="2" xfId="0" applyFont="1" applyBorder="1" applyAlignment="1">
      <alignment wrapText="1"/>
    </xf>
    <xf numFmtId="0" fontId="6" fillId="0" borderId="2" xfId="0" applyFont="1" applyBorder="1" applyAlignment="1">
      <alignment wrapText="1"/>
    </xf>
    <xf numFmtId="0" fontId="5" fillId="0" borderId="2" xfId="0" applyFont="1" applyBorder="1" applyAlignment="1">
      <alignment wrapText="1"/>
    </xf>
    <xf numFmtId="0" fontId="3" fillId="0" borderId="2" xfId="0" applyFont="1" applyBorder="1"/>
    <xf numFmtId="0" fontId="3" fillId="0" borderId="2" xfId="0" applyFont="1" applyBorder="1" applyAlignment="1">
      <alignment vertical="center" wrapText="1"/>
    </xf>
    <xf numFmtId="0" fontId="5" fillId="0" borderId="2" xfId="0" applyFont="1" applyBorder="1" applyAlignment="1">
      <alignment horizontal="justify" vertical="center" wrapText="1"/>
    </xf>
    <xf numFmtId="0" fontId="7" fillId="0" borderId="2" xfId="0" applyFont="1" applyBorder="1" applyAlignment="1">
      <alignment horizontal="center" vertical="center"/>
    </xf>
    <xf numFmtId="0" fontId="3" fillId="0" borderId="1" xfId="0" applyFont="1" applyBorder="1" applyAlignment="1">
      <alignment horizontal="center" vertical="center" wrapText="1"/>
    </xf>
    <xf numFmtId="0" fontId="0" fillId="0" borderId="5" xfId="0" applyBorder="1" applyAlignment="1">
      <alignment horizontal="center"/>
    </xf>
    <xf numFmtId="0" fontId="22" fillId="0" borderId="5" xfId="0" applyFont="1" applyBorder="1"/>
    <xf numFmtId="0" fontId="12" fillId="4" borderId="5" xfId="0" applyFont="1" applyFill="1" applyBorder="1" applyAlignment="1">
      <alignment horizontal="center" vertical="center" wrapText="1"/>
    </xf>
    <xf numFmtId="0" fontId="6" fillId="0" borderId="5" xfId="0" applyFont="1" applyBorder="1" applyAlignment="1">
      <alignment horizontal="center" vertical="center"/>
    </xf>
    <xf numFmtId="0" fontId="22" fillId="5" borderId="5" xfId="0" applyFont="1" applyFill="1" applyBorder="1" applyAlignment="1">
      <alignment horizontal="center" vertical="center"/>
    </xf>
    <xf numFmtId="168" fontId="23" fillId="6" borderId="8" xfId="8" applyNumberFormat="1" applyFont="1" applyFill="1" applyBorder="1" applyAlignment="1">
      <alignment horizontal="center" vertical="center"/>
    </xf>
    <xf numFmtId="168" fontId="23" fillId="6" borderId="5" xfId="8" applyNumberFormat="1" applyFont="1" applyFill="1" applyBorder="1" applyAlignment="1">
      <alignment horizontal="center" vertical="center"/>
    </xf>
    <xf numFmtId="0" fontId="24" fillId="5" borderId="0" xfId="0" applyFont="1" applyFill="1" applyAlignment="1">
      <alignment horizontal="right" vertical="center" wrapText="1"/>
    </xf>
    <xf numFmtId="0" fontId="25" fillId="5" borderId="0" xfId="0" applyFont="1" applyFill="1"/>
    <xf numFmtId="168" fontId="23" fillId="6" borderId="11" xfId="8" applyNumberFormat="1" applyFont="1" applyFill="1" applyBorder="1" applyAlignment="1">
      <alignment vertical="center"/>
    </xf>
    <xf numFmtId="168" fontId="23" fillId="6" borderId="5" xfId="8" applyNumberFormat="1" applyFont="1" applyFill="1" applyBorder="1" applyAlignment="1">
      <alignment vertical="center"/>
    </xf>
    <xf numFmtId="0" fontId="24" fillId="5" borderId="12" xfId="0" applyFont="1" applyFill="1" applyBorder="1" applyAlignment="1">
      <alignment horizontal="right" vertical="center" wrapText="1"/>
    </xf>
    <xf numFmtId="0" fontId="24" fillId="5" borderId="0" xfId="0" applyFont="1" applyFill="1" applyAlignment="1">
      <alignment horizontal="justify" vertical="center"/>
    </xf>
    <xf numFmtId="168" fontId="24" fillId="5" borderId="13" xfId="8" applyNumberFormat="1" applyFont="1" applyFill="1" applyBorder="1" applyAlignment="1">
      <alignment vertical="center"/>
    </xf>
    <xf numFmtId="0" fontId="22" fillId="0" borderId="5" xfId="0" applyFont="1" applyBorder="1" applyAlignment="1">
      <alignment wrapText="1"/>
    </xf>
    <xf numFmtId="0" fontId="24" fillId="5" borderId="13" xfId="0" applyFont="1" applyFill="1" applyBorder="1" applyAlignment="1">
      <alignment horizontal="center" vertical="center"/>
    </xf>
    <xf numFmtId="0" fontId="24" fillId="5" borderId="5" xfId="0" applyFont="1" applyFill="1" applyBorder="1" applyAlignment="1">
      <alignment horizontal="center" vertical="center"/>
    </xf>
    <xf numFmtId="0" fontId="0" fillId="0" borderId="14" xfId="0" applyBorder="1"/>
    <xf numFmtId="168" fontId="24" fillId="5" borderId="5" xfId="8" applyNumberFormat="1" applyFont="1" applyFill="1" applyBorder="1" applyAlignment="1">
      <alignment vertical="center"/>
    </xf>
    <xf numFmtId="0" fontId="0" fillId="0" borderId="8" xfId="0" applyBorder="1" applyAlignment="1">
      <alignment wrapText="1"/>
    </xf>
    <xf numFmtId="0" fontId="24" fillId="5" borderId="8" xfId="0" applyFont="1" applyFill="1" applyBorder="1" applyAlignment="1">
      <alignment horizontal="center" vertical="center"/>
    </xf>
    <xf numFmtId="0" fontId="23" fillId="5" borderId="15" xfId="0" applyFont="1" applyFill="1" applyBorder="1" applyAlignment="1">
      <alignment horizontal="center" vertical="center" wrapText="1"/>
    </xf>
    <xf numFmtId="0" fontId="23" fillId="5" borderId="15" xfId="0" applyFont="1" applyFill="1" applyBorder="1" applyAlignment="1">
      <alignment horizontal="center" vertical="center"/>
    </xf>
    <xf numFmtId="0" fontId="23" fillId="5" borderId="7" xfId="0" applyFont="1" applyFill="1" applyBorder="1" applyAlignment="1">
      <alignment horizontal="center" vertical="center"/>
    </xf>
    <xf numFmtId="0" fontId="0" fillId="5" borderId="0" xfId="0" applyFill="1"/>
    <xf numFmtId="0" fontId="28" fillId="5" borderId="0" xfId="0" applyFont="1" applyFill="1" applyAlignment="1">
      <alignment horizontal="center"/>
    </xf>
    <xf numFmtId="0" fontId="28" fillId="5" borderId="0" xfId="0" applyFont="1" applyFill="1" applyAlignment="1">
      <alignment wrapText="1"/>
    </xf>
    <xf numFmtId="0" fontId="28" fillId="5" borderId="0" xfId="0" applyFont="1" applyFill="1" applyAlignment="1">
      <alignment horizontal="center" vertical="center"/>
    </xf>
    <xf numFmtId="0" fontId="28" fillId="5" borderId="0" xfId="0" applyFont="1" applyFill="1"/>
    <xf numFmtId="169" fontId="13" fillId="5" borderId="0" xfId="10" applyNumberFormat="1" applyFont="1" applyFill="1" applyBorder="1" applyAlignment="1">
      <alignment horizontal="center" vertical="justify"/>
    </xf>
    <xf numFmtId="0" fontId="27" fillId="5" borderId="0" xfId="0" applyFont="1" applyFill="1" applyAlignment="1">
      <alignment horizontal="justify" vertical="justify" wrapText="1"/>
    </xf>
    <xf numFmtId="0" fontId="2" fillId="5" borderId="1" xfId="0" applyFont="1" applyFill="1" applyBorder="1" applyAlignment="1">
      <alignment horizontal="center" vertical="center" wrapText="1"/>
    </xf>
    <xf numFmtId="0" fontId="29" fillId="0" borderId="1" xfId="0" applyFont="1" applyBorder="1" applyAlignment="1">
      <alignment horizontal="justify" vertical="center"/>
    </xf>
    <xf numFmtId="169" fontId="2" fillId="5" borderId="1" xfId="10" applyNumberFormat="1" applyFont="1" applyFill="1" applyBorder="1" applyAlignment="1">
      <alignment horizontal="center" vertical="center"/>
    </xf>
    <xf numFmtId="0" fontId="5" fillId="5" borderId="1" xfId="0" applyFont="1" applyFill="1" applyBorder="1" applyAlignment="1">
      <alignment horizontal="center" vertical="center"/>
    </xf>
    <xf numFmtId="0" fontId="29" fillId="0" borderId="1" xfId="0" applyFont="1" applyBorder="1"/>
    <xf numFmtId="0" fontId="2" fillId="5" borderId="17" xfId="0" applyFont="1" applyFill="1" applyBorder="1" applyAlignment="1">
      <alignment horizontal="center" vertical="center" wrapText="1"/>
    </xf>
    <xf numFmtId="0" fontId="30" fillId="5" borderId="1" xfId="0" applyFont="1" applyFill="1" applyBorder="1" applyAlignment="1">
      <alignment horizontal="left" vertical="center" wrapText="1"/>
    </xf>
    <xf numFmtId="169" fontId="13" fillId="5" borderId="18" xfId="10" applyNumberFormat="1" applyFont="1" applyFill="1" applyBorder="1" applyAlignment="1">
      <alignment horizontal="center" vertical="justify"/>
    </xf>
    <xf numFmtId="0" fontId="27" fillId="5" borderId="18" xfId="0" applyFont="1" applyFill="1" applyBorder="1" applyAlignment="1">
      <alignment horizontal="justify" vertical="justify" wrapText="1"/>
    </xf>
    <xf numFmtId="0" fontId="28" fillId="5" borderId="8" xfId="0" applyFont="1" applyFill="1" applyBorder="1" applyAlignment="1">
      <alignment horizontal="center" vertical="center"/>
    </xf>
    <xf numFmtId="0" fontId="28" fillId="5" borderId="8" xfId="0" applyFont="1" applyFill="1" applyBorder="1" applyAlignment="1">
      <alignment horizontal="center"/>
    </xf>
    <xf numFmtId="0" fontId="27" fillId="5" borderId="5" xfId="0" applyFont="1" applyFill="1" applyBorder="1" applyAlignment="1">
      <alignment horizontal="center" vertical="center" wrapText="1"/>
    </xf>
    <xf numFmtId="0" fontId="27" fillId="5" borderId="5" xfId="0" applyFont="1" applyFill="1" applyBorder="1" applyAlignment="1">
      <alignment horizontal="center" vertical="center"/>
    </xf>
    <xf numFmtId="0" fontId="5" fillId="5" borderId="0" xfId="0" applyFont="1" applyFill="1"/>
    <xf numFmtId="0" fontId="3" fillId="5" borderId="0" xfId="0" applyFont="1" applyFill="1"/>
    <xf numFmtId="0" fontId="0" fillId="5" borderId="0" xfId="0" applyFill="1" applyAlignment="1">
      <alignment vertical="top"/>
    </xf>
    <xf numFmtId="0" fontId="14" fillId="5" borderId="0" xfId="0" applyFont="1" applyFill="1"/>
    <xf numFmtId="164" fontId="31" fillId="5" borderId="0" xfId="1" applyFont="1" applyFill="1" applyBorder="1" applyAlignment="1">
      <alignment horizontal="center"/>
    </xf>
    <xf numFmtId="164" fontId="32" fillId="5" borderId="0" xfId="1" applyFont="1" applyFill="1" applyBorder="1"/>
    <xf numFmtId="170" fontId="32" fillId="5" borderId="0" xfId="1" applyNumberFormat="1" applyFont="1" applyFill="1" applyBorder="1"/>
    <xf numFmtId="0" fontId="32" fillId="5" borderId="0" xfId="0" applyFont="1" applyFill="1" applyAlignment="1">
      <alignment horizontal="center"/>
    </xf>
    <xf numFmtId="0" fontId="32" fillId="5" borderId="0" xfId="0" applyFont="1" applyFill="1"/>
    <xf numFmtId="0" fontId="31" fillId="5" borderId="0" xfId="0" applyFont="1" applyFill="1" applyAlignment="1">
      <alignment horizontal="center" vertical="center" wrapText="1"/>
    </xf>
    <xf numFmtId="0" fontId="31" fillId="5" borderId="0" xfId="0" applyFont="1" applyFill="1" applyAlignment="1">
      <alignment horizontal="center" vertical="justify" wrapText="1"/>
    </xf>
    <xf numFmtId="164" fontId="31" fillId="5" borderId="20" xfId="1" applyFont="1" applyFill="1" applyBorder="1" applyAlignment="1">
      <alignment horizontal="center"/>
    </xf>
    <xf numFmtId="2" fontId="32" fillId="5" borderId="4" xfId="10" applyNumberFormat="1" applyFont="1" applyFill="1" applyBorder="1"/>
    <xf numFmtId="170" fontId="32" fillId="5" borderId="4" xfId="1" applyNumberFormat="1" applyFont="1" applyFill="1" applyBorder="1"/>
    <xf numFmtId="0" fontId="32" fillId="5" borderId="4" xfId="0" applyFont="1" applyFill="1" applyBorder="1" applyAlignment="1">
      <alignment horizontal="center"/>
    </xf>
    <xf numFmtId="0" fontId="32" fillId="5" borderId="21" xfId="0" applyFont="1" applyFill="1" applyBorder="1"/>
    <xf numFmtId="0" fontId="32" fillId="5" borderId="22" xfId="0" applyFont="1" applyFill="1" applyBorder="1" applyAlignment="1">
      <alignment horizontal="center" vertical="justify" wrapText="1"/>
    </xf>
    <xf numFmtId="0" fontId="32" fillId="5" borderId="23" xfId="0" applyFont="1" applyFill="1" applyBorder="1"/>
    <xf numFmtId="9" fontId="32" fillId="5" borderId="0" xfId="10" applyFont="1" applyFill="1" applyBorder="1"/>
    <xf numFmtId="170" fontId="32" fillId="5" borderId="19" xfId="1" applyNumberFormat="1" applyFont="1" applyFill="1" applyBorder="1"/>
    <xf numFmtId="0" fontId="32" fillId="5" borderId="19" xfId="0" applyFont="1" applyFill="1" applyBorder="1" applyAlignment="1">
      <alignment horizontal="center"/>
    </xf>
    <xf numFmtId="2" fontId="32" fillId="5" borderId="0" xfId="0" applyNumberFormat="1" applyFont="1" applyFill="1" applyAlignment="1">
      <alignment horizontal="right" wrapText="1"/>
    </xf>
    <xf numFmtId="164" fontId="32" fillId="5" borderId="22" xfId="1" applyFont="1" applyFill="1" applyBorder="1" applyAlignment="1">
      <alignment horizontal="center"/>
    </xf>
    <xf numFmtId="3" fontId="32" fillId="5" borderId="19" xfId="0" applyNumberFormat="1" applyFont="1" applyFill="1" applyBorder="1"/>
    <xf numFmtId="170" fontId="32" fillId="5" borderId="19" xfId="1" applyNumberFormat="1" applyFont="1" applyFill="1" applyBorder="1" applyAlignment="1">
      <alignment horizontal="right"/>
    </xf>
    <xf numFmtId="39" fontId="32" fillId="5" borderId="0" xfId="1" applyNumberFormat="1" applyFont="1" applyFill="1" applyBorder="1"/>
    <xf numFmtId="0" fontId="31" fillId="5" borderId="24" xfId="0" applyFont="1" applyFill="1" applyBorder="1" applyAlignment="1">
      <alignment horizontal="center" vertical="justify" wrapText="1"/>
    </xf>
    <xf numFmtId="0" fontId="31" fillId="5" borderId="23" xfId="0" applyFont="1" applyFill="1" applyBorder="1" applyAlignment="1">
      <alignment horizontal="center"/>
    </xf>
    <xf numFmtId="0" fontId="31" fillId="5" borderId="25" xfId="0" applyFont="1" applyFill="1" applyBorder="1" applyAlignment="1">
      <alignment horizontal="center" vertical="center" wrapText="1"/>
    </xf>
    <xf numFmtId="0" fontId="22" fillId="5" borderId="0" xfId="0" applyFont="1" applyFill="1" applyAlignment="1">
      <alignment horizontal="center"/>
    </xf>
    <xf numFmtId="41" fontId="0" fillId="5" borderId="0" xfId="9" applyFont="1" applyFill="1" applyAlignment="1">
      <alignment vertical="center"/>
    </xf>
    <xf numFmtId="0" fontId="33" fillId="5" borderId="0" xfId="0" applyFont="1" applyFill="1" applyAlignment="1">
      <alignment horizontal="center" vertical="center"/>
    </xf>
    <xf numFmtId="0" fontId="34" fillId="5" borderId="0" xfId="0" applyFont="1" applyFill="1" applyAlignment="1">
      <alignment horizontal="justify" vertical="center" wrapText="1"/>
    </xf>
    <xf numFmtId="0" fontId="33" fillId="5" borderId="1" xfId="0" applyFont="1" applyFill="1" applyBorder="1" applyAlignment="1">
      <alignment horizontal="center" vertical="center"/>
    </xf>
    <xf numFmtId="0" fontId="34" fillId="5" borderId="1" xfId="0" applyFont="1" applyFill="1" applyBorder="1" applyAlignment="1">
      <alignment horizontal="justify" vertical="center" wrapText="1"/>
    </xf>
    <xf numFmtId="0" fontId="33" fillId="5" borderId="1" xfId="0" applyFont="1" applyFill="1" applyBorder="1" applyAlignment="1">
      <alignment horizontal="center" vertical="center" wrapText="1"/>
    </xf>
    <xf numFmtId="0" fontId="33" fillId="5" borderId="27" xfId="0" applyFont="1" applyFill="1" applyBorder="1" applyAlignment="1">
      <alignment horizontal="center" vertical="center"/>
    </xf>
    <xf numFmtId="0" fontId="34" fillId="5" borderId="1" xfId="0" applyFont="1" applyFill="1" applyBorder="1" applyAlignment="1">
      <alignment vertical="center"/>
    </xf>
    <xf numFmtId="3" fontId="0" fillId="5" borderId="0" xfId="0" applyNumberFormat="1" applyFill="1"/>
    <xf numFmtId="0" fontId="34" fillId="5" borderId="28" xfId="0" applyFont="1" applyFill="1" applyBorder="1" applyAlignment="1">
      <alignment horizontal="center" vertical="center"/>
    </xf>
    <xf numFmtId="0" fontId="22" fillId="5" borderId="0" xfId="0" applyFont="1" applyFill="1"/>
    <xf numFmtId="0" fontId="0" fillId="5" borderId="0" xfId="0" applyFill="1" applyAlignment="1">
      <alignment horizontal="justify" vertical="justify"/>
    </xf>
    <xf numFmtId="0" fontId="0" fillId="5" borderId="0" xfId="0" applyFill="1" applyAlignment="1">
      <alignment horizontal="center"/>
    </xf>
    <xf numFmtId="0" fontId="22" fillId="5" borderId="1" xfId="0" applyFont="1" applyFill="1" applyBorder="1" applyAlignment="1">
      <alignment horizontal="center"/>
    </xf>
    <xf numFmtId="9" fontId="0" fillId="5" borderId="1" xfId="10" applyFont="1" applyFill="1" applyBorder="1" applyAlignment="1"/>
    <xf numFmtId="0" fontId="33" fillId="5" borderId="2" xfId="0" applyFont="1" applyFill="1" applyBorder="1" applyAlignment="1">
      <alignment horizontal="center" vertical="center"/>
    </xf>
    <xf numFmtId="9" fontId="0" fillId="5" borderId="22" xfId="10" applyFont="1" applyFill="1" applyBorder="1" applyAlignment="1"/>
    <xf numFmtId="2" fontId="32" fillId="5" borderId="1" xfId="0" applyNumberFormat="1" applyFont="1" applyFill="1" applyBorder="1" applyAlignment="1">
      <alignment horizontal="right"/>
    </xf>
    <xf numFmtId="9" fontId="32" fillId="5" borderId="24" xfId="10" applyFont="1" applyFill="1" applyBorder="1" applyAlignment="1">
      <alignment vertical="center"/>
    </xf>
    <xf numFmtId="171" fontId="32" fillId="5" borderId="24" xfId="7" applyNumberFormat="1" applyFont="1" applyFill="1" applyBorder="1" applyAlignment="1">
      <alignment vertical="center"/>
    </xf>
    <xf numFmtId="172" fontId="32" fillId="5" borderId="20" xfId="0" applyNumberFormat="1" applyFont="1" applyFill="1" applyBorder="1" applyAlignment="1">
      <alignment vertical="center"/>
    </xf>
    <xf numFmtId="0" fontId="31" fillId="5" borderId="5" xfId="0" applyFont="1" applyFill="1" applyBorder="1" applyAlignment="1">
      <alignment horizontal="center" vertical="center" wrapText="1"/>
    </xf>
    <xf numFmtId="0" fontId="31" fillId="5" borderId="31" xfId="0" applyFont="1" applyFill="1" applyBorder="1" applyAlignment="1">
      <alignment horizontal="center" vertical="center"/>
    </xf>
    <xf numFmtId="0" fontId="35" fillId="5" borderId="0" xfId="0" applyFont="1" applyFill="1"/>
    <xf numFmtId="0" fontId="7" fillId="5" borderId="0" xfId="0" applyFont="1" applyFill="1" applyAlignment="1">
      <alignment horizontal="left"/>
    </xf>
    <xf numFmtId="0" fontId="4" fillId="0" borderId="4" xfId="0" applyFont="1" applyBorder="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5" fillId="0" borderId="0" xfId="2" applyFont="1" applyAlignment="1">
      <alignment horizontal="center" vertical="center"/>
    </xf>
    <xf numFmtId="0" fontId="2" fillId="0" borderId="0" xfId="2" applyFont="1" applyAlignment="1">
      <alignment horizontal="justify" vertical="top" wrapText="1"/>
    </xf>
    <xf numFmtId="0" fontId="16" fillId="0" borderId="0" xfId="2" applyFont="1" applyAlignment="1">
      <alignment horizontal="left" vertical="top" wrapText="1"/>
    </xf>
    <xf numFmtId="0" fontId="17" fillId="0" borderId="0" xfId="2" applyFont="1" applyAlignment="1">
      <alignment horizontal="left" vertical="top" wrapText="1"/>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167" fontId="10" fillId="0" borderId="2" xfId="7" applyNumberFormat="1" applyFont="1" applyBorder="1" applyAlignment="1">
      <alignment horizontal="center" vertical="center" wrapText="1"/>
    </xf>
    <xf numFmtId="167" fontId="10" fillId="0" borderId="3" xfId="7" applyNumberFormat="1" applyFont="1" applyBorder="1" applyAlignment="1">
      <alignment horizontal="center" vertical="center" wrapText="1"/>
    </xf>
    <xf numFmtId="1" fontId="13" fillId="0" borderId="2" xfId="2" applyNumberFormat="1" applyFont="1" applyBorder="1" applyAlignment="1">
      <alignment horizontal="center" vertical="center"/>
    </xf>
    <xf numFmtId="1" fontId="13" fillId="0" borderId="3" xfId="2" applyNumberFormat="1" applyFont="1" applyBorder="1" applyAlignment="1">
      <alignment horizontal="center" vertical="center"/>
    </xf>
    <xf numFmtId="0" fontId="26" fillId="0" borderId="10" xfId="0" applyFont="1" applyBorder="1" applyAlignment="1">
      <alignment horizontal="center"/>
    </xf>
    <xf numFmtId="0" fontId="26" fillId="0" borderId="16" xfId="0" applyFont="1" applyBorder="1" applyAlignment="1">
      <alignment horizontal="center"/>
    </xf>
    <xf numFmtId="0" fontId="26" fillId="0" borderId="9" xfId="0" applyFont="1" applyBorder="1" applyAlignment="1">
      <alignment horizontal="center"/>
    </xf>
    <xf numFmtId="0" fontId="27" fillId="0" borderId="10" xfId="0" applyFont="1" applyBorder="1" applyAlignment="1">
      <alignment horizontal="center"/>
    </xf>
    <xf numFmtId="0" fontId="27" fillId="0" borderId="16" xfId="0" applyFont="1" applyBorder="1" applyAlignment="1">
      <alignment horizontal="center"/>
    </xf>
    <xf numFmtId="0" fontId="27" fillId="0" borderId="9" xfId="0" applyFont="1" applyBorder="1" applyAlignment="1">
      <alignment horizontal="center"/>
    </xf>
    <xf numFmtId="0" fontId="0" fillId="0" borderId="0" xfId="0" applyAlignment="1">
      <alignment horizontal="center"/>
    </xf>
    <xf numFmtId="0" fontId="22" fillId="0" borderId="10" xfId="0" applyFont="1" applyBorder="1" applyAlignment="1">
      <alignment horizontal="center"/>
    </xf>
    <xf numFmtId="0" fontId="22" fillId="0" borderId="9" xfId="0" applyFont="1" applyBorder="1" applyAlignment="1">
      <alignment horizontal="center"/>
    </xf>
    <xf numFmtId="0" fontId="0" fillId="0" borderId="6" xfId="0" applyBorder="1" applyAlignment="1">
      <alignment horizontal="center"/>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27" fillId="5" borderId="10" xfId="0" applyFont="1" applyFill="1" applyBorder="1" applyAlignment="1">
      <alignment horizontal="justify" vertical="center" wrapText="1"/>
    </xf>
    <xf numFmtId="0" fontId="27" fillId="5" borderId="9" xfId="0" applyFont="1" applyFill="1" applyBorder="1" applyAlignment="1">
      <alignment horizontal="justify" vertical="center" wrapText="1"/>
    </xf>
    <xf numFmtId="0" fontId="27" fillId="5" borderId="19" xfId="0" applyFont="1" applyFill="1" applyBorder="1" applyAlignment="1">
      <alignment horizontal="center" vertical="center"/>
    </xf>
    <xf numFmtId="0" fontId="27" fillId="5" borderId="0" xfId="0" applyFont="1" applyFill="1" applyAlignment="1">
      <alignment horizontal="center" vertical="center" wrapText="1"/>
    </xf>
    <xf numFmtId="9" fontId="22" fillId="5" borderId="0" xfId="0" applyNumberFormat="1" applyFont="1" applyFill="1" applyAlignment="1">
      <alignment horizontal="center"/>
    </xf>
    <xf numFmtId="0" fontId="22" fillId="5" borderId="0" xfId="0" applyFont="1" applyFill="1" applyAlignment="1">
      <alignment horizontal="center"/>
    </xf>
    <xf numFmtId="0" fontId="0" fillId="5" borderId="0" xfId="0" applyFill="1" applyAlignment="1">
      <alignment horizontal="justify" vertical="center"/>
    </xf>
    <xf numFmtId="0" fontId="27" fillId="5" borderId="2" xfId="0" applyFont="1" applyFill="1" applyBorder="1" applyAlignment="1">
      <alignment horizontal="center" vertical="center" wrapText="1"/>
    </xf>
    <xf numFmtId="0" fontId="27" fillId="5" borderId="26"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3" xfId="0" applyFont="1" applyFill="1" applyBorder="1" applyAlignment="1">
      <alignment horizontal="center" vertical="center" wrapText="1"/>
    </xf>
    <xf numFmtId="9" fontId="27" fillId="5" borderId="0" xfId="0" applyNumberFormat="1" applyFont="1" applyFill="1" applyAlignment="1">
      <alignment horizontal="center" vertical="justify" wrapText="1"/>
    </xf>
    <xf numFmtId="0" fontId="27" fillId="5" borderId="0" xfId="0" applyFont="1" applyFill="1" applyAlignment="1">
      <alignment horizontal="center" vertical="justify" wrapText="1"/>
    </xf>
    <xf numFmtId="0" fontId="27" fillId="5" borderId="0" xfId="0" applyFont="1" applyFill="1" applyAlignment="1">
      <alignment horizontal="left" vertical="justify"/>
    </xf>
    <xf numFmtId="0" fontId="31" fillId="5" borderId="30" xfId="0" applyFont="1" applyFill="1" applyBorder="1" applyAlignment="1">
      <alignment horizontal="center" vertical="center" wrapText="1"/>
    </xf>
    <xf numFmtId="0" fontId="31" fillId="5" borderId="30" xfId="0" applyFont="1" applyFill="1" applyBorder="1" applyAlignment="1">
      <alignment horizontal="center" vertical="center"/>
    </xf>
    <xf numFmtId="0" fontId="31" fillId="5" borderId="29" xfId="0" applyFont="1" applyFill="1" applyBorder="1" applyAlignment="1">
      <alignment horizontal="center" vertical="center"/>
    </xf>
    <xf numFmtId="0" fontId="27" fillId="5" borderId="0" xfId="0" applyFont="1" applyFill="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1">
    <cellStyle name="Millares [0]" xfId="9" builtinId="6"/>
    <cellStyle name="Millares [0] 2" xfId="6" xr:uid="{00000000-0005-0000-0000-000001000000}"/>
    <cellStyle name="Millares 2" xfId="1" xr:uid="{00000000-0005-0000-0000-000002000000}"/>
    <cellStyle name="Moneda" xfId="8" builtinId="4"/>
    <cellStyle name="Moneda [0] 2" xfId="5" xr:uid="{00000000-0005-0000-0000-000003000000}"/>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123825</xdr:rowOff>
    </xdr:from>
    <xdr:to>
      <xdr:col>8</xdr:col>
      <xdr:colOff>304800</xdr:colOff>
      <xdr:row>37</xdr:row>
      <xdr:rowOff>19050</xdr:rowOff>
    </xdr:to>
    <xdr:pic>
      <xdr:nvPicPr>
        <xdr:cNvPr id="2" name="Imagen 1">
          <a:extLst>
            <a:ext uri="{FF2B5EF4-FFF2-40B4-BE49-F238E27FC236}">
              <a16:creationId xmlns:a16="http://schemas.microsoft.com/office/drawing/2014/main" id="{7404C901-7F9C-4DBA-A575-A28DFF62C8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314325"/>
          <a:ext cx="5619750" cy="675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37</xdr:row>
      <xdr:rowOff>47625</xdr:rowOff>
    </xdr:from>
    <xdr:to>
      <xdr:col>8</xdr:col>
      <xdr:colOff>295275</xdr:colOff>
      <xdr:row>71</xdr:row>
      <xdr:rowOff>171450</xdr:rowOff>
    </xdr:to>
    <xdr:pic>
      <xdr:nvPicPr>
        <xdr:cNvPr id="3" name="Imagen 2">
          <a:extLst>
            <a:ext uri="{FF2B5EF4-FFF2-40B4-BE49-F238E27FC236}">
              <a16:creationId xmlns:a16="http://schemas.microsoft.com/office/drawing/2014/main" id="{D4C87450-0221-4160-85E6-C1BB596D790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1525" y="7096125"/>
          <a:ext cx="5619750" cy="660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72</xdr:row>
      <xdr:rowOff>47625</xdr:rowOff>
    </xdr:from>
    <xdr:to>
      <xdr:col>8</xdr:col>
      <xdr:colOff>295275</xdr:colOff>
      <xdr:row>107</xdr:row>
      <xdr:rowOff>161925</xdr:rowOff>
    </xdr:to>
    <xdr:pic>
      <xdr:nvPicPr>
        <xdr:cNvPr id="4" name="Imagen 3">
          <a:extLst>
            <a:ext uri="{FF2B5EF4-FFF2-40B4-BE49-F238E27FC236}">
              <a16:creationId xmlns:a16="http://schemas.microsoft.com/office/drawing/2014/main" id="{0DE1782B-E290-4E13-A7DB-058AD47779A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1525" y="13763625"/>
          <a:ext cx="5619750" cy="678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108</xdr:row>
      <xdr:rowOff>38100</xdr:rowOff>
    </xdr:from>
    <xdr:to>
      <xdr:col>8</xdr:col>
      <xdr:colOff>295275</xdr:colOff>
      <xdr:row>141</xdr:row>
      <xdr:rowOff>142875</xdr:rowOff>
    </xdr:to>
    <xdr:pic>
      <xdr:nvPicPr>
        <xdr:cNvPr id="6" name="Imagen 5">
          <a:extLst>
            <a:ext uri="{FF2B5EF4-FFF2-40B4-BE49-F238E27FC236}">
              <a16:creationId xmlns:a16="http://schemas.microsoft.com/office/drawing/2014/main" id="{EDEB951A-9016-4820-ADFA-16D8C443081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71525" y="20612100"/>
          <a:ext cx="5619750" cy="639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141</xdr:row>
      <xdr:rowOff>66675</xdr:rowOff>
    </xdr:from>
    <xdr:to>
      <xdr:col>8</xdr:col>
      <xdr:colOff>323850</xdr:colOff>
      <xdr:row>177</xdr:row>
      <xdr:rowOff>95250</xdr:rowOff>
    </xdr:to>
    <xdr:pic>
      <xdr:nvPicPr>
        <xdr:cNvPr id="7" name="Imagen 6">
          <a:extLst>
            <a:ext uri="{FF2B5EF4-FFF2-40B4-BE49-F238E27FC236}">
              <a16:creationId xmlns:a16="http://schemas.microsoft.com/office/drawing/2014/main" id="{7268B020-9CAD-4A19-A1CE-6A526452F2A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90575" y="26927175"/>
          <a:ext cx="5629275" cy="688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178</xdr:row>
      <xdr:rowOff>47625</xdr:rowOff>
    </xdr:from>
    <xdr:to>
      <xdr:col>8</xdr:col>
      <xdr:colOff>323850</xdr:colOff>
      <xdr:row>192</xdr:row>
      <xdr:rowOff>161925</xdr:rowOff>
    </xdr:to>
    <xdr:pic>
      <xdr:nvPicPr>
        <xdr:cNvPr id="8" name="Imagen 7">
          <a:extLst>
            <a:ext uri="{FF2B5EF4-FFF2-40B4-BE49-F238E27FC236}">
              <a16:creationId xmlns:a16="http://schemas.microsoft.com/office/drawing/2014/main" id="{6410F857-8123-40C9-8ECE-8ABB20265A6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00100" y="33956625"/>
          <a:ext cx="561975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34"/>
  <sheetViews>
    <sheetView zoomScale="85" zoomScaleNormal="85" workbookViewId="0">
      <selection activeCell="C7" sqref="C7"/>
    </sheetView>
  </sheetViews>
  <sheetFormatPr baseColWidth="10" defaultRowHeight="11.25" x14ac:dyDescent="0.2"/>
  <cols>
    <col min="1" max="1" width="4.85546875" style="1" customWidth="1"/>
    <col min="2" max="2" width="88.85546875" style="2" customWidth="1"/>
    <col min="3" max="3" width="58.28515625" style="34" customWidth="1"/>
    <col min="4" max="5" width="11.42578125" style="1"/>
    <col min="6" max="6" width="15" style="1" bestFit="1" customWidth="1"/>
    <col min="7" max="16384" width="11.42578125" style="1"/>
  </cols>
  <sheetData>
    <row r="1" spans="2:3" ht="16.5" customHeight="1" x14ac:dyDescent="0.2">
      <c r="B1" s="153"/>
      <c r="C1" s="153"/>
    </row>
    <row r="2" spans="2:3" ht="23.25" x14ac:dyDescent="0.2">
      <c r="B2" s="154" t="s">
        <v>83</v>
      </c>
      <c r="C2" s="155"/>
    </row>
    <row r="3" spans="2:3" ht="38.25" customHeight="1" x14ac:dyDescent="0.2">
      <c r="B3" s="39" t="s">
        <v>0</v>
      </c>
      <c r="C3" s="41"/>
    </row>
    <row r="4" spans="2:3" ht="39" customHeight="1" x14ac:dyDescent="0.2">
      <c r="B4" s="39" t="s">
        <v>27</v>
      </c>
      <c r="C4" s="53"/>
    </row>
    <row r="5" spans="2:3" ht="39" customHeight="1" x14ac:dyDescent="0.2">
      <c r="B5" s="39"/>
      <c r="C5" s="4" t="s">
        <v>97</v>
      </c>
    </row>
    <row r="6" spans="2:3" ht="15" customHeight="1" x14ac:dyDescent="0.2">
      <c r="B6" s="42" t="s">
        <v>26</v>
      </c>
      <c r="C6" s="41" t="s">
        <v>57</v>
      </c>
    </row>
    <row r="7" spans="2:3" ht="33.75" x14ac:dyDescent="0.2">
      <c r="B7" s="43" t="s">
        <v>1</v>
      </c>
      <c r="C7" s="41" t="s">
        <v>5</v>
      </c>
    </row>
    <row r="8" spans="2:3" x14ac:dyDescent="0.2">
      <c r="B8" s="44" t="s">
        <v>47</v>
      </c>
      <c r="C8" s="31" t="s">
        <v>58</v>
      </c>
    </row>
    <row r="9" spans="2:3" x14ac:dyDescent="0.2">
      <c r="B9" s="45" t="s">
        <v>25</v>
      </c>
      <c r="C9" s="32"/>
    </row>
    <row r="10" spans="2:3" ht="204.75" customHeight="1" x14ac:dyDescent="0.2">
      <c r="B10" s="46" t="s">
        <v>9</v>
      </c>
      <c r="C10" s="5" t="s">
        <v>5</v>
      </c>
    </row>
    <row r="11" spans="2:3" ht="14.25" customHeight="1" x14ac:dyDescent="0.2">
      <c r="B11" s="47" t="s">
        <v>48</v>
      </c>
      <c r="C11" s="5" t="s">
        <v>59</v>
      </c>
    </row>
    <row r="12" spans="2:3" ht="38.25" customHeight="1" x14ac:dyDescent="0.2">
      <c r="B12" s="46" t="s">
        <v>49</v>
      </c>
      <c r="C12" s="5" t="s">
        <v>5</v>
      </c>
    </row>
    <row r="13" spans="2:3" x14ac:dyDescent="0.2">
      <c r="B13" s="44" t="s">
        <v>24</v>
      </c>
      <c r="C13" s="31" t="s">
        <v>6</v>
      </c>
    </row>
    <row r="14" spans="2:3" ht="22.5" x14ac:dyDescent="0.2">
      <c r="B14" s="48" t="s">
        <v>2</v>
      </c>
      <c r="C14" s="31" t="s">
        <v>6</v>
      </c>
    </row>
    <row r="15" spans="2:3" ht="15" customHeight="1" x14ac:dyDescent="0.2">
      <c r="B15" s="44" t="s">
        <v>23</v>
      </c>
      <c r="C15" s="31" t="s">
        <v>6</v>
      </c>
    </row>
    <row r="16" spans="2:3" ht="45.75" customHeight="1" x14ac:dyDescent="0.2">
      <c r="B16" s="48" t="s">
        <v>4</v>
      </c>
      <c r="C16" s="31" t="s">
        <v>6</v>
      </c>
    </row>
    <row r="17" spans="2:3" ht="15" customHeight="1" x14ac:dyDescent="0.2">
      <c r="B17" s="45" t="s">
        <v>22</v>
      </c>
      <c r="C17" s="32" t="s">
        <v>60</v>
      </c>
    </row>
    <row r="18" spans="2:3" ht="324.75" customHeight="1" x14ac:dyDescent="0.2">
      <c r="B18" s="46" t="s">
        <v>7</v>
      </c>
      <c r="C18" s="5" t="s">
        <v>5</v>
      </c>
    </row>
    <row r="19" spans="2:3" ht="21.75" customHeight="1" x14ac:dyDescent="0.2">
      <c r="B19" s="44" t="s">
        <v>55</v>
      </c>
      <c r="C19" s="31" t="s">
        <v>61</v>
      </c>
    </row>
    <row r="20" spans="2:3" ht="128.25" customHeight="1" x14ac:dyDescent="0.2">
      <c r="B20" s="48" t="s">
        <v>56</v>
      </c>
      <c r="C20" s="32" t="s">
        <v>5</v>
      </c>
    </row>
    <row r="21" spans="2:3" ht="23.25" customHeight="1" x14ac:dyDescent="0.2">
      <c r="B21" s="45" t="s">
        <v>21</v>
      </c>
      <c r="C21" s="32" t="s">
        <v>62</v>
      </c>
    </row>
    <row r="22" spans="2:3" ht="93.75" customHeight="1" x14ac:dyDescent="0.2">
      <c r="B22" s="48" t="s">
        <v>28</v>
      </c>
      <c r="C22" s="32" t="s">
        <v>5</v>
      </c>
    </row>
    <row r="23" spans="2:3" ht="12" customHeight="1" x14ac:dyDescent="0.2">
      <c r="B23" s="49" t="s">
        <v>29</v>
      </c>
      <c r="C23" s="31" t="s">
        <v>50</v>
      </c>
    </row>
    <row r="24" spans="2:3" ht="93.75" customHeight="1" x14ac:dyDescent="0.2">
      <c r="B24" s="7" t="s">
        <v>30</v>
      </c>
      <c r="C24" s="32" t="s">
        <v>5</v>
      </c>
    </row>
    <row r="25" spans="2:3" x14ac:dyDescent="0.2">
      <c r="B25" s="49" t="s">
        <v>20</v>
      </c>
      <c r="C25" s="31" t="s">
        <v>63</v>
      </c>
    </row>
    <row r="26" spans="2:3" ht="29.25" customHeight="1" x14ac:dyDescent="0.2">
      <c r="B26" s="48" t="s">
        <v>3</v>
      </c>
      <c r="C26" s="32" t="s">
        <v>5</v>
      </c>
    </row>
    <row r="27" spans="2:3" ht="14.25" customHeight="1" x14ac:dyDescent="0.2">
      <c r="B27" s="45" t="s">
        <v>16</v>
      </c>
      <c r="C27" s="41" t="s">
        <v>57</v>
      </c>
    </row>
    <row r="28" spans="2:3" ht="96.75" customHeight="1" x14ac:dyDescent="0.2">
      <c r="B28" s="48" t="s">
        <v>17</v>
      </c>
      <c r="C28" s="32" t="s">
        <v>5</v>
      </c>
    </row>
    <row r="29" spans="2:3" x14ac:dyDescent="0.2">
      <c r="B29" s="50" t="s">
        <v>19</v>
      </c>
      <c r="C29" s="32" t="s">
        <v>64</v>
      </c>
    </row>
    <row r="30" spans="2:3" ht="68.25" customHeight="1" x14ac:dyDescent="0.2">
      <c r="B30" s="51" t="s">
        <v>10</v>
      </c>
      <c r="C30" s="32" t="s">
        <v>5</v>
      </c>
    </row>
    <row r="31" spans="2:3" ht="16.5" customHeight="1" x14ac:dyDescent="0.2">
      <c r="B31" s="45" t="s">
        <v>18</v>
      </c>
      <c r="C31" s="32" t="s">
        <v>64</v>
      </c>
    </row>
    <row r="32" spans="2:3" ht="189.75" customHeight="1" x14ac:dyDescent="0.2">
      <c r="B32" s="51" t="s">
        <v>11</v>
      </c>
      <c r="C32" s="35" t="s">
        <v>65</v>
      </c>
    </row>
    <row r="33" spans="2:3" ht="51" customHeight="1" x14ac:dyDescent="0.2">
      <c r="B33" s="52" t="s">
        <v>8</v>
      </c>
      <c r="C33" s="36" t="s">
        <v>52</v>
      </c>
    </row>
    <row r="34" spans="2:3" x14ac:dyDescent="0.2">
      <c r="B34" s="3"/>
      <c r="C34" s="33"/>
    </row>
  </sheetData>
  <mergeCells count="2">
    <mergeCell ref="B1:C1"/>
    <mergeCell ref="B2:C2"/>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5"/>
  <sheetViews>
    <sheetView view="pageLayout" zoomScaleNormal="100" workbookViewId="0">
      <selection activeCell="C19" sqref="C19"/>
    </sheetView>
  </sheetViews>
  <sheetFormatPr baseColWidth="10" defaultRowHeight="12.75" x14ac:dyDescent="0.2"/>
  <cols>
    <col min="1" max="1" width="4.140625" style="11" customWidth="1"/>
    <col min="2" max="2" width="32.85546875" style="11" customWidth="1"/>
    <col min="3" max="3" width="20.42578125" style="11" customWidth="1"/>
    <col min="4" max="4" width="16.42578125" style="11" customWidth="1"/>
    <col min="5" max="5" width="25" style="11" customWidth="1"/>
    <col min="6" max="6" width="11.42578125" style="11"/>
    <col min="7" max="7" width="5" style="11" customWidth="1"/>
    <col min="8" max="8" width="3.42578125" style="11" customWidth="1"/>
    <col min="9" max="16384" width="11.42578125" style="11"/>
  </cols>
  <sheetData>
    <row r="1" spans="1:8" ht="15" x14ac:dyDescent="0.2">
      <c r="A1" s="156" t="s">
        <v>43</v>
      </c>
      <c r="B1" s="156"/>
      <c r="C1" s="156"/>
      <c r="D1" s="156"/>
      <c r="E1" s="10"/>
      <c r="F1" s="10"/>
      <c r="G1" s="10"/>
      <c r="H1" s="10"/>
    </row>
    <row r="2" spans="1:8" ht="15" x14ac:dyDescent="0.2">
      <c r="A2" s="156"/>
      <c r="B2" s="156"/>
      <c r="C2" s="156"/>
      <c r="D2" s="156"/>
      <c r="E2" s="10"/>
      <c r="F2" s="10"/>
      <c r="G2" s="10"/>
      <c r="H2" s="10"/>
    </row>
    <row r="3" spans="1:8" ht="14.25" x14ac:dyDescent="0.2">
      <c r="A3" s="12"/>
    </row>
    <row r="4" spans="1:8" ht="66" customHeight="1" x14ac:dyDescent="0.2">
      <c r="A4" s="157" t="s">
        <v>40</v>
      </c>
      <c r="B4" s="157"/>
      <c r="C4" s="157"/>
      <c r="D4" s="157"/>
      <c r="E4" s="13"/>
      <c r="F4" s="14"/>
      <c r="G4" s="14"/>
      <c r="H4" s="14"/>
    </row>
    <row r="5" spans="1:8" x14ac:dyDescent="0.2">
      <c r="A5" s="15" t="s">
        <v>53</v>
      </c>
      <c r="B5" s="16"/>
      <c r="C5" s="16"/>
      <c r="D5" s="16"/>
    </row>
    <row r="6" spans="1:8" x14ac:dyDescent="0.2">
      <c r="A6" s="15" t="s">
        <v>32</v>
      </c>
      <c r="B6" s="16"/>
      <c r="C6" s="16"/>
      <c r="D6" s="16"/>
    </row>
    <row r="7" spans="1:8" x14ac:dyDescent="0.2">
      <c r="A7" s="15"/>
      <c r="B7" s="16"/>
      <c r="C7" s="16"/>
      <c r="D7" s="16"/>
    </row>
    <row r="8" spans="1:8" x14ac:dyDescent="0.2">
      <c r="A8" s="15" t="s">
        <v>33</v>
      </c>
      <c r="B8" s="16"/>
      <c r="C8" s="16"/>
      <c r="D8" s="16"/>
    </row>
    <row r="9" spans="1:8" x14ac:dyDescent="0.2">
      <c r="A9" s="15" t="s">
        <v>34</v>
      </c>
      <c r="B9" s="16"/>
      <c r="C9" s="16"/>
      <c r="D9" s="16"/>
    </row>
    <row r="10" spans="1:8" x14ac:dyDescent="0.2">
      <c r="A10" s="15" t="s">
        <v>35</v>
      </c>
      <c r="B10" s="16"/>
      <c r="C10" s="16"/>
      <c r="D10" s="16"/>
    </row>
    <row r="11" spans="1:8" ht="14.25" x14ac:dyDescent="0.2">
      <c r="A11" s="17"/>
    </row>
    <row r="13" spans="1:8" ht="22.5" customHeight="1" x14ac:dyDescent="0.2">
      <c r="B13" s="18" t="s">
        <v>36</v>
      </c>
      <c r="C13" s="160" t="s">
        <v>97</v>
      </c>
      <c r="D13" s="161"/>
      <c r="E13" s="19"/>
      <c r="F13" s="19"/>
    </row>
    <row r="14" spans="1:8" x14ac:dyDescent="0.2">
      <c r="B14" s="20" t="s">
        <v>37</v>
      </c>
      <c r="C14" s="162">
        <v>64260000</v>
      </c>
      <c r="D14" s="163"/>
      <c r="E14" s="21"/>
    </row>
    <row r="15" spans="1:8" x14ac:dyDescent="0.2">
      <c r="B15" s="22" t="s">
        <v>38</v>
      </c>
      <c r="C15" s="164"/>
      <c r="D15" s="165"/>
      <c r="E15" s="23"/>
    </row>
    <row r="17" spans="1:4" s="3" customFormat="1" ht="11.25" x14ac:dyDescent="0.2">
      <c r="B17" s="24"/>
      <c r="C17" s="24"/>
      <c r="D17" s="24"/>
    </row>
    <row r="18" spans="1:4" s="3" customFormat="1" ht="11.25" x14ac:dyDescent="0.2">
      <c r="B18" s="24"/>
      <c r="C18" s="24"/>
      <c r="D18" s="24"/>
    </row>
    <row r="19" spans="1:4" s="3" customFormat="1" ht="11.25" x14ac:dyDescent="0.2">
      <c r="B19" s="24"/>
      <c r="C19" s="24"/>
      <c r="D19" s="24"/>
    </row>
    <row r="20" spans="1:4" x14ac:dyDescent="0.2">
      <c r="A20" s="25" t="s">
        <v>39</v>
      </c>
      <c r="B20" s="25"/>
      <c r="C20" s="25"/>
    </row>
    <row r="21" spans="1:4" x14ac:dyDescent="0.2">
      <c r="A21" s="158" t="s">
        <v>46</v>
      </c>
      <c r="B21" s="159"/>
      <c r="C21" s="26"/>
    </row>
    <row r="22" spans="1:4" x14ac:dyDescent="0.2">
      <c r="A22" s="27"/>
      <c r="B22" s="26"/>
      <c r="C22" s="26"/>
    </row>
    <row r="23" spans="1:4" x14ac:dyDescent="0.2">
      <c r="A23" s="27"/>
      <c r="B23" s="26"/>
      <c r="C23" s="26"/>
    </row>
    <row r="24" spans="1:4" x14ac:dyDescent="0.2">
      <c r="A24" s="28" t="s">
        <v>41</v>
      </c>
    </row>
    <row r="25" spans="1:4" x14ac:dyDescent="0.2">
      <c r="A25" s="16" t="s">
        <v>42</v>
      </c>
    </row>
  </sheetData>
  <mergeCells count="7">
    <mergeCell ref="A1:D1"/>
    <mergeCell ref="A2:D2"/>
    <mergeCell ref="A4:D4"/>
    <mergeCell ref="A21:B21"/>
    <mergeCell ref="C13:D13"/>
    <mergeCell ref="C14:D14"/>
    <mergeCell ref="C15:D15"/>
  </mergeCells>
  <pageMargins left="0.7" right="1.6875" top="0.75" bottom="0.75" header="0.3" footer="0.3"/>
  <pageSetup orientation="portrait" r:id="rId1"/>
  <headerFooter>
    <oddHeader>&amp;C&amp;"Arial,Negrita"&amp;14PONDERACIÓN  INVITACIÓN ABIERTA No. 016 DE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059A9-22A4-42E5-A264-EF8BA5866190}">
  <dimension ref="A1:F10"/>
  <sheetViews>
    <sheetView workbookViewId="0">
      <selection activeCell="D6" sqref="D6"/>
    </sheetView>
  </sheetViews>
  <sheetFormatPr baseColWidth="10" defaultRowHeight="15" x14ac:dyDescent="0.25"/>
  <cols>
    <col min="3" max="3" width="31" customWidth="1"/>
    <col min="4" max="4" width="73.5703125" customWidth="1"/>
    <col min="5" max="5" width="20.85546875" customWidth="1"/>
    <col min="6" max="6" width="33.42578125" customWidth="1"/>
  </cols>
  <sheetData>
    <row r="1" spans="1:6" ht="15.75" thickBot="1" x14ac:dyDescent="0.3"/>
    <row r="2" spans="1:6" ht="15.75" thickBot="1" x14ac:dyDescent="0.3">
      <c r="B2" s="169" t="s">
        <v>72</v>
      </c>
      <c r="C2" s="170"/>
      <c r="D2" s="170"/>
      <c r="E2" s="170"/>
      <c r="F2" s="171"/>
    </row>
    <row r="3" spans="1:6" ht="19.5" thickBot="1" x14ac:dyDescent="0.35">
      <c r="B3" s="166" t="s">
        <v>82</v>
      </c>
      <c r="C3" s="167"/>
      <c r="D3" s="167"/>
      <c r="E3" s="167"/>
      <c r="F3" s="168"/>
    </row>
    <row r="4" spans="1:6" ht="19.5" customHeight="1" thickBot="1" x14ac:dyDescent="0.3">
      <c r="B4" s="77" t="s">
        <v>81</v>
      </c>
      <c r="C4" s="76" t="s">
        <v>80</v>
      </c>
      <c r="D4" s="75" t="s">
        <v>79</v>
      </c>
      <c r="E4" s="75" t="s">
        <v>78</v>
      </c>
      <c r="F4" s="75" t="s">
        <v>77</v>
      </c>
    </row>
    <row r="5" spans="1:6" ht="285.75" customHeight="1" thickBot="1" x14ac:dyDescent="0.3">
      <c r="A5" s="71"/>
      <c r="B5" s="74">
        <v>1</v>
      </c>
      <c r="C5" s="70">
        <v>1</v>
      </c>
      <c r="D5" s="73" t="s">
        <v>76</v>
      </c>
      <c r="E5" s="72">
        <v>39184874</v>
      </c>
      <c r="F5" s="72">
        <v>39184874</v>
      </c>
    </row>
    <row r="6" spans="1:6" ht="167.25" customHeight="1" thickBot="1" x14ac:dyDescent="0.3">
      <c r="A6" s="71"/>
      <c r="B6" s="70">
        <v>2</v>
      </c>
      <c r="C6" s="69">
        <v>1</v>
      </c>
      <c r="D6" s="68" t="s">
        <v>75</v>
      </c>
      <c r="E6" s="67">
        <v>14815126</v>
      </c>
      <c r="F6" s="67">
        <v>14815126</v>
      </c>
    </row>
    <row r="7" spans="1:6" ht="15.75" thickBot="1" x14ac:dyDescent="0.3">
      <c r="B7" s="66"/>
      <c r="C7" s="66"/>
      <c r="D7" s="65" t="s">
        <v>74</v>
      </c>
      <c r="E7" s="64">
        <f>+SUM(E4:E6)</f>
        <v>54000000</v>
      </c>
      <c r="F7" s="64">
        <f>+SUM(F4:F6)</f>
        <v>54000000</v>
      </c>
    </row>
    <row r="8" spans="1:6" ht="15.75" thickBot="1" x14ac:dyDescent="0.3">
      <c r="B8" s="62"/>
      <c r="C8" s="62"/>
      <c r="D8" s="61" t="s">
        <v>73</v>
      </c>
      <c r="E8" s="64">
        <f>+E7*19%</f>
        <v>10260000</v>
      </c>
      <c r="F8" s="63">
        <f>+F7*19%</f>
        <v>10260000</v>
      </c>
    </row>
    <row r="9" spans="1:6" ht="15.75" thickBot="1" x14ac:dyDescent="0.3">
      <c r="B9" s="62"/>
      <c r="C9" s="62"/>
      <c r="D9" s="61" t="s">
        <v>38</v>
      </c>
      <c r="E9" s="60">
        <f>+SUM(E7:E8)</f>
        <v>64260000</v>
      </c>
      <c r="F9" s="59">
        <f>+SUM(F7:F8)</f>
        <v>64260000</v>
      </c>
    </row>
    <row r="10" spans="1:6" ht="15.75" thickBot="1" x14ac:dyDescent="0.3">
      <c r="F10" s="58" t="s">
        <v>5</v>
      </c>
    </row>
  </sheetData>
  <mergeCells count="2">
    <mergeCell ref="B3:F3"/>
    <mergeCell ref="B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858D6-67B0-4D6F-BF0E-10AFB821A9DB}">
  <dimension ref="A2:E8"/>
  <sheetViews>
    <sheetView topLeftCell="B1" workbookViewId="0">
      <selection activeCell="D12" sqref="D12"/>
    </sheetView>
  </sheetViews>
  <sheetFormatPr baseColWidth="10" defaultRowHeight="15" x14ac:dyDescent="0.25"/>
  <cols>
    <col min="3" max="3" width="40.5703125" customWidth="1"/>
    <col min="4" max="4" width="37.5703125" customWidth="1"/>
  </cols>
  <sheetData>
    <row r="2" spans="1:5" ht="15.75" thickBot="1" x14ac:dyDescent="0.3"/>
    <row r="3" spans="1:5" ht="15.75" thickBot="1" x14ac:dyDescent="0.3">
      <c r="C3" s="173" t="s">
        <v>72</v>
      </c>
      <c r="D3" s="174"/>
    </row>
    <row r="4" spans="1:5" ht="15.75" thickBot="1" x14ac:dyDescent="0.3">
      <c r="C4" s="1"/>
      <c r="D4" s="1"/>
    </row>
    <row r="5" spans="1:5" ht="39.75" customHeight="1" thickBot="1" x14ac:dyDescent="0.3">
      <c r="C5" s="57" t="s">
        <v>71</v>
      </c>
      <c r="D5" s="56" t="s">
        <v>70</v>
      </c>
      <c r="E5" s="175"/>
    </row>
    <row r="6" spans="1:5" ht="409.5" customHeight="1" x14ac:dyDescent="0.25">
      <c r="A6" s="172"/>
      <c r="B6" s="172"/>
      <c r="C6" s="176" t="s">
        <v>69</v>
      </c>
      <c r="D6" s="176" t="s">
        <v>68</v>
      </c>
      <c r="E6" s="175"/>
    </row>
    <row r="7" spans="1:5" ht="87" customHeight="1" thickBot="1" x14ac:dyDescent="0.3">
      <c r="A7" s="172"/>
      <c r="B7" s="172"/>
      <c r="C7" s="177"/>
      <c r="D7" s="177"/>
      <c r="E7" s="175"/>
    </row>
    <row r="8" spans="1:5" ht="15.75" thickBot="1" x14ac:dyDescent="0.3">
      <c r="C8" s="55" t="s">
        <v>67</v>
      </c>
      <c r="D8" s="54" t="s">
        <v>66</v>
      </c>
    </row>
  </sheetData>
  <mergeCells count="6">
    <mergeCell ref="A6:A7"/>
    <mergeCell ref="C3:D3"/>
    <mergeCell ref="E5:E7"/>
    <mergeCell ref="C6:C7"/>
    <mergeCell ref="B6:B7"/>
    <mergeCell ref="D6:D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3ADEA-9B22-441D-BBC4-BE7C7A3CBC4A}">
  <sheetPr>
    <pageSetUpPr fitToPage="1"/>
  </sheetPr>
  <dimension ref="B2:G22"/>
  <sheetViews>
    <sheetView zoomScaleNormal="100" workbookViewId="0">
      <selection activeCell="E14" sqref="E14"/>
    </sheetView>
  </sheetViews>
  <sheetFormatPr baseColWidth="10" defaultRowHeight="15" x14ac:dyDescent="0.25"/>
  <cols>
    <col min="1" max="1" width="11.42578125" style="78"/>
    <col min="2" max="2" width="33.140625" style="78" customWidth="1"/>
    <col min="3" max="3" width="30.28515625" style="78" customWidth="1"/>
    <col min="4" max="4" width="11.42578125" style="78"/>
    <col min="5" max="5" width="32.140625" style="78" customWidth="1"/>
    <col min="6" max="6" width="31.42578125" style="78" customWidth="1"/>
    <col min="7" max="7" width="11.42578125" style="78"/>
    <col min="8" max="8" width="16.85546875" style="78" bestFit="1" customWidth="1"/>
    <col min="9" max="16384" width="11.42578125" style="78"/>
  </cols>
  <sheetData>
    <row r="2" spans="2:7" ht="15.75" thickBot="1" x14ac:dyDescent="0.3">
      <c r="B2" s="180" t="s">
        <v>101</v>
      </c>
      <c r="C2" s="180"/>
    </row>
    <row r="3" spans="2:7" ht="114.75" customHeight="1" thickBot="1" x14ac:dyDescent="0.3">
      <c r="B3" s="178" t="s">
        <v>100</v>
      </c>
      <c r="C3" s="179"/>
      <c r="G3" s="100"/>
    </row>
    <row r="4" spans="2:7" x14ac:dyDescent="0.25">
      <c r="B4" s="101"/>
      <c r="C4" s="98"/>
      <c r="G4" s="100"/>
    </row>
    <row r="5" spans="2:7" ht="15.75" thickBot="1" x14ac:dyDescent="0.3">
      <c r="B5" s="99" t="s">
        <v>99</v>
      </c>
      <c r="C5" s="98"/>
    </row>
    <row r="6" spans="2:7" ht="15.75" thickBot="1" x14ac:dyDescent="0.3">
      <c r="B6" s="97" t="s">
        <v>98</v>
      </c>
      <c r="C6" s="96" t="s">
        <v>97</v>
      </c>
    </row>
    <row r="7" spans="2:7" x14ac:dyDescent="0.25">
      <c r="B7" s="95" t="s">
        <v>96</v>
      </c>
      <c r="C7" s="94" t="s">
        <v>95</v>
      </c>
    </row>
    <row r="8" spans="2:7" x14ac:dyDescent="0.25">
      <c r="B8" s="93" t="s">
        <v>94</v>
      </c>
      <c r="C8" s="92" t="s">
        <v>51</v>
      </c>
    </row>
    <row r="9" spans="2:7" x14ac:dyDescent="0.25">
      <c r="B9" s="91" t="s">
        <v>93</v>
      </c>
      <c r="C9" s="90" t="s">
        <v>5</v>
      </c>
    </row>
    <row r="10" spans="2:7" x14ac:dyDescent="0.25">
      <c r="B10" s="89" t="s">
        <v>92</v>
      </c>
      <c r="C10" s="85" t="s">
        <v>5</v>
      </c>
    </row>
    <row r="11" spans="2:7" ht="71.25" x14ac:dyDescent="0.25">
      <c r="B11" s="86" t="s">
        <v>91</v>
      </c>
      <c r="C11" s="88" t="s">
        <v>87</v>
      </c>
    </row>
    <row r="12" spans="2:7" ht="28.5" x14ac:dyDescent="0.25">
      <c r="B12" s="86" t="s">
        <v>90</v>
      </c>
      <c r="C12" s="88" t="s">
        <v>89</v>
      </c>
    </row>
    <row r="13" spans="2:7" ht="28.5" x14ac:dyDescent="0.25">
      <c r="B13" s="86" t="s">
        <v>88</v>
      </c>
      <c r="C13" s="88" t="s">
        <v>87</v>
      </c>
    </row>
    <row r="14" spans="2:7" ht="85.5" x14ac:dyDescent="0.25">
      <c r="B14" s="86" t="s">
        <v>86</v>
      </c>
      <c r="C14" s="87" t="s">
        <v>51</v>
      </c>
    </row>
    <row r="15" spans="2:7" ht="28.5" x14ac:dyDescent="0.25">
      <c r="B15" s="86" t="s">
        <v>85</v>
      </c>
      <c r="C15" s="85" t="s">
        <v>84</v>
      </c>
    </row>
    <row r="16" spans="2:7" x14ac:dyDescent="0.25">
      <c r="B16" s="84"/>
      <c r="C16" s="83"/>
    </row>
    <row r="17" spans="2:6" x14ac:dyDescent="0.25">
      <c r="B17" s="82"/>
      <c r="C17" s="79"/>
      <c r="E17" s="82"/>
      <c r="F17" s="79"/>
    </row>
    <row r="18" spans="2:6" x14ac:dyDescent="0.25">
      <c r="B18" s="80"/>
      <c r="C18" s="79"/>
      <c r="E18" s="80"/>
      <c r="F18" s="79"/>
    </row>
    <row r="19" spans="2:6" x14ac:dyDescent="0.25">
      <c r="B19" s="80"/>
      <c r="C19" s="79"/>
      <c r="E19" s="80"/>
      <c r="F19" s="79"/>
    </row>
    <row r="20" spans="2:6" x14ac:dyDescent="0.25">
      <c r="B20" s="80"/>
      <c r="C20" s="79"/>
      <c r="E20" s="80"/>
      <c r="F20" s="79"/>
    </row>
    <row r="21" spans="2:6" x14ac:dyDescent="0.25">
      <c r="B21" s="80"/>
      <c r="C21" s="81"/>
      <c r="E21" s="80"/>
      <c r="F21" s="81"/>
    </row>
    <row r="22" spans="2:6" x14ac:dyDescent="0.25">
      <c r="B22" s="80"/>
      <c r="C22" s="79"/>
      <c r="E22" s="80"/>
      <c r="F22" s="79"/>
    </row>
  </sheetData>
  <mergeCells count="2">
    <mergeCell ref="B3:C3"/>
    <mergeCell ref="B2:C2"/>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2027D-56FC-4D6A-9D8F-5B911627C9EA}">
  <sheetPr>
    <pageSetUpPr fitToPage="1"/>
  </sheetPr>
  <dimension ref="A1:R38"/>
  <sheetViews>
    <sheetView zoomScale="90" zoomScaleNormal="90" workbookViewId="0">
      <selection activeCell="F14" sqref="F14"/>
    </sheetView>
  </sheetViews>
  <sheetFormatPr baseColWidth="10" defaultRowHeight="15" x14ac:dyDescent="0.25"/>
  <cols>
    <col min="1" max="1" width="11.42578125" style="78"/>
    <col min="2" max="2" width="27.5703125" style="78" customWidth="1"/>
    <col min="3" max="3" width="29.5703125" style="78" customWidth="1"/>
    <col min="4" max="4" width="27" style="78" customWidth="1"/>
    <col min="5" max="5" width="19.28515625" style="78" customWidth="1"/>
    <col min="6" max="6" width="14.85546875" style="78" bestFit="1" customWidth="1"/>
    <col min="7" max="7" width="16" style="78" bestFit="1" customWidth="1"/>
    <col min="8" max="8" width="25.5703125" style="78" bestFit="1" customWidth="1"/>
    <col min="9" max="9" width="16" style="78" customWidth="1"/>
    <col min="10" max="10" width="18.85546875" style="78" customWidth="1"/>
    <col min="11" max="11" width="23.7109375" style="78" customWidth="1"/>
    <col min="12" max="12" width="23.5703125" style="78" customWidth="1"/>
    <col min="13" max="13" width="11.42578125" style="78"/>
    <col min="14" max="14" width="25.5703125" style="78" bestFit="1" customWidth="1"/>
    <col min="15" max="15" width="19.7109375" style="78" customWidth="1"/>
    <col min="16" max="16" width="18.28515625" style="78" customWidth="1"/>
    <col min="17" max="17" width="24.42578125" style="78" customWidth="1"/>
    <col min="18" max="16384" width="11.42578125" style="78"/>
  </cols>
  <sheetData>
    <row r="1" spans="2:6" x14ac:dyDescent="0.25">
      <c r="D1" s="140"/>
    </row>
    <row r="2" spans="2:6" x14ac:dyDescent="0.25">
      <c r="B2" s="138" t="str">
        <f>+DOCUMENTOS!B2</f>
        <v>INVITACIÓN ABIERTA No 016 DE 2022</v>
      </c>
    </row>
    <row r="3" spans="2:6" ht="64.5" customHeight="1" x14ac:dyDescent="0.25">
      <c r="B3" s="184" t="str">
        <f>+DOCUMENTOS!B3</f>
        <v xml:space="preserve">PRESTACIÓN DE SERVICIO DE MANTENIMIENTO CORRECTIVO DE LOS TRANSPORTADORES DE ENVASE DE LA LÍNEA 2. </v>
      </c>
      <c r="C3" s="184"/>
      <c r="D3" s="184"/>
      <c r="E3" s="184"/>
      <c r="F3" s="184"/>
    </row>
    <row r="4" spans="2:6" x14ac:dyDescent="0.25">
      <c r="B4" s="139"/>
      <c r="C4" s="139"/>
      <c r="D4" s="139"/>
      <c r="E4" s="139"/>
      <c r="F4" s="139"/>
    </row>
    <row r="5" spans="2:6" x14ac:dyDescent="0.25">
      <c r="B5" s="138" t="s">
        <v>133</v>
      </c>
    </row>
    <row r="7" spans="2:6" ht="62.25" customHeight="1" x14ac:dyDescent="0.25">
      <c r="B7" s="137" t="s">
        <v>132</v>
      </c>
      <c r="C7" s="187" t="s">
        <v>131</v>
      </c>
      <c r="D7" s="188"/>
      <c r="F7" s="136"/>
    </row>
    <row r="8" spans="2:6" ht="18.75" customHeight="1" x14ac:dyDescent="0.25">
      <c r="B8" s="135" t="s">
        <v>116</v>
      </c>
      <c r="C8" s="131" t="s">
        <v>130</v>
      </c>
      <c r="D8" s="134" t="s">
        <v>129</v>
      </c>
      <c r="F8" s="128"/>
    </row>
    <row r="9" spans="2:6" ht="44.25" customHeight="1" x14ac:dyDescent="0.25">
      <c r="B9" s="132" t="s">
        <v>114</v>
      </c>
      <c r="C9" s="131" t="s">
        <v>128</v>
      </c>
      <c r="D9" s="133" t="s">
        <v>127</v>
      </c>
      <c r="F9" s="128"/>
    </row>
    <row r="10" spans="2:6" ht="18.75" customHeight="1" x14ac:dyDescent="0.25">
      <c r="B10" s="132" t="s">
        <v>111</v>
      </c>
      <c r="C10" s="131" t="s">
        <v>126</v>
      </c>
      <c r="D10" s="131" t="s">
        <v>125</v>
      </c>
      <c r="F10" s="128"/>
    </row>
    <row r="11" spans="2:6" ht="18.75" customHeight="1" x14ac:dyDescent="0.25">
      <c r="B11" s="132" t="s">
        <v>109</v>
      </c>
      <c r="C11" s="131" t="s">
        <v>124</v>
      </c>
      <c r="D11" s="131" t="s">
        <v>122</v>
      </c>
      <c r="F11" s="128"/>
    </row>
    <row r="12" spans="2:6" ht="31.5" x14ac:dyDescent="0.25">
      <c r="B12" s="132" t="s">
        <v>107</v>
      </c>
      <c r="C12" s="131" t="s">
        <v>123</v>
      </c>
      <c r="D12" s="131" t="s">
        <v>122</v>
      </c>
      <c r="F12" s="128"/>
    </row>
    <row r="13" spans="2:6" ht="18.75" customHeight="1" x14ac:dyDescent="0.25">
      <c r="B13" s="132" t="s">
        <v>105</v>
      </c>
      <c r="C13" s="131" t="s">
        <v>121</v>
      </c>
      <c r="D13" s="131" t="s">
        <v>120</v>
      </c>
      <c r="F13" s="128"/>
    </row>
    <row r="14" spans="2:6" ht="18.75" customHeight="1" x14ac:dyDescent="0.25">
      <c r="B14" s="130"/>
      <c r="C14" s="129"/>
      <c r="D14" s="129"/>
      <c r="F14" s="128"/>
    </row>
    <row r="15" spans="2:6" ht="18.75" customHeight="1" x14ac:dyDescent="0.25">
      <c r="B15" s="130"/>
      <c r="C15" s="129"/>
      <c r="D15" s="129"/>
      <c r="F15" s="128"/>
    </row>
    <row r="16" spans="2:6" x14ac:dyDescent="0.25">
      <c r="D16" s="127"/>
    </row>
    <row r="17" spans="2:6" ht="25.5" customHeight="1" x14ac:dyDescent="0.25">
      <c r="B17" s="185" t="str">
        <f>+DOCUMENTOS!C6</f>
        <v>IGARO GROUP SAS</v>
      </c>
      <c r="C17" s="186"/>
      <c r="D17" s="186"/>
      <c r="E17" s="186"/>
      <c r="F17" s="126" t="s">
        <v>87</v>
      </c>
    </row>
    <row r="18" spans="2:6" ht="12" customHeight="1" x14ac:dyDescent="0.25">
      <c r="B18" s="125" t="s">
        <v>119</v>
      </c>
      <c r="C18" s="106"/>
      <c r="D18" s="106"/>
      <c r="E18" s="106"/>
      <c r="F18" s="124"/>
    </row>
    <row r="19" spans="2:6" ht="12" customHeight="1" thickBot="1" x14ac:dyDescent="0.3">
      <c r="B19" s="115"/>
      <c r="C19" s="118" t="s">
        <v>118</v>
      </c>
      <c r="D19" s="117">
        <v>51256088</v>
      </c>
      <c r="E19" s="123">
        <f>D19/D20</f>
        <v>1.8473326495590463</v>
      </c>
      <c r="F19" s="120" t="s">
        <v>117</v>
      </c>
    </row>
    <row r="20" spans="2:6" ht="11.25" customHeight="1" x14ac:dyDescent="0.25">
      <c r="B20" s="115" t="s">
        <v>116</v>
      </c>
      <c r="C20" s="105" t="s">
        <v>115</v>
      </c>
      <c r="D20" s="104">
        <v>27745998</v>
      </c>
      <c r="E20" s="103"/>
      <c r="F20" s="120"/>
    </row>
    <row r="21" spans="2:6" ht="11.25" customHeight="1" x14ac:dyDescent="0.25">
      <c r="B21" s="115"/>
      <c r="C21" s="105"/>
      <c r="D21" s="104"/>
      <c r="E21" s="103"/>
      <c r="F21" s="120"/>
    </row>
    <row r="22" spans="2:6" ht="15.75" thickBot="1" x14ac:dyDescent="0.3">
      <c r="B22" s="115" t="s">
        <v>114</v>
      </c>
      <c r="C22" s="118" t="s">
        <v>113</v>
      </c>
      <c r="D22" s="122" t="s">
        <v>112</v>
      </c>
      <c r="E22" s="104">
        <f>D19-D20</f>
        <v>23510090</v>
      </c>
      <c r="F22" s="120" t="s">
        <v>87</v>
      </c>
    </row>
    <row r="23" spans="2:6" x14ac:dyDescent="0.25">
      <c r="B23" s="115"/>
      <c r="C23" s="105"/>
      <c r="D23" s="104"/>
      <c r="E23" s="103"/>
      <c r="F23" s="120"/>
    </row>
    <row r="24" spans="2:6" ht="15.75" thickBot="1" x14ac:dyDescent="0.3">
      <c r="B24" s="115" t="s">
        <v>111</v>
      </c>
      <c r="C24" s="118" t="s">
        <v>110</v>
      </c>
      <c r="D24" s="121">
        <v>27745997</v>
      </c>
      <c r="E24" s="116">
        <f>D24/D25</f>
        <v>0.23866274632140336</v>
      </c>
      <c r="F24" s="120" t="s">
        <v>5</v>
      </c>
    </row>
    <row r="25" spans="2:6" x14ac:dyDescent="0.25">
      <c r="B25" s="115"/>
      <c r="C25" s="105" t="s">
        <v>103</v>
      </c>
      <c r="D25" s="104">
        <v>116256087</v>
      </c>
      <c r="E25" s="103"/>
      <c r="F25" s="114"/>
    </row>
    <row r="26" spans="2:6" x14ac:dyDescent="0.25">
      <c r="B26" s="115"/>
      <c r="C26" s="105"/>
      <c r="D26" s="104"/>
      <c r="E26" s="103"/>
      <c r="F26" s="114"/>
    </row>
    <row r="27" spans="2:6" ht="15.75" thickBot="1" x14ac:dyDescent="0.3">
      <c r="B27" s="115" t="s">
        <v>109</v>
      </c>
      <c r="C27" s="118" t="s">
        <v>104</v>
      </c>
      <c r="D27" s="117">
        <v>51189400</v>
      </c>
      <c r="E27" s="119">
        <f>D27/D28</f>
        <v>37.75029498525074</v>
      </c>
      <c r="F27" s="114" t="s">
        <v>5</v>
      </c>
    </row>
    <row r="28" spans="2:6" x14ac:dyDescent="0.25">
      <c r="B28" s="115"/>
      <c r="C28" s="105" t="s">
        <v>108</v>
      </c>
      <c r="D28" s="104">
        <v>1356000</v>
      </c>
      <c r="E28" s="103"/>
      <c r="F28" s="114"/>
    </row>
    <row r="29" spans="2:6" x14ac:dyDescent="0.25">
      <c r="B29" s="115"/>
      <c r="C29" s="105"/>
      <c r="D29" s="104"/>
      <c r="E29" s="103"/>
      <c r="F29" s="114"/>
    </row>
    <row r="30" spans="2:6" ht="15.75" thickBot="1" x14ac:dyDescent="0.3">
      <c r="B30" s="115" t="s">
        <v>107</v>
      </c>
      <c r="C30" s="118" t="s">
        <v>104</v>
      </c>
      <c r="D30" s="117">
        <v>51189400</v>
      </c>
      <c r="E30" s="116">
        <f>D30/D31</f>
        <v>0.57834536152883809</v>
      </c>
      <c r="F30" s="114" t="s">
        <v>5</v>
      </c>
    </row>
    <row r="31" spans="2:6" x14ac:dyDescent="0.25">
      <c r="B31" s="115"/>
      <c r="C31" s="105" t="s">
        <v>106</v>
      </c>
      <c r="D31" s="104">
        <v>88510090</v>
      </c>
      <c r="E31" s="103"/>
      <c r="F31" s="114"/>
    </row>
    <row r="32" spans="2:6" x14ac:dyDescent="0.25">
      <c r="B32" s="115"/>
      <c r="C32" s="105"/>
      <c r="D32" s="104"/>
      <c r="E32" s="103"/>
      <c r="F32" s="114"/>
    </row>
    <row r="33" spans="1:18" ht="15.75" thickBot="1" x14ac:dyDescent="0.3">
      <c r="B33" s="115" t="s">
        <v>105</v>
      </c>
      <c r="C33" s="118" t="s">
        <v>104</v>
      </c>
      <c r="D33" s="117">
        <v>51189400</v>
      </c>
      <c r="E33" s="116">
        <f>D33/D34</f>
        <v>0.44031586922412069</v>
      </c>
      <c r="F33" s="114" t="s">
        <v>89</v>
      </c>
    </row>
    <row r="34" spans="1:18" x14ac:dyDescent="0.25">
      <c r="B34" s="115"/>
      <c r="C34" s="105" t="s">
        <v>103</v>
      </c>
      <c r="D34" s="104">
        <v>116256087</v>
      </c>
      <c r="E34" s="103"/>
      <c r="F34" s="114"/>
    </row>
    <row r="35" spans="1:18" x14ac:dyDescent="0.25">
      <c r="A35" s="78" t="s">
        <v>102</v>
      </c>
      <c r="B35" s="113"/>
      <c r="C35" s="112"/>
      <c r="D35" s="111"/>
      <c r="E35" s="110"/>
      <c r="F35" s="109"/>
    </row>
    <row r="36" spans="1:18" x14ac:dyDescent="0.25">
      <c r="B36" s="189"/>
      <c r="C36" s="190"/>
      <c r="D36" s="190"/>
      <c r="E36" s="190"/>
      <c r="F36" s="108"/>
      <c r="H36" s="182"/>
      <c r="I36" s="183"/>
      <c r="J36" s="183"/>
      <c r="K36" s="183"/>
      <c r="L36" s="183"/>
    </row>
    <row r="37" spans="1:18" x14ac:dyDescent="0.25">
      <c r="B37" s="181"/>
      <c r="C37" s="181"/>
      <c r="D37" s="181"/>
      <c r="E37" s="181"/>
      <c r="F37" s="107"/>
      <c r="H37" s="181"/>
      <c r="I37" s="181"/>
      <c r="J37" s="181"/>
      <c r="K37" s="181"/>
      <c r="L37" s="107"/>
      <c r="N37" s="181"/>
      <c r="O37" s="181"/>
      <c r="P37" s="181"/>
      <c r="Q37" s="181"/>
      <c r="R37" s="107"/>
    </row>
    <row r="38" spans="1:18" x14ac:dyDescent="0.25">
      <c r="B38" s="106"/>
      <c r="C38" s="105"/>
      <c r="D38" s="104"/>
      <c r="E38" s="103"/>
      <c r="F38" s="102"/>
      <c r="H38" s="106"/>
      <c r="I38" s="105"/>
      <c r="J38" s="104"/>
      <c r="K38" s="103"/>
      <c r="L38" s="102"/>
      <c r="N38" s="106"/>
      <c r="O38" s="105"/>
      <c r="P38" s="104"/>
      <c r="Q38" s="103"/>
      <c r="R38" s="102"/>
    </row>
  </sheetData>
  <mergeCells count="8">
    <mergeCell ref="H37:K37"/>
    <mergeCell ref="H36:L36"/>
    <mergeCell ref="N37:Q37"/>
    <mergeCell ref="B3:F3"/>
    <mergeCell ref="B17:E17"/>
    <mergeCell ref="C7:D7"/>
    <mergeCell ref="B36:E36"/>
    <mergeCell ref="B37:E37"/>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12F7F-ECAF-4C24-A56C-2E39F662942F}">
  <dimension ref="B1:E13"/>
  <sheetViews>
    <sheetView workbookViewId="0">
      <selection activeCell="B5" sqref="B5:C6"/>
    </sheetView>
  </sheetViews>
  <sheetFormatPr baseColWidth="10" defaultRowHeight="15" x14ac:dyDescent="0.25"/>
  <cols>
    <col min="1" max="1" width="11.42578125" style="78"/>
    <col min="2" max="2" width="19" style="78" customWidth="1"/>
    <col min="3" max="3" width="24" style="78" customWidth="1"/>
    <col min="4" max="4" width="16.42578125" style="78" customWidth="1"/>
    <col min="5" max="7" width="0" style="78" hidden="1" customWidth="1"/>
    <col min="8" max="16384" width="11.42578125" style="78"/>
  </cols>
  <sheetData>
    <row r="1" spans="2:5" ht="15.75" x14ac:dyDescent="0.25">
      <c r="B1" s="152"/>
    </row>
    <row r="2" spans="2:5" ht="33" customHeight="1" x14ac:dyDescent="0.25">
      <c r="B2" s="191" t="str">
        <f>+'EVALUACION INDICES'!B2</f>
        <v>INVITACIÓN ABIERTA No 016 DE 2022</v>
      </c>
      <c r="C2" s="191"/>
    </row>
    <row r="3" spans="2:5" ht="138" customHeight="1" x14ac:dyDescent="0.25">
      <c r="B3" s="195" t="str">
        <f>+'EVALUACION INDICES'!B3</f>
        <v xml:space="preserve">PRESTACIÓN DE SERVICIO DE MANTENIMIENTO CORRECTIVO DE LOS TRANSPORTADORES DE ENVASE DE LA LÍNEA 2. </v>
      </c>
      <c r="C3" s="195"/>
    </row>
    <row r="4" spans="2:5" ht="15.75" thickBot="1" x14ac:dyDescent="0.3">
      <c r="B4" s="151" t="s">
        <v>133</v>
      </c>
      <c r="C4" s="62"/>
    </row>
    <row r="5" spans="2:5" ht="22.5" customHeight="1" thickTop="1" thickBot="1" x14ac:dyDescent="0.3">
      <c r="B5" s="192" t="s">
        <v>135</v>
      </c>
      <c r="C5" s="193"/>
      <c r="D5" s="150" t="s">
        <v>134</v>
      </c>
    </row>
    <row r="6" spans="2:5" ht="60.75" customHeight="1" thickTop="1" thickBot="1" x14ac:dyDescent="0.3">
      <c r="B6" s="193"/>
      <c r="C6" s="194"/>
      <c r="D6" s="149" t="str">
        <f>+DOCUMENTOS!C6</f>
        <v>IGARO GROUP SAS</v>
      </c>
      <c r="E6" s="140"/>
    </row>
    <row r="7" spans="2:5" ht="39.75" customHeight="1" thickTop="1" x14ac:dyDescent="0.25">
      <c r="B7" s="135" t="s">
        <v>116</v>
      </c>
      <c r="C7" s="134" t="str">
        <f>+'EVALUACION INDICES'!D8</f>
        <v>&gt; = 1.0</v>
      </c>
      <c r="D7" s="148">
        <f>+'EVALUACION INDICES'!E19</f>
        <v>1.8473326495590463</v>
      </c>
    </row>
    <row r="8" spans="2:5" ht="39" customHeight="1" x14ac:dyDescent="0.25">
      <c r="B8" s="132" t="s">
        <v>114</v>
      </c>
      <c r="C8" s="133" t="str">
        <f>+'EVALUACION INDICES'!D9</f>
        <v>&gt; =  P.O</v>
      </c>
      <c r="D8" s="147">
        <f>+'EVALUACION INDICES'!E22</f>
        <v>23510090</v>
      </c>
    </row>
    <row r="9" spans="2:5" ht="39" customHeight="1" x14ac:dyDescent="0.25">
      <c r="B9" s="132" t="s">
        <v>111</v>
      </c>
      <c r="C9" s="143" t="str">
        <f>+'EVALUACION INDICES'!D10</f>
        <v>&lt;= 75 %</v>
      </c>
      <c r="D9" s="146">
        <f>+'EVALUACION INDICES'!E24</f>
        <v>0.23866274632140336</v>
      </c>
    </row>
    <row r="10" spans="2:5" ht="31.5" x14ac:dyDescent="0.25">
      <c r="B10" s="132" t="s">
        <v>109</v>
      </c>
      <c r="C10" s="143" t="str">
        <f>+'EVALUACION INDICES'!D11</f>
        <v>&gt; = 5%</v>
      </c>
      <c r="D10" s="145">
        <f>+'EVALUACION INDICES'!E27</f>
        <v>37.75029498525074</v>
      </c>
    </row>
    <row r="11" spans="2:5" ht="31.5" x14ac:dyDescent="0.25">
      <c r="B11" s="132" t="s">
        <v>107</v>
      </c>
      <c r="C11" s="143" t="s">
        <v>122</v>
      </c>
      <c r="D11" s="144">
        <f>+'EVALUACION INDICES'!E30</f>
        <v>0.57834536152883809</v>
      </c>
    </row>
    <row r="12" spans="2:5" ht="31.5" x14ac:dyDescent="0.25">
      <c r="B12" s="132" t="s">
        <v>105</v>
      </c>
      <c r="C12" s="143" t="s">
        <v>120</v>
      </c>
      <c r="D12" s="142">
        <f>+'EVALUACION INDICES'!E33</f>
        <v>0.44031586922412069</v>
      </c>
    </row>
    <row r="13" spans="2:5" x14ac:dyDescent="0.25">
      <c r="D13" s="141" t="s">
        <v>51</v>
      </c>
    </row>
  </sheetData>
  <mergeCells count="3">
    <mergeCell ref="B2:C2"/>
    <mergeCell ref="B5:C6"/>
    <mergeCell ref="B3:C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D5C8C-7C5C-4B80-99B2-F8C4B068B070}">
  <dimension ref="A1"/>
  <sheetViews>
    <sheetView topLeftCell="A166" workbookViewId="0">
      <selection activeCell="J123" sqref="J123"/>
    </sheetView>
  </sheetViews>
  <sheetFormatPr baseColWidth="10" defaultRowHeight="15" x14ac:dyDescent="0.25"/>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28"/>
  <sheetViews>
    <sheetView tabSelected="1" workbookViewId="0">
      <selection activeCell="D19" sqref="D19"/>
    </sheetView>
  </sheetViews>
  <sheetFormatPr baseColWidth="10" defaultRowHeight="15" x14ac:dyDescent="0.25"/>
  <cols>
    <col min="1" max="1" width="27.42578125" customWidth="1"/>
    <col min="2" max="2" width="12.28515625" customWidth="1"/>
    <col min="3" max="3" width="31" customWidth="1"/>
    <col min="6" max="6" width="14.5703125" bestFit="1" customWidth="1"/>
  </cols>
  <sheetData>
    <row r="1" spans="1:3" x14ac:dyDescent="0.25">
      <c r="A1" s="2"/>
      <c r="B1" s="2"/>
      <c r="C1" s="2"/>
    </row>
    <row r="2" spans="1:3" ht="23.25" x14ac:dyDescent="0.35">
      <c r="A2" s="198" t="s">
        <v>83</v>
      </c>
      <c r="B2" s="198"/>
      <c r="C2" s="198"/>
    </row>
    <row r="3" spans="1:3" ht="46.5" customHeight="1" x14ac:dyDescent="0.25">
      <c r="A3" s="199" t="s">
        <v>12</v>
      </c>
      <c r="B3" s="200"/>
      <c r="C3" s="9" t="s">
        <v>97</v>
      </c>
    </row>
    <row r="4" spans="1:3" x14ac:dyDescent="0.25">
      <c r="A4" s="199" t="s">
        <v>0</v>
      </c>
      <c r="B4" s="200"/>
      <c r="C4" s="37" t="s">
        <v>51</v>
      </c>
    </row>
    <row r="5" spans="1:3" ht="22.5" x14ac:dyDescent="0.25">
      <c r="A5" s="199" t="s">
        <v>31</v>
      </c>
      <c r="B5" s="200"/>
      <c r="C5" s="9" t="s">
        <v>54</v>
      </c>
    </row>
    <row r="6" spans="1:3" x14ac:dyDescent="0.25">
      <c r="A6" s="199" t="s">
        <v>13</v>
      </c>
      <c r="B6" s="200"/>
      <c r="C6" s="8" t="s">
        <v>5</v>
      </c>
    </row>
    <row r="7" spans="1:3" x14ac:dyDescent="0.25">
      <c r="A7" s="201" t="s">
        <v>14</v>
      </c>
      <c r="B7" s="202"/>
      <c r="C7" s="37" t="s">
        <v>51</v>
      </c>
    </row>
    <row r="8" spans="1:3" x14ac:dyDescent="0.25">
      <c r="A8" s="196" t="s">
        <v>15</v>
      </c>
      <c r="B8" s="197"/>
      <c r="C8" s="37" t="s">
        <v>51</v>
      </c>
    </row>
    <row r="9" spans="1:3" ht="32.25" customHeight="1" x14ac:dyDescent="0.25">
      <c r="A9" s="196" t="s">
        <v>8</v>
      </c>
      <c r="B9" s="197"/>
      <c r="C9" s="38" t="s">
        <v>52</v>
      </c>
    </row>
    <row r="10" spans="1:3" x14ac:dyDescent="0.25">
      <c r="B10" s="6"/>
      <c r="C10" s="6"/>
    </row>
    <row r="11" spans="1:3" x14ac:dyDescent="0.25">
      <c r="A11" s="25" t="s">
        <v>39</v>
      </c>
      <c r="B11" s="25"/>
    </row>
    <row r="12" spans="1:3" x14ac:dyDescent="0.25">
      <c r="A12" s="158" t="s">
        <v>46</v>
      </c>
      <c r="B12" s="159"/>
    </row>
    <row r="13" spans="1:3" x14ac:dyDescent="0.25">
      <c r="A13" s="27"/>
      <c r="B13" s="26"/>
    </row>
    <row r="14" spans="1:3" x14ac:dyDescent="0.25">
      <c r="A14" s="27"/>
      <c r="B14" s="26"/>
    </row>
    <row r="15" spans="1:3" x14ac:dyDescent="0.25">
      <c r="A15" s="28" t="s">
        <v>41</v>
      </c>
      <c r="B15" s="11"/>
    </row>
    <row r="16" spans="1:3" x14ac:dyDescent="0.25">
      <c r="A16" s="16" t="s">
        <v>42</v>
      </c>
      <c r="B16" s="11"/>
    </row>
    <row r="19" spans="1:6" x14ac:dyDescent="0.25">
      <c r="A19" s="29" t="s">
        <v>44</v>
      </c>
      <c r="B19" s="30"/>
    </row>
    <row r="20" spans="1:6" x14ac:dyDescent="0.25">
      <c r="A20" s="30" t="s">
        <v>45</v>
      </c>
      <c r="B20" s="30"/>
    </row>
    <row r="26" spans="1:6" x14ac:dyDescent="0.25">
      <c r="F26" s="40"/>
    </row>
    <row r="27" spans="1:6" x14ac:dyDescent="0.25">
      <c r="F27" s="40"/>
    </row>
    <row r="28" spans="1:6" x14ac:dyDescent="0.25">
      <c r="F28" s="40"/>
    </row>
  </sheetData>
  <mergeCells count="9">
    <mergeCell ref="A12:B12"/>
    <mergeCell ref="A9:B9"/>
    <mergeCell ref="A2:C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EVALUACION JURIDICA</vt:lpstr>
      <vt:lpstr>PONDERACIÓN ECONOMICA</vt:lpstr>
      <vt:lpstr>EVALUACION TECNICO - ECONOMICA</vt:lpstr>
      <vt:lpstr>EVALUACION EXPERIENCIA</vt:lpstr>
      <vt:lpstr>DOCUMENTOS</vt:lpstr>
      <vt:lpstr>EVALUACION INDICES</vt:lpstr>
      <vt:lpstr>INDICADORES</vt:lpstr>
      <vt:lpstr>FINANCIERO</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2022-03-30T17:10:50Z</cp:lastPrinted>
  <dcterms:created xsi:type="dcterms:W3CDTF">2017-05-22T13:32:10Z</dcterms:created>
  <dcterms:modified xsi:type="dcterms:W3CDTF">2022-05-04T20:39:23Z</dcterms:modified>
</cp:coreProperties>
</file>