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JURIDICA 2022\INVITACION 013 DE 2022 BOTELLA 375\"/>
    </mc:Choice>
  </mc:AlternateContent>
  <bookViews>
    <workbookView xWindow="0" yWindow="0" windowWidth="28770" windowHeight="12000" firstSheet="2" activeTab="7"/>
  </bookViews>
  <sheets>
    <sheet name="EVALUACION JURIDICA" sheetId="1" r:id="rId1"/>
    <sheet name="DOCUMENTOS FINANCIEROS" sheetId="13" r:id="rId2"/>
    <sheet name="EVALUACION INDICES" sheetId="14" r:id="rId3"/>
    <sheet name="INDICADORES " sheetId="15" r:id="rId4"/>
    <sheet name="EVALUACION EXPERIENCIA" sheetId="10" r:id="rId5"/>
    <sheet name="EVALUACION TÉCNICA" sheetId="12" r:id="rId6"/>
    <sheet name="EVALUACION ECONOMICA" sheetId="11" r:id="rId7"/>
    <sheet name="RESULTADO" sheetId="9" r:id="rId8"/>
  </sheets>
  <externalReferences>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9" i="15" l="1"/>
  <c r="C9" i="15"/>
  <c r="D8" i="15"/>
  <c r="C8" i="15"/>
  <c r="D7" i="15"/>
  <c r="D6" i="15"/>
  <c r="B3" i="15"/>
  <c r="B2" i="15"/>
  <c r="E22" i="14" l="1"/>
  <c r="E19" i="14"/>
  <c r="E15" i="14"/>
  <c r="B13" i="14"/>
  <c r="B3" i="14"/>
  <c r="B2" i="14"/>
  <c r="G10" i="11" l="1"/>
  <c r="G9" i="11"/>
  <c r="F9" i="11"/>
  <c r="F10" i="11" s="1"/>
</calcChain>
</file>

<file path=xl/sharedStrings.xml><?xml version="1.0" encoding="utf-8"?>
<sst xmlns="http://schemas.openxmlformats.org/spreadsheetml/2006/main" count="163" uniqueCount="115">
  <si>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</si>
  <si>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</si>
  <si>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El OFERENTE deberá presentar con la OFERTA, fotocopia del Registro Único Tributario. </t>
  </si>
  <si>
    <r>
      <t xml:space="preserve">Si EL OFERENTE presenta propuesta en Consorcio o Unión Temporal, de conformidad con lo señalado en el artículo 7o. de la Ley 80 de 1993, deberá diligenciar debidamente los </t>
    </r>
    <r>
      <rPr>
        <b/>
        <sz val="8"/>
        <color theme="1"/>
        <rFont val="Arial"/>
        <family val="2"/>
      </rPr>
      <t>Formularios 2 o 3</t>
    </r>
    <r>
      <rPr>
        <sz val="8"/>
        <color theme="1"/>
        <rFont val="Arial"/>
        <family val="2"/>
      </rPr>
      <t xml:space="preserve"> de las presentes condiciones de contratación, especificando: </t>
    </r>
  </si>
  <si>
    <t>CUMPLE</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</si>
  <si>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</si>
  <si>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</si>
  <si>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</si>
  <si>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</si>
  <si>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</si>
  <si>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RESULTADO/PROPONENTE</t>
  </si>
  <si>
    <t>EVALUACION TECNICA</t>
  </si>
  <si>
    <t>EVALUACION DE EXPERIENCIA</t>
  </si>
  <si>
    <t>EVLAUACION FINACIERA</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</si>
  <si>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</si>
  <si>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</si>
  <si>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</si>
  <si>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</si>
  <si>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</si>
  <si>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</si>
  <si>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 xml:space="preserve">CERTIFICACIÓN EXPEDIDA POR LA CONTRALORÍA GENERAL DE LA REPÚBLICA. </t>
  </si>
  <si>
    <t>GARANTÍA DE SERIEDAD DE LA OFERTA</t>
  </si>
  <si>
    <t>CONSORCIO O UNIÓN TEMPORAL</t>
  </si>
  <si>
    <t>PERSONAS JURÍDICAS NACIONALES O EXTRANJERAS CON DOMICILIO O SUCURSAL EN COLOMBIA</t>
  </si>
  <si>
    <t xml:space="preserve">CARTA DE PRESENTACIÓN DE LA OFERTA </t>
  </si>
  <si>
    <t>2.1 DOCUMENTOS DE CONTENIDO JURÍDICO.</t>
  </si>
  <si>
    <t xml:space="preserve">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
</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</si>
  <si>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La Empresa, verificará en cumplimiento de lo establecido por la Ley 1238 de 2008, los antecedentes disciplinarios de los oferentes</t>
  </si>
  <si>
    <t>ANTECEDENTES JUDICIALES</t>
  </si>
  <si>
    <t>El oferente podrá presentar certificación de antecedentes judiciales expedida por autoridad competente. En caso de que el oferente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oferentes no se encuentren reportados en los registros delictivos, de acuerdo con lo previsto en el artículo 94 del Decreto 0020 de 2012.</t>
  </si>
  <si>
    <t>EVALUACION ECONOMICA</t>
  </si>
  <si>
    <t>Vo.Bo. SANDRA MILENA CUBILLOS GONZALEZ</t>
  </si>
  <si>
    <t>Vo. Bo NESTOR JAVIER LEMUS CLAVIJO</t>
  </si>
  <si>
    <t>Subgerente Tecnico</t>
  </si>
  <si>
    <t>Vo. Bo RUTH MARINA NOVOA HERRERA</t>
  </si>
  <si>
    <t>Subgerente Financiero</t>
  </si>
  <si>
    <t>Jefe  Oficina  Asesora de Juridica y Contratacion</t>
  </si>
  <si>
    <t xml:space="preserve">CERTIFICADO EXISTENCIA Y REPRESENTACIÓN LEGAL. 	</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</si>
  <si>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</si>
  <si>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</si>
  <si>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FOLIO 1-2</t>
  </si>
  <si>
    <t>ZONA DE PROYECTOS IMPORTACIONES SAS</t>
  </si>
  <si>
    <t>FOLIO 3-7</t>
  </si>
  <si>
    <t>FOLIO 8</t>
  </si>
  <si>
    <t>CORREGIR  EL FORMATO DE EXPEDICIÓN DE LA PÓLIZA ESTA DEBE SER  EN EL CONDICIONADO GENERAL DE ENTIDADES ESTATALES CON RÉGIMEN PRIVADO DE CONTRATACIÓN</t>
  </si>
  <si>
    <t>FOLIO 9-24</t>
  </si>
  <si>
    <t>FOLIO 25-26</t>
  </si>
  <si>
    <t>FOLIO 27-28</t>
  </si>
  <si>
    <t>FOLIO 29</t>
  </si>
  <si>
    <t>FOLIO 30-33</t>
  </si>
  <si>
    <t xml:space="preserve">SE VERIFICA EN EL LISTADO DE PROVEEDORES </t>
  </si>
  <si>
    <t>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t>
  </si>
  <si>
    <t xml:space="preserve">DOCUMENTO COMPROMISO DE TRANSPARENCIA </t>
  </si>
  <si>
    <t>El OFERENTE deberá suscribir y cumplir lo establecido en el Formulario No. 7 adjunto a las presentes condiciones de contratación.</t>
  </si>
  <si>
    <t>FOLIO 35, 57-58</t>
  </si>
  <si>
    <t>FOLIO 36-38</t>
  </si>
  <si>
    <t xml:space="preserve">DEBE SUBSANAR </t>
  </si>
  <si>
    <t>INVITACION ABIERTA No. 013 DE 2022</t>
  </si>
  <si>
    <t>EVALUACION EXPERIENCIA INVITACIÓN ABIERTA No. 013 DE 2022</t>
  </si>
  <si>
    <t xml:space="preserve">EXPERIENCIA  </t>
  </si>
  <si>
    <t>Los OFERENTES deberán acreditar experiencia específica en mínimo tres (3) contratos en IMPORTACIÓN Y COMERCIALIZACIÓN DE ENVASES DE VIDRIO, Las mismas en cuantía deben sumar de forma conjunta igual o superior al 50% del valor presupuesto oficial para la presente Invitación.
En el caso de propuestas presentadas por consorcios o uniones temporales, deben acreditar las 3 experiencias específicas de forma conjunta, cuyo objeto se relacione con a la IMPORTACIÓN Y COMERCIALIZACIÓN DE ENVASES DE VIDRIO, Las mismas en cuantía deben sumar de forma conjunta igual o superior al 50% del valor presupuesto oficial para la presente Invitación.  
La certificación o documento aportado deberá tener como mínimo la siguiente información que permita identificar los criterios necesarios para evaluar la idoneidad, así como llamar a verificar:
1. Nombre o razón social del contratante, dirección y teléfono.
2. Nombre o razón social del contratista.
3. Número del contrato. (Si aplica).
4. Objeto del contrato.
5. Fecha de inicio y terminación (día, mes y año).
6. Indicación de cumplimiento y calidad a satisfacción.
7. Valor del contrato (incluyendo adiciones en valor).
8. Nombre, firma y cargo de quien expide la certificación.
➢  Cada certificación de contrato u orden se analizará por separado, en caso de presentarse certificaciones que incluyan contratos u órdenes adicionales a la principal, éstas se contarán como una sola.
➢  En caso de que las certificaciones no contengan toda la información solicitada, el OFERENTE deberá anexar el contrato o acta de liquidación del mismo o acta de recibo final, o el documento donde conste la misma, de tal forma que la información no contenida en la certificación, se soporte con el contenido de dichos documentos.
➢  Solo se verificarán las certificaciones que indiquen que se reciben a satisfacción las actividades realizadas.
➢ En el caso de ofertas, presentadas por consorcios o uniones temporales, las certificaciones presentadas deberán cumplir con los requisitos e información enunciada anteriormente.
➢  Para los contratos certificados en los cuales se haya prestado el servicio como oferente plural, se evaluara de acuerdo a su porcentaje de participación.</t>
  </si>
  <si>
    <r>
      <rPr>
        <b/>
        <u/>
        <sz val="9"/>
        <color theme="1"/>
        <rFont val="Calibri (Cuerpo)"/>
      </rPr>
      <t>FEDERACIÓN NACIONAL DE CAFETEROS - BUENCAFE LIOFILIZADO DE COLOMBIA</t>
    </r>
    <r>
      <rPr>
        <sz val="8"/>
        <color theme="1"/>
        <rFont val="Calibri"/>
        <family val="2"/>
        <scheme val="minor"/>
      </rPr>
      <t xml:space="preserve">
1. Federeción Nacional de Cafeteros - Buencafe Liofilizado de colombia
2. Zona de Proyectos Importacioes SAS.
3. Número del contrato: no aplica
4. Objeto del contrato: Suministro de 5 referencias de envases de vidrio.
5. Fecha  de Inicio: 04/03/2022. Fecha de Terminación: 04/03/2023.
6. Indicación de cumplimiento y calidad a satisfacción: CUMPLE
7. Valor del contrato: $14.000.000.000
8.Liliana Patricia Castro Gomez - Coordinadora Bienes y Servicios 
</t>
    </r>
    <r>
      <rPr>
        <b/>
        <u/>
        <sz val="9"/>
        <color theme="1"/>
        <rFont val="Calibri (Cuerpo)"/>
      </rPr>
      <t>CONSTRUCTORA J Y P SAS</t>
    </r>
    <r>
      <rPr>
        <sz val="8"/>
        <color theme="1"/>
        <rFont val="Calibri"/>
        <family val="2"/>
        <scheme val="minor"/>
      </rPr>
      <t xml:space="preserve">
1. Constructora JYP SAS.
2. Zona de Proyectos Importacioes SAS.
3. Número del contrato: 69 COT 272  Y 76COT 271
4. Objeto del contrato: Suministro de materiales de contrucción y vidrio.
5. Fecha de Inicio: 05/02/2019. Fecha de Terminación: 20/06/2019.
6. Indicación de cumplimiento y calidad a satisfacción: CUMPLE
7. Valor del contrato: $302.434.268
8. Jairo Yohanny Posada Trujillo - Representante Legal
</t>
    </r>
    <r>
      <rPr>
        <b/>
        <u/>
        <sz val="9"/>
        <color theme="1"/>
        <rFont val="Calibri (Cuerpo)"/>
      </rPr>
      <t>CONTRUCCIONES CFC &amp; ASOCIADOS SA</t>
    </r>
    <r>
      <rPr>
        <sz val="8"/>
        <color theme="1"/>
        <rFont val="Calibri"/>
        <family val="2"/>
        <scheme val="minor"/>
      </rPr>
      <t xml:space="preserve">
1. CFC Construcciones y Asociados SAS.
2. Zona de Proyectos Importacioes SAS.
3. Número del contrato:39  Y 5810303
4. Objeto del contrato:Suministro de materiales de contrucción y vidrio.
5. Fecha de  Inicio: 21/11/2018. Fecha de Terminación: 19/02/2019.
6. Indicación de cumplimiento y calidad a satisfacción: CUMPLE
7. Valor del contrato: $487.684.010
8. Juan Bernardo Villegas - Gerente de Construcciones </t>
    </r>
  </si>
  <si>
    <t xml:space="preserve">RESULTADO </t>
  </si>
  <si>
    <t xml:space="preserve"> Zona de Proyectos Importacioes SAS.</t>
  </si>
  <si>
    <t>INVITACION ABIERTA No. 013 de 2022</t>
  </si>
  <si>
    <t>POS.SOLICITUD PEDIDO</t>
  </si>
  <si>
    <t>MATERIAL</t>
  </si>
  <si>
    <t>TEXTO BREVE</t>
  </si>
  <si>
    <t>UNIDAD DE MEDIDA</t>
  </si>
  <si>
    <t>VALOR TOTAL</t>
  </si>
  <si>
    <t>VALOR OFERTADO</t>
  </si>
  <si>
    <t>ENVASE VIDRIO AGUARDIENTE NÉCTAR 375 ML</t>
  </si>
  <si>
    <t>UN</t>
  </si>
  <si>
    <t>IVA</t>
  </si>
  <si>
    <t>TOTAL</t>
  </si>
  <si>
    <t>OBSERVACIÓN</t>
  </si>
  <si>
    <t>La muestra fisica presentada a la Empresa de Licores de Cundinamarca, cumple con las especificaciones técnicas necesarias para la producción en línea, pero presenta una deficiencia en la capacidad de Nivel de Llenado la cual sera corregida y subsanada por el contratista previo a la elaboración u orden de compra por parte de la Empresa de Licores de Cundinamarca</t>
  </si>
  <si>
    <t>INVITACIÓN ABIERTA No 013 DE 2022</t>
  </si>
  <si>
    <t>SUMINISTRO DE ENVASE DE VIDRIO PARA EL PRODUCTO NÉCTAR EN PRESENTACIÓN 375 ML DE LA EMPRESA DE LICORES DE CUNDINAMARCA.</t>
  </si>
  <si>
    <t>EVALUACION DOCUMENTOS</t>
  </si>
  <si>
    <t>RAZON SOCIAL</t>
  </si>
  <si>
    <t>NIT</t>
  </si>
  <si>
    <t>900.949.398-4</t>
  </si>
  <si>
    <t xml:space="preserve"> DOCUMENTOS SOLICITADOS </t>
  </si>
  <si>
    <t>1. Balance General.</t>
  </si>
  <si>
    <t>2. Estados de Resultados.</t>
  </si>
  <si>
    <t xml:space="preserve">CUMPLE </t>
  </si>
  <si>
    <t>3. Certificación de los estados financieros, por el contador público y el representante legal en los términos de la Ley 222 de 1995.</t>
  </si>
  <si>
    <t>4. Notas a los estados financieros.</t>
  </si>
  <si>
    <t>5. Dictamen del revisor fiscal sobre los estados financieros.</t>
  </si>
  <si>
    <t>6. Certificado de Antecedentes Disciplinarios vigente del contador y del revisor fiscal, expedido por la junta central de contadores con vigencia no superior a tres meses.</t>
  </si>
  <si>
    <t xml:space="preserve">7. Declaración de renta del año 2020.        </t>
  </si>
  <si>
    <t>INDICADORES FINANCIEROS</t>
  </si>
  <si>
    <t>SOLICITADOS</t>
  </si>
  <si>
    <t>PRESUPUESTO OFICIAL: $4.775.183.088</t>
  </si>
  <si>
    <t>LIQUIDEZ</t>
  </si>
  <si>
    <t>AC/PC</t>
  </si>
  <si>
    <t>&gt; = 1</t>
  </si>
  <si>
    <t>NIVEL DE ENDEUDAMIENTO</t>
  </si>
  <si>
    <t>(PT/AT) * 100</t>
  </si>
  <si>
    <t>&lt;= 70 %</t>
  </si>
  <si>
    <t>RAZON DE COBERTURA</t>
  </si>
  <si>
    <t>Uop/ GI</t>
  </si>
  <si>
    <t>&gt; = 1.5</t>
  </si>
  <si>
    <t>En Col $</t>
  </si>
  <si>
    <t>Activo corriente</t>
  </si>
  <si>
    <t>Pasivo corriente</t>
  </si>
  <si>
    <t>Pasivo Total</t>
  </si>
  <si>
    <t>Activo Total</t>
  </si>
  <si>
    <t xml:space="preserve">RAZON DE COBERTURA </t>
  </si>
  <si>
    <t>Utilidad Operacional</t>
  </si>
  <si>
    <t xml:space="preserve">  </t>
  </si>
  <si>
    <t>Gastos de Interes</t>
  </si>
  <si>
    <t>SOLICITADOS
PRESUPUESTO OFICIAL $4.775.183.088</t>
  </si>
  <si>
    <t>OBTENIDO POR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</si>
</sst>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164" formatCode="_(* #,##0.00_);_(* \(#,##0.00\);_(* &quot;-&quot;??_);_(@_)"/>
    <numFmt numFmtId="165" formatCode="_-&quot;$&quot;* #,##0_-;\-&quot;$&quot;* #,##0_-;_-&quot;$&quot;* &quot;-&quot;_-;_-@_-"/>
    <numFmt numFmtId="166" formatCode="_(&quot;$&quot;\ * #,##0.00_);_(&quot;$&quot;\ * \(#,##0.00\);_(&quot;$&quot;\ * &quot;-&quot;??_);_(@_)"/>
    <numFmt numFmtId="167" formatCode="&quot;$&quot;#,##0;[Red]\-&quot;$&quot;#,##0"/>
    <numFmt numFmtId="168" formatCode="0.0%"/>
    <numFmt numFmtId="169" formatCode="_(* #,##0_);_(* \(#,##0\);_(* &quot;-&quot;??_);_(@_)"/>
    <numFmt numFmtId="170" formatCode="_(&quot;$&quot;\ * #,##0_);_(&quot;$&quot;\ * \(#,##0\);_(&quot;$&quot;\ * &quot;-&quot;_);_(@_)"/>
    <numFmt numFmtId="171" formatCode="#,##0.00;[Red]#,##0.00"/>
  </numFmts>
  <fonts count="36">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8"/>
      <color theme="1"/>
      <name val="Calibri"/>
      <family val="2"/>
      <scheme val="minor"/>
    </font>
    <font>
      <sz val="11"/>
      <color theme="1"/>
      <name val="Calibri"/>
      <family val="2"/>
      <scheme val="minor"/>
    </font>
    <font>
      <sz val="10"/>
      <name val="Arial"/>
      <family val="2"/>
    </font>
    <font>
      <b/>
      <sz val="9"/>
      <color theme="1"/>
      <name val="Arial"/>
      <family val="2"/>
    </font>
    <font>
      <sz val="9"/>
      <name val="Arial"/>
      <family val="2"/>
    </font>
    <font>
      <b/>
      <sz val="9"/>
      <name val="Arial"/>
      <family val="2"/>
    </font>
    <font>
      <sz val="9"/>
      <color theme="1"/>
      <name val="Arial"/>
      <family val="2"/>
    </font>
    <font>
      <sz val="8"/>
      <color rgb="FFFF0000"/>
      <name val="Calibri"/>
      <family val="2"/>
      <scheme val="minor"/>
    </font>
    <font>
      <sz val="12"/>
      <color rgb="FFFF0000"/>
      <name val="Arial"/>
      <family val="2"/>
    </font>
    <font>
      <b/>
      <sz val="8"/>
      <color rgb="FFFF0000"/>
      <name val="Arial"/>
      <family val="2"/>
    </font>
    <font>
      <b/>
      <sz val="11"/>
      <color theme="1"/>
      <name val="Calibri"/>
      <family val="2"/>
      <scheme val="minor"/>
    </font>
    <font>
      <b/>
      <sz val="8"/>
      <color rgb="FF000000"/>
      <name val="Arial"/>
      <family val="2"/>
    </font>
    <font>
      <b/>
      <u/>
      <sz val="9"/>
      <color theme="1"/>
      <name val="Calibri (Cuerpo)"/>
    </font>
    <font>
      <b/>
      <sz val="11"/>
      <name val="Arial"/>
      <family val="2"/>
    </font>
    <font>
      <sz val="11"/>
      <name val="Arial"/>
      <family val="2"/>
    </font>
    <font>
      <b/>
      <sz val="20"/>
      <color theme="1"/>
      <name val="Calibri"/>
      <family val="2"/>
      <scheme val="minor"/>
    </font>
    <font>
      <b/>
      <sz val="10"/>
      <color theme="1"/>
      <name val="Arial"/>
      <family val="2"/>
    </font>
    <font>
      <sz val="10"/>
      <color theme="1"/>
      <name val="Arial"/>
      <family val="2"/>
    </font>
    <font>
      <b/>
      <sz val="10"/>
      <name val="Arial"/>
      <family val="2"/>
    </font>
    <font>
      <sz val="11"/>
      <color theme="1"/>
      <name val="Arial"/>
      <family val="2"/>
    </font>
    <font>
      <sz val="11"/>
      <color rgb="FF000000"/>
      <name val="Arial"/>
      <family val="2"/>
    </font>
    <font>
      <b/>
      <sz val="11"/>
      <color theme="1"/>
      <name val="Arial"/>
      <family val="2"/>
    </font>
    <font>
      <b/>
      <sz val="12"/>
      <color theme="1"/>
      <name val="Calibri"/>
      <family val="2"/>
      <scheme val="minor"/>
    </font>
    <font>
      <sz val="12"/>
      <color theme="1"/>
      <name val="Calibri"/>
      <family val="2"/>
      <scheme val="minor"/>
    </font>
    <font>
      <b/>
      <sz val="9"/>
      <color theme="1"/>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rgb="FF00B050"/>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auto="1"/>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medium">
        <color auto="1"/>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ck">
        <color indexed="64"/>
      </left>
      <right/>
      <top style="thick">
        <color indexed="64"/>
      </top>
      <bottom style="thick">
        <color indexed="64"/>
      </bottom>
      <diagonal/>
    </border>
  </borders>
  <cellStyleXfs count="10">
    <xf numFmtId="0" fontId="0" fillId="0" borderId="0"/>
    <xf numFmtId="164" fontId="9" fillId="0" borderId="0" applyFont="0" applyFill="0" applyBorder="0" applyAlignment="0" applyProtection="0"/>
    <xf numFmtId="0" fontId="10" fillId="0" borderId="0"/>
    <xf numFmtId="0" fontId="10" fillId="0" borderId="0"/>
    <xf numFmtId="0" fontId="9" fillId="0" borderId="0"/>
    <xf numFmtId="165" fontId="9" fillId="0" borderId="0" applyFont="0" applyFill="0" applyBorder="0" applyAlignment="0" applyProtection="0"/>
    <xf numFmtId="41" fontId="9" fillId="0" borderId="0" applyFont="0" applyFill="0" applyBorder="0" applyAlignment="0" applyProtection="0"/>
    <xf numFmtId="166" fontId="9" fillId="0" borderId="0" applyFont="0" applyFill="0" applyBorder="0" applyAlignment="0" applyProtection="0"/>
    <xf numFmtId="41" fontId="9" fillId="0" borderId="0" applyFont="0" applyFill="0" applyBorder="0" applyAlignment="0" applyProtection="0"/>
    <xf numFmtId="9" fontId="9" fillId="0" borderId="0" applyFont="0" applyFill="0" applyBorder="0" applyAlignment="0" applyProtection="0"/>
  </cellStyleXfs>
  <cellXfs count="209">
    <xf numFmtId="0" fontId="0" fillId="0" borderId="0" xfId="0"/>
    <xf numFmtId="0" fontId="4" fillId="0" borderId="0" xfId="0" applyFont="1"/>
    <xf numFmtId="0" fontId="4" fillId="0" borderId="0" xfId="0" applyFont="1" applyAlignment="1"/>
    <xf numFmtId="0" fontId="5" fillId="0" borderId="0" xfId="0" applyFont="1"/>
    <xf numFmtId="0" fontId="1" fillId="0" borderId="1" xfId="0" applyFont="1" applyBorder="1" applyAlignment="1">
      <alignment horizontal="center" vertical="center"/>
    </xf>
    <xf numFmtId="0" fontId="1" fillId="0" borderId="1" xfId="0" applyFont="1" applyBorder="1" applyAlignment="1">
      <alignment vertical="center"/>
    </xf>
    <xf numFmtId="0" fontId="2" fillId="0" borderId="1" xfId="0" applyFont="1" applyBorder="1" applyAlignment="1">
      <alignment horizontal="justify" vertical="top"/>
    </xf>
    <xf numFmtId="0" fontId="3" fillId="0" borderId="1" xfId="0" applyFont="1" applyBorder="1" applyAlignment="1">
      <alignment horizontal="justify" vertical="center"/>
    </xf>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vertical="center" wrapText="1"/>
    </xf>
    <xf numFmtId="0" fontId="5"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0" xfId="0" applyBorder="1"/>
    <xf numFmtId="0" fontId="5" fillId="0" borderId="0" xfId="0" applyFont="1" applyAlignment="1">
      <alignment wrapText="1"/>
    </xf>
    <xf numFmtId="0" fontId="3" fillId="0" borderId="1" xfId="0" applyFont="1" applyBorder="1"/>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0" fillId="0" borderId="0" xfId="2"/>
    <xf numFmtId="0" fontId="12" fillId="0" borderId="0" xfId="2" applyFont="1"/>
    <xf numFmtId="0" fontId="13" fillId="0" borderId="0" xfId="2" applyFont="1" applyAlignment="1">
      <alignment vertical="top"/>
    </xf>
    <xf numFmtId="0" fontId="13" fillId="0" borderId="0" xfId="2" applyFont="1" applyAlignment="1">
      <alignment horizontal="left" vertical="top" wrapText="1"/>
    </xf>
    <xf numFmtId="0" fontId="12" fillId="0" borderId="0" xfId="2" applyFont="1" applyAlignment="1">
      <alignment horizontal="left" vertical="top" wrapText="1"/>
    </xf>
    <xf numFmtId="0" fontId="13" fillId="0" borderId="0" xfId="2" applyFont="1"/>
    <xf numFmtId="0" fontId="11" fillId="0" borderId="0" xfId="0" applyFont="1"/>
    <xf numFmtId="0" fontId="14" fillId="0" borderId="0" xfId="0" applyFont="1"/>
    <xf numFmtId="0" fontId="6" fillId="0" borderId="1" xfId="0" applyFont="1" applyBorder="1" applyAlignment="1">
      <alignment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xf>
    <xf numFmtId="0" fontId="2" fillId="0" borderId="1" xfId="0" applyFont="1" applyBorder="1" applyAlignment="1">
      <alignment horizontal="center" vertical="center"/>
    </xf>
    <xf numFmtId="0" fontId="1"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16" fillId="0" borderId="1" xfId="0" applyFont="1" applyBorder="1" applyAlignment="1">
      <alignment horizontal="center" vertical="center"/>
    </xf>
    <xf numFmtId="0" fontId="17" fillId="0" borderId="3" xfId="0" applyFont="1" applyBorder="1" applyAlignment="1">
      <alignment horizontal="center" vertical="center"/>
    </xf>
    <xf numFmtId="0" fontId="4" fillId="0" borderId="6" xfId="0" applyFont="1" applyBorder="1"/>
    <xf numFmtId="0" fontId="4" fillId="0" borderId="7" xfId="0" applyFont="1" applyBorder="1"/>
    <xf numFmtId="0" fontId="6" fillId="0" borderId="8" xfId="0" applyFont="1" applyBorder="1" applyAlignment="1">
      <alignment horizontal="center" vertical="center"/>
    </xf>
    <xf numFmtId="0" fontId="19" fillId="2" borderId="8" xfId="0" applyFont="1" applyFill="1" applyBorder="1" applyAlignment="1">
      <alignment horizontal="center" vertical="center" wrapText="1"/>
    </xf>
    <xf numFmtId="0" fontId="18" fillId="0" borderId="8" xfId="0" applyFont="1" applyBorder="1"/>
    <xf numFmtId="0" fontId="18" fillId="3" borderId="8" xfId="0" applyFont="1" applyFill="1" applyBorder="1" applyAlignment="1">
      <alignment horizontal="center" vertical="center"/>
    </xf>
    <xf numFmtId="0" fontId="21" fillId="0" borderId="8" xfId="0" applyFont="1" applyBorder="1" applyAlignment="1">
      <alignment horizontal="center" vertical="center" wrapText="1"/>
    </xf>
    <xf numFmtId="0" fontId="21" fillId="0" borderId="5"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7" xfId="0" applyFont="1" applyBorder="1" applyAlignment="1">
      <alignment horizontal="center" vertical="center" wrapText="1"/>
    </xf>
    <xf numFmtId="167" fontId="22" fillId="0" borderId="7" xfId="0" applyNumberFormat="1" applyFont="1" applyBorder="1" applyAlignment="1">
      <alignment horizontal="center" vertical="center" wrapText="1"/>
    </xf>
    <xf numFmtId="167" fontId="21" fillId="0" borderId="7" xfId="0" applyNumberFormat="1"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0" fillId="4" borderId="0" xfId="0" applyFill="1"/>
    <xf numFmtId="0" fontId="0" fillId="4" borderId="0" xfId="0" applyFill="1" applyAlignment="1">
      <alignment vertical="top"/>
    </xf>
    <xf numFmtId="0" fontId="11" fillId="4" borderId="0" xfId="0" applyFont="1" applyFill="1"/>
    <xf numFmtId="0" fontId="5" fillId="4" borderId="0" xfId="0" applyFont="1" applyFill="1"/>
    <xf numFmtId="0" fontId="3" fillId="4" borderId="0" xfId="0" applyFont="1" applyFill="1"/>
    <xf numFmtId="0" fontId="24" fillId="4" borderId="8" xfId="0" applyFont="1" applyFill="1" applyBorder="1" applyAlignment="1">
      <alignment horizontal="center" vertical="center"/>
    </xf>
    <xf numFmtId="0" fontId="24" fillId="4" borderId="8" xfId="0" applyFont="1" applyFill="1" applyBorder="1" applyAlignment="1">
      <alignment horizontal="center" vertical="center" wrapText="1"/>
    </xf>
    <xf numFmtId="0" fontId="25" fillId="4" borderId="10" xfId="0" applyFont="1" applyFill="1" applyBorder="1" applyAlignment="1">
      <alignment horizontal="center"/>
    </xf>
    <xf numFmtId="0" fontId="25" fillId="4" borderId="10" xfId="0" applyFont="1" applyFill="1" applyBorder="1" applyAlignment="1">
      <alignment horizontal="center" vertical="center"/>
    </xf>
    <xf numFmtId="0" fontId="24" fillId="4" borderId="20" xfId="0" applyFont="1" applyFill="1" applyBorder="1" applyAlignment="1">
      <alignment horizontal="justify" vertical="justify" wrapText="1"/>
    </xf>
    <xf numFmtId="168" fontId="26" fillId="4" borderId="20" xfId="9" applyNumberFormat="1" applyFont="1" applyFill="1" applyBorder="1" applyAlignment="1">
      <alignment horizontal="center" vertical="justify"/>
    </xf>
    <xf numFmtId="0" fontId="27" fillId="4" borderId="1" xfId="0" applyFont="1" applyFill="1" applyBorder="1" applyAlignment="1">
      <alignment horizontal="left" vertical="center" wrapText="1"/>
    </xf>
    <xf numFmtId="0" fontId="2" fillId="4" borderId="21" xfId="0" applyFont="1" applyFill="1" applyBorder="1" applyAlignment="1">
      <alignment horizontal="center" vertical="center" wrapText="1"/>
    </xf>
    <xf numFmtId="0" fontId="28" fillId="0" borderId="1" xfId="0" applyFont="1" applyBorder="1"/>
    <xf numFmtId="0" fontId="2" fillId="4" borderId="1" xfId="0" applyFont="1" applyFill="1" applyBorder="1" applyAlignment="1">
      <alignment horizontal="center" vertical="center" wrapText="1"/>
    </xf>
    <xf numFmtId="0" fontId="28" fillId="0" borderId="1" xfId="0" applyFont="1" applyBorder="1" applyAlignment="1">
      <alignment horizontal="justify" vertical="center"/>
    </xf>
    <xf numFmtId="0" fontId="5" fillId="4" borderId="1" xfId="0" applyFont="1" applyFill="1" applyBorder="1" applyAlignment="1">
      <alignment horizontal="center" vertical="center"/>
    </xf>
    <xf numFmtId="168" fontId="2" fillId="4" borderId="1" xfId="9" applyNumberFormat="1" applyFont="1" applyFill="1" applyBorder="1" applyAlignment="1">
      <alignment horizontal="center" vertical="center"/>
    </xf>
    <xf numFmtId="0" fontId="24" fillId="4" borderId="0" xfId="0" applyFont="1" applyFill="1" applyAlignment="1">
      <alignment horizontal="justify" vertical="justify" wrapText="1"/>
    </xf>
    <xf numFmtId="168" fontId="26" fillId="4" borderId="0" xfId="9" applyNumberFormat="1" applyFont="1" applyFill="1" applyBorder="1" applyAlignment="1">
      <alignment horizontal="center" vertical="justify"/>
    </xf>
    <xf numFmtId="0" fontId="5" fillId="4" borderId="0" xfId="0" applyFont="1" applyFill="1" applyAlignment="1">
      <alignment horizontal="left" vertical="center" wrapText="1"/>
    </xf>
    <xf numFmtId="0" fontId="2" fillId="4" borderId="0" xfId="0" applyFont="1" applyFill="1" applyAlignment="1">
      <alignment horizontal="left" vertical="center" wrapText="1"/>
    </xf>
    <xf numFmtId="0" fontId="25" fillId="4" borderId="0" xfId="0" applyFont="1" applyFill="1" applyAlignment="1">
      <alignment horizontal="left" vertical="center" wrapText="1"/>
    </xf>
    <xf numFmtId="0" fontId="10" fillId="4" borderId="0" xfId="0" applyFont="1" applyFill="1" applyAlignment="1">
      <alignment horizontal="justify" vertical="center" wrapText="1"/>
    </xf>
    <xf numFmtId="0" fontId="24" fillId="4" borderId="0" xfId="0" applyFont="1" applyFill="1" applyAlignment="1">
      <alignment horizontal="center" vertical="center"/>
    </xf>
    <xf numFmtId="0" fontId="24" fillId="4" borderId="0" xfId="0" applyFont="1" applyFill="1" applyAlignment="1">
      <alignment horizontal="center" vertical="center" wrapText="1"/>
    </xf>
    <xf numFmtId="0" fontId="25" fillId="4" borderId="0" xfId="0" applyFont="1" applyFill="1" applyAlignment="1">
      <alignment horizontal="center"/>
    </xf>
    <xf numFmtId="0" fontId="25" fillId="4" borderId="0" xfId="0" applyFont="1" applyFill="1" applyAlignment="1">
      <alignment horizontal="center" vertical="center"/>
    </xf>
    <xf numFmtId="0" fontId="27" fillId="4" borderId="0" xfId="0" applyFont="1" applyFill="1" applyAlignment="1">
      <alignment horizontal="left" vertical="center" wrapText="1"/>
    </xf>
    <xf numFmtId="0" fontId="2" fillId="4" borderId="0" xfId="0" applyFont="1" applyFill="1" applyAlignment="1">
      <alignment horizontal="center" vertical="center" wrapText="1"/>
    </xf>
    <xf numFmtId="0" fontId="28" fillId="4" borderId="0" xfId="0" applyFont="1" applyFill="1"/>
    <xf numFmtId="0" fontId="2" fillId="4" borderId="0" xfId="0" applyFont="1" applyFill="1" applyAlignment="1">
      <alignment horizontal="justify" vertical="center" wrapText="1"/>
    </xf>
    <xf numFmtId="0" fontId="28" fillId="4" borderId="0" xfId="0" applyFont="1" applyFill="1" applyAlignment="1">
      <alignment horizontal="justify" vertical="center"/>
    </xf>
    <xf numFmtId="0" fontId="5" fillId="4" borderId="0" xfId="0" applyFont="1" applyFill="1" applyAlignment="1">
      <alignment horizontal="center" vertical="center"/>
    </xf>
    <xf numFmtId="168" fontId="2" fillId="4" borderId="0" xfId="9" applyNumberFormat="1" applyFont="1" applyFill="1" applyBorder="1" applyAlignment="1">
      <alignment horizontal="center" vertical="center"/>
    </xf>
    <xf numFmtId="168" fontId="26" fillId="4" borderId="0" xfId="9" applyNumberFormat="1" applyFont="1" applyFill="1" applyBorder="1" applyAlignment="1">
      <alignment horizontal="center" vertical="center"/>
    </xf>
    <xf numFmtId="0" fontId="26" fillId="4" borderId="0" xfId="0" applyFont="1" applyFill="1" applyAlignment="1">
      <alignment horizontal="center" vertical="center" wrapText="1"/>
    </xf>
    <xf numFmtId="0" fontId="25" fillId="4" borderId="0" xfId="0" applyFont="1" applyFill="1" applyAlignment="1">
      <alignment vertical="justify"/>
    </xf>
    <xf numFmtId="0" fontId="25" fillId="4" borderId="0" xfId="0" applyFont="1" applyFill="1"/>
    <xf numFmtId="0" fontId="25" fillId="4" borderId="0" xfId="0" applyFont="1" applyFill="1" applyAlignment="1">
      <alignment vertical="center" wrapText="1"/>
    </xf>
    <xf numFmtId="0" fontId="25" fillId="4" borderId="0" xfId="0" applyFont="1" applyFill="1" applyAlignment="1">
      <alignment wrapText="1"/>
    </xf>
    <xf numFmtId="0" fontId="0" fillId="4" borderId="0" xfId="0" applyFill="1" applyAlignment="1">
      <alignment horizontal="center"/>
    </xf>
    <xf numFmtId="0" fontId="18" fillId="4" borderId="0" xfId="0" applyFont="1" applyFill="1"/>
    <xf numFmtId="0" fontId="0" fillId="4" borderId="0" xfId="0" applyFill="1" applyAlignment="1">
      <alignment horizontal="justify" vertical="justify"/>
    </xf>
    <xf numFmtId="0" fontId="30" fillId="4" borderId="22" xfId="0" applyFont="1" applyFill="1" applyBorder="1" applyAlignment="1">
      <alignment horizontal="center" vertical="center"/>
    </xf>
    <xf numFmtId="3" fontId="0" fillId="4" borderId="0" xfId="0" applyNumberFormat="1" applyFill="1"/>
    <xf numFmtId="0" fontId="30" fillId="4" borderId="1" xfId="0" applyFont="1" applyFill="1" applyBorder="1" applyAlignment="1">
      <alignment vertical="center"/>
    </xf>
    <xf numFmtId="0" fontId="31" fillId="4" borderId="1" xfId="0" applyFont="1" applyFill="1" applyBorder="1" applyAlignment="1">
      <alignment horizontal="center" vertical="center"/>
    </xf>
    <xf numFmtId="0" fontId="31" fillId="4" borderId="23" xfId="0" applyFont="1" applyFill="1" applyBorder="1" applyAlignment="1">
      <alignment horizontal="center" vertical="center"/>
    </xf>
    <xf numFmtId="41" fontId="0" fillId="4" borderId="0" xfId="8" applyFont="1" applyFill="1" applyAlignment="1">
      <alignment vertical="center"/>
    </xf>
    <xf numFmtId="0" fontId="30" fillId="4" borderId="1" xfId="0" applyFont="1" applyFill="1" applyBorder="1" applyAlignment="1">
      <alignment horizontal="justify" vertical="center" wrapText="1"/>
    </xf>
    <xf numFmtId="0" fontId="30" fillId="4" borderId="0" xfId="0" applyFont="1" applyFill="1" applyAlignment="1">
      <alignment horizontal="justify" vertical="center" wrapText="1"/>
    </xf>
    <xf numFmtId="0" fontId="31" fillId="4" borderId="0" xfId="0" applyFont="1" applyFill="1" applyAlignment="1">
      <alignment horizontal="center" vertical="center"/>
    </xf>
    <xf numFmtId="0" fontId="18" fillId="4" borderId="0" xfId="0" applyFont="1" applyFill="1" applyAlignment="1">
      <alignment horizontal="center"/>
    </xf>
    <xf numFmtId="0" fontId="32" fillId="4" borderId="25" xfId="0" applyFont="1" applyFill="1" applyBorder="1" applyAlignment="1">
      <alignment horizontal="center" vertical="center" wrapText="1"/>
    </xf>
    <xf numFmtId="0" fontId="32" fillId="4" borderId="26" xfId="0" applyFont="1" applyFill="1" applyBorder="1" applyAlignment="1">
      <alignment horizontal="center"/>
    </xf>
    <xf numFmtId="0" fontId="33" fillId="4" borderId="0" xfId="0" applyFont="1" applyFill="1"/>
    <xf numFmtId="0" fontId="32" fillId="4" borderId="27" xfId="0" applyFont="1" applyFill="1" applyBorder="1" applyAlignment="1">
      <alignment horizontal="center" vertical="justify" wrapText="1"/>
    </xf>
    <xf numFmtId="0" fontId="33" fillId="4" borderId="26" xfId="0" applyFont="1" applyFill="1" applyBorder="1"/>
    <xf numFmtId="0" fontId="33" fillId="4" borderId="19" xfId="0" applyFont="1" applyFill="1" applyBorder="1" applyAlignment="1">
      <alignment horizontal="center"/>
    </xf>
    <xf numFmtId="169" fontId="33" fillId="4" borderId="19" xfId="1" applyNumberFormat="1" applyFont="1" applyFill="1" applyBorder="1"/>
    <xf numFmtId="39" fontId="33" fillId="4" borderId="0" xfId="1" applyNumberFormat="1" applyFont="1" applyFill="1" applyBorder="1"/>
    <xf numFmtId="164" fontId="32" fillId="4" borderId="28" xfId="1" applyFont="1" applyFill="1" applyBorder="1" applyAlignment="1">
      <alignment horizontal="center"/>
    </xf>
    <xf numFmtId="0" fontId="33" fillId="4" borderId="0" xfId="0" applyFont="1" applyFill="1" applyAlignment="1">
      <alignment horizontal="center"/>
    </xf>
    <xf numFmtId="169" fontId="33" fillId="4" borderId="0" xfId="1" applyNumberFormat="1" applyFont="1" applyFill="1" applyBorder="1"/>
    <xf numFmtId="164" fontId="33" fillId="4" borderId="0" xfId="1" applyFont="1" applyFill="1" applyBorder="1"/>
    <xf numFmtId="9" fontId="33" fillId="4" borderId="0" xfId="9" applyFont="1" applyFill="1" applyBorder="1"/>
    <xf numFmtId="0" fontId="32" fillId="4" borderId="28" xfId="0" applyFont="1" applyFill="1" applyBorder="1" applyAlignment="1">
      <alignment horizontal="center" vertical="justify" wrapText="1"/>
    </xf>
    <xf numFmtId="0" fontId="33" fillId="4" borderId="29" xfId="0" applyFont="1" applyFill="1" applyBorder="1" applyAlignment="1">
      <alignment horizontal="center"/>
    </xf>
    <xf numFmtId="169" fontId="33" fillId="4" borderId="29" xfId="1" applyNumberFormat="1" applyFont="1" applyFill="1" applyBorder="1"/>
    <xf numFmtId="0" fontId="33" fillId="4" borderId="30" xfId="0" applyFont="1" applyFill="1" applyBorder="1"/>
    <xf numFmtId="2" fontId="33" fillId="4" borderId="29" xfId="9" applyNumberFormat="1" applyFont="1" applyFill="1" applyBorder="1"/>
    <xf numFmtId="164" fontId="32" fillId="4" borderId="31" xfId="1" applyFont="1" applyFill="1" applyBorder="1" applyAlignment="1">
      <alignment horizontal="center"/>
    </xf>
    <xf numFmtId="0" fontId="32" fillId="4" borderId="0" xfId="0" applyFont="1" applyFill="1" applyAlignment="1">
      <alignment horizontal="center" vertical="justify" wrapText="1"/>
    </xf>
    <xf numFmtId="0" fontId="32" fillId="4" borderId="0" xfId="0" applyFont="1" applyFill="1" applyAlignment="1">
      <alignment horizontal="center" vertical="center" wrapText="1"/>
    </xf>
    <xf numFmtId="0" fontId="32" fillId="4" borderId="0" xfId="0" applyFont="1" applyFill="1" applyAlignment="1">
      <alignment horizontal="center"/>
    </xf>
    <xf numFmtId="164" fontId="32" fillId="4" borderId="0" xfId="1" applyFont="1" applyFill="1" applyBorder="1" applyAlignment="1">
      <alignment horizontal="center"/>
    </xf>
    <xf numFmtId="0" fontId="33" fillId="4" borderId="0" xfId="9" applyNumberFormat="1" applyFont="1" applyFill="1" applyBorder="1"/>
    <xf numFmtId="169" fontId="33" fillId="4" borderId="0" xfId="0" applyNumberFormat="1" applyFont="1" applyFill="1" applyAlignment="1">
      <alignment horizontal="center"/>
    </xf>
    <xf numFmtId="2" fontId="33" fillId="4" borderId="0" xfId="9" applyNumberFormat="1" applyFont="1" applyFill="1" applyBorder="1"/>
    <xf numFmtId="170" fontId="33" fillId="4" borderId="0" xfId="7" applyNumberFormat="1" applyFont="1" applyFill="1" applyBorder="1"/>
    <xf numFmtId="0" fontId="7" fillId="4" borderId="0" xfId="0" applyFont="1" applyFill="1" applyAlignment="1">
      <alignment horizontal="left"/>
    </xf>
    <xf numFmtId="0" fontId="34" fillId="4" borderId="0" xfId="0" applyFont="1" applyFill="1"/>
    <xf numFmtId="0" fontId="35" fillId="4" borderId="0" xfId="0" applyFont="1" applyFill="1"/>
    <xf numFmtId="0" fontId="32" fillId="4" borderId="33" xfId="0" applyFont="1" applyFill="1" applyBorder="1" applyAlignment="1">
      <alignment horizontal="center" vertical="center"/>
    </xf>
    <xf numFmtId="0" fontId="32" fillId="4" borderId="0" xfId="0" applyFont="1" applyFill="1" applyAlignment="1">
      <alignment horizontal="center" vertical="center"/>
    </xf>
    <xf numFmtId="0" fontId="32" fillId="4" borderId="8" xfId="0" applyFont="1" applyFill="1" applyBorder="1" applyAlignment="1">
      <alignment horizontal="center" vertical="center" wrapText="1"/>
    </xf>
    <xf numFmtId="0" fontId="32" fillId="4" borderId="1" xfId="0" applyFont="1" applyFill="1" applyBorder="1" applyAlignment="1">
      <alignment vertical="center"/>
    </xf>
    <xf numFmtId="0" fontId="31" fillId="4" borderId="29" xfId="0" applyFont="1" applyFill="1" applyBorder="1" applyAlignment="1">
      <alignment horizontal="center" vertical="center"/>
    </xf>
    <xf numFmtId="171" fontId="33" fillId="4" borderId="31" xfId="0" applyNumberFormat="1" applyFont="1" applyFill="1" applyBorder="1" applyAlignment="1">
      <alignment horizontal="right" vertical="center"/>
    </xf>
    <xf numFmtId="171" fontId="33" fillId="4" borderId="0" xfId="0" applyNumberFormat="1" applyFont="1" applyFill="1" applyAlignment="1">
      <alignment horizontal="center" vertical="center"/>
    </xf>
    <xf numFmtId="0" fontId="32" fillId="4" borderId="1" xfId="0" applyFont="1" applyFill="1" applyBorder="1" applyAlignment="1">
      <alignment horizontal="justify" vertical="center" wrapText="1"/>
    </xf>
    <xf numFmtId="0" fontId="31" fillId="4" borderId="2" xfId="0" applyFont="1" applyFill="1" applyBorder="1" applyAlignment="1">
      <alignment horizontal="center" vertical="center"/>
    </xf>
    <xf numFmtId="9" fontId="33" fillId="4" borderId="1" xfId="9" applyFont="1" applyFill="1" applyBorder="1" applyAlignment="1">
      <alignment horizontal="right" vertical="center"/>
    </xf>
    <xf numFmtId="2" fontId="33" fillId="4" borderId="1" xfId="9" applyNumberFormat="1" applyFont="1" applyFill="1" applyBorder="1" applyAlignment="1">
      <alignment horizontal="right" vertical="center"/>
    </xf>
    <xf numFmtId="0" fontId="18" fillId="4" borderId="11" xfId="0" applyFont="1" applyFill="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24" fillId="4" borderId="19" xfId="0" applyFont="1" applyFill="1" applyBorder="1" applyAlignment="1">
      <alignment horizontal="center" vertical="center"/>
    </xf>
    <xf numFmtId="0" fontId="24" fillId="4" borderId="4" xfId="0" applyFont="1" applyFill="1" applyBorder="1" applyAlignment="1">
      <alignment horizontal="justify" vertical="center" wrapText="1"/>
    </xf>
    <xf numFmtId="0" fontId="24" fillId="4" borderId="5" xfId="0" applyFont="1" applyFill="1" applyBorder="1" applyAlignment="1">
      <alignment horizontal="justify" vertical="center" wrapText="1"/>
    </xf>
    <xf numFmtId="0" fontId="24" fillId="4" borderId="0" xfId="0" applyFont="1" applyFill="1" applyAlignment="1">
      <alignment horizontal="center" vertical="center" wrapText="1"/>
    </xf>
    <xf numFmtId="0" fontId="29" fillId="4" borderId="0" xfId="0" applyFont="1" applyFill="1" applyAlignment="1">
      <alignment horizontal="center" vertical="center" wrapText="1"/>
    </xf>
    <xf numFmtId="0" fontId="25" fillId="4" borderId="0" xfId="0" applyFont="1" applyFill="1" applyAlignment="1">
      <alignment horizontal="center" vertical="center" wrapText="1"/>
    </xf>
    <xf numFmtId="164" fontId="30" fillId="4" borderId="0" xfId="1" applyFont="1" applyFill="1" applyBorder="1" applyAlignment="1">
      <alignment horizontal="center"/>
    </xf>
    <xf numFmtId="0" fontId="24" fillId="4" borderId="0" xfId="0" applyFont="1" applyFill="1" applyAlignment="1">
      <alignment horizontal="center" vertical="justify" wrapText="1"/>
    </xf>
    <xf numFmtId="164" fontId="24" fillId="4" borderId="0" xfId="0" applyNumberFormat="1" applyFont="1" applyFill="1" applyAlignment="1">
      <alignment horizontal="center" vertical="justify" wrapText="1"/>
    </xf>
    <xf numFmtId="0" fontId="32" fillId="4" borderId="0" xfId="0" applyFont="1" applyFill="1" applyAlignment="1">
      <alignment horizontal="center" vertical="justify" wrapText="1"/>
    </xf>
    <xf numFmtId="0" fontId="0" fillId="4" borderId="0" xfId="0" applyFill="1" applyAlignment="1">
      <alignment horizontal="justify" vertical="center"/>
    </xf>
    <xf numFmtId="0" fontId="30" fillId="4" borderId="2" xfId="0" applyFont="1" applyFill="1" applyBorder="1" applyAlignment="1">
      <alignment horizontal="center" vertical="center" wrapText="1"/>
    </xf>
    <xf numFmtId="0" fontId="30" fillId="4" borderId="3" xfId="0" applyFont="1" applyFill="1" applyBorder="1" applyAlignment="1">
      <alignment horizontal="center" vertical="center" wrapText="1"/>
    </xf>
    <xf numFmtId="0" fontId="24" fillId="4" borderId="2" xfId="0" applyFont="1" applyFill="1" applyBorder="1" applyAlignment="1">
      <alignment horizontal="center" vertical="center" wrapText="1"/>
    </xf>
    <xf numFmtId="0" fontId="24" fillId="4" borderId="24" xfId="0" applyFont="1" applyFill="1" applyBorder="1" applyAlignment="1">
      <alignment horizontal="center" vertical="center" wrapText="1"/>
    </xf>
    <xf numFmtId="9" fontId="24" fillId="4" borderId="0" xfId="0" applyNumberFormat="1" applyFont="1" applyFill="1" applyAlignment="1">
      <alignment horizontal="center" vertical="justify" wrapText="1"/>
    </xf>
    <xf numFmtId="9" fontId="18" fillId="4" borderId="0" xfId="0" applyNumberFormat="1" applyFont="1" applyFill="1" applyAlignment="1">
      <alignment horizontal="center"/>
    </xf>
    <xf numFmtId="0" fontId="18" fillId="4" borderId="0" xfId="0" applyFont="1" applyFill="1" applyAlignment="1">
      <alignment horizontal="center"/>
    </xf>
    <xf numFmtId="0" fontId="24" fillId="4" borderId="0" xfId="0" applyFont="1" applyFill="1" applyAlignment="1">
      <alignment horizontal="left" vertical="justify"/>
    </xf>
    <xf numFmtId="0" fontId="32" fillId="4" borderId="32" xfId="0" applyFont="1" applyFill="1" applyBorder="1" applyAlignment="1">
      <alignment horizontal="center" vertical="center" wrapText="1"/>
    </xf>
    <xf numFmtId="0" fontId="32" fillId="4" borderId="32" xfId="0" applyFont="1" applyFill="1" applyBorder="1" applyAlignment="1">
      <alignment horizontal="center" vertical="center"/>
    </xf>
    <xf numFmtId="0" fontId="32" fillId="4" borderId="34" xfId="0" applyFont="1" applyFill="1" applyBorder="1" applyAlignment="1">
      <alignment horizontal="center" vertical="center"/>
    </xf>
    <xf numFmtId="0" fontId="18" fillId="0" borderId="4" xfId="0" applyFont="1" applyBorder="1" applyAlignment="1">
      <alignment horizontal="center"/>
    </xf>
    <xf numFmtId="0" fontId="18" fillId="0" borderId="5" xfId="0" applyFont="1" applyBorder="1" applyAlignment="1">
      <alignment horizontal="center"/>
    </xf>
    <xf numFmtId="0" fontId="0" fillId="0" borderId="9" xfId="0" applyBorder="1" applyAlignment="1">
      <alignment horizontal="center"/>
    </xf>
    <xf numFmtId="0" fontId="0" fillId="0" borderId="0" xfId="0" applyAlignment="1">
      <alignment horizont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8"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0" fontId="0" fillId="0" borderId="17" xfId="0" applyBorder="1" applyAlignment="1">
      <alignment horizontal="center" wrapText="1"/>
    </xf>
    <xf numFmtId="0" fontId="0" fillId="0" borderId="18" xfId="0" applyBorder="1" applyAlignment="1">
      <alignment horizontal="center" wrapText="1"/>
    </xf>
    <xf numFmtId="0" fontId="23" fillId="3" borderId="4" xfId="0" applyFont="1" applyFill="1" applyBorder="1" applyAlignment="1">
      <alignment horizontal="center"/>
    </xf>
    <xf numFmtId="0" fontId="23" fillId="3" borderId="12" xfId="0" applyFont="1" applyFill="1" applyBorder="1" applyAlignment="1">
      <alignment horizontal="center"/>
    </xf>
    <xf numFmtId="0" fontId="23" fillId="3" borderId="5" xfId="0" applyFont="1" applyFill="1" applyBorder="1" applyAlignment="1">
      <alignment horizontal="center"/>
    </xf>
    <xf numFmtId="0" fontId="8" fillId="0" borderId="0" xfId="0" applyFont="1" applyAlignment="1">
      <alignment horizontal="center" vertical="center" wrapText="1"/>
    </xf>
    <xf numFmtId="0" fontId="21" fillId="0" borderId="4"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5" xfId="0" applyFont="1" applyBorder="1" applyAlignment="1">
      <alignment horizontal="center" vertical="center" wrapText="1"/>
    </xf>
    <xf numFmtId="0" fontId="18" fillId="3" borderId="4" xfId="0" applyFont="1" applyFill="1" applyBorder="1" applyAlignment="1">
      <alignment horizontal="center"/>
    </xf>
    <xf numFmtId="0" fontId="18" fillId="3" borderId="5" xfId="0" applyFont="1" applyFill="1" applyBorder="1" applyAlignment="1">
      <alignment horizontal="center"/>
    </xf>
    <xf numFmtId="0" fontId="12" fillId="0" borderId="0" xfId="2" applyFont="1" applyAlignment="1">
      <alignment horizontal="left" vertical="top" wrapText="1"/>
    </xf>
    <xf numFmtId="0" fontId="13" fillId="0" borderId="0" xfId="2" applyFont="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8" fillId="0" borderId="1" xfId="0" applyFont="1" applyBorder="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10">
    <cellStyle name="Millares [0]" xfId="8" builtinId="6"/>
    <cellStyle name="Millares [0] 2" xfId="6"/>
    <cellStyle name="Millares 2" xfId="1"/>
    <cellStyle name="Moneda [0] 2" xfId="5"/>
    <cellStyle name="Moneda 2" xfId="7"/>
    <cellStyle name="Normal" xfId="0" builtinId="0"/>
    <cellStyle name="Normal 2" xfId="2"/>
    <cellStyle name="Normal 3" xfId="3"/>
    <cellStyle name="Normal 4" xfId="4"/>
    <cellStyle name="Porcentaje"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330200</xdr:colOff>
      <xdr:row>1</xdr:row>
      <xdr:rowOff>0</xdr:rowOff>
    </xdr:from>
    <xdr:to>
      <xdr:col>8</xdr:col>
      <xdr:colOff>431800</xdr:colOff>
      <xdr:row>45</xdr:row>
      <xdr:rowOff>22225</xdr:rowOff>
    </xdr:to>
    <xdr:pic>
      <xdr:nvPicPr>
        <xdr:cNvPr id="2" name="Imagen 1">
          <a:extLst>
            <a:ext uri="{FF2B5EF4-FFF2-40B4-BE49-F238E27FC236}">
              <a16:creationId xmlns:a16="http://schemas.microsoft.com/office/drawing/2014/main" id="{C773FDFB-AFB0-4A0F-95F5-DBC5071B2478}"/>
            </a:ext>
          </a:extLst>
        </xdr:cNvPr>
        <xdr:cNvPicPr>
          <a:picLocks noChangeAspect="1"/>
        </xdr:cNvPicPr>
      </xdr:nvPicPr>
      <xdr:blipFill>
        <a:blip xmlns:r="http://schemas.openxmlformats.org/officeDocument/2006/relationships" r:embed="rId1"/>
        <a:stretch>
          <a:fillRect/>
        </a:stretch>
      </xdr:blipFill>
      <xdr:spPr>
        <a:xfrm>
          <a:off x="330200" y="190500"/>
          <a:ext cx="6197600" cy="8547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ula.marin\Downloads\EVALUACI&#211;N%20%20No.%20013%20d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OS"/>
      <sheetName val="EVALUACION INDICES"/>
      <sheetName val="INDICADORES"/>
    </sheetNames>
    <sheetDataSet>
      <sheetData sheetId="0">
        <row r="2">
          <cell r="B2" t="str">
            <v>INVITACIÓN ABIERTA No 013 DE 2022</v>
          </cell>
        </row>
        <row r="3">
          <cell r="B3" t="str">
            <v>SUMINISTRO DE ENVASE DE VIDRIO PARA EL PRODUCTO NÉCTAR EN PRESENTACIÓN 375 ML DE LA EMPRESA DE LICORES DE CUNDINAMARCA.</v>
          </cell>
        </row>
        <row r="6">
          <cell r="C6" t="str">
            <v>ZONA DE PROYECTOS IMPORTACIONES SAS</v>
          </cell>
        </row>
      </sheetData>
      <sheetData sheetId="1">
        <row r="2">
          <cell r="B2" t="str">
            <v>INVITACIÓN ABIERTA No 013 DE 2022</v>
          </cell>
        </row>
        <row r="3">
          <cell r="B3" t="str">
            <v>SUMINISTRO DE ENVASE DE VIDRIO PARA EL PRODUCTO NÉCTAR EN PRESENTACIÓN 375 ML DE LA EMPRESA DE LICORES DE CUNDINAMARCA.</v>
          </cell>
        </row>
        <row r="9">
          <cell r="D9" t="str">
            <v>&lt;= 70 %</v>
          </cell>
        </row>
        <row r="10">
          <cell r="D10" t="str">
            <v>&gt; = 1.5</v>
          </cell>
        </row>
        <row r="15">
          <cell r="E15">
            <v>1.5265572511808227</v>
          </cell>
        </row>
        <row r="19">
          <cell r="E19">
            <v>0.63501538098549859</v>
          </cell>
        </row>
        <row r="22">
          <cell r="E22">
            <v>9.2358784580294842</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35"/>
  <sheetViews>
    <sheetView topLeftCell="A22" zoomScale="95" zoomScaleNormal="95" workbookViewId="0">
      <selection activeCell="E24" sqref="E24"/>
    </sheetView>
  </sheetViews>
  <sheetFormatPr baseColWidth="10" defaultRowHeight="11.25"/>
  <cols>
    <col min="1" max="1" width="74.42578125" style="2" customWidth="1"/>
    <col min="2" max="2" width="25.7109375" style="33" customWidth="1"/>
    <col min="3" max="4" width="11.42578125" style="1"/>
    <col min="5" max="5" width="15" style="1" bestFit="1" customWidth="1"/>
    <col min="6" max="16384" width="11.42578125" style="1"/>
  </cols>
  <sheetData>
    <row r="2" spans="1:2" ht="23.25">
      <c r="A2" s="152" t="s">
        <v>57</v>
      </c>
      <c r="B2" s="153"/>
    </row>
    <row r="3" spans="1:2" ht="38.25" customHeight="1">
      <c r="A3" s="4" t="s">
        <v>25</v>
      </c>
      <c r="B3" s="35" t="s">
        <v>41</v>
      </c>
    </row>
    <row r="4" spans="1:2" ht="39" customHeight="1">
      <c r="A4" s="5" t="s">
        <v>24</v>
      </c>
      <c r="B4" s="34" t="s">
        <v>40</v>
      </c>
    </row>
    <row r="5" spans="1:2" ht="50.25" customHeight="1">
      <c r="A5" s="6" t="s">
        <v>1</v>
      </c>
      <c r="B5" s="34" t="s">
        <v>4</v>
      </c>
    </row>
    <row r="6" spans="1:2" ht="15" customHeight="1">
      <c r="A6" s="7" t="s">
        <v>37</v>
      </c>
      <c r="B6" s="30" t="s">
        <v>42</v>
      </c>
    </row>
    <row r="7" spans="1:2" ht="22.5">
      <c r="A7" s="8" t="s">
        <v>23</v>
      </c>
      <c r="B7" s="31"/>
    </row>
    <row r="8" spans="1:2" ht="180">
      <c r="A8" s="9" t="s">
        <v>8</v>
      </c>
      <c r="B8" s="13" t="s">
        <v>4</v>
      </c>
    </row>
    <row r="9" spans="1:2">
      <c r="A9" s="29" t="s">
        <v>38</v>
      </c>
      <c r="B9" s="13" t="s">
        <v>43</v>
      </c>
    </row>
    <row r="10" spans="1:2" ht="34.5" customHeight="1">
      <c r="A10" s="9" t="s">
        <v>39</v>
      </c>
      <c r="B10" s="13" t="s">
        <v>4</v>
      </c>
    </row>
    <row r="11" spans="1:2" ht="22.5" customHeight="1">
      <c r="A11" s="7" t="s">
        <v>22</v>
      </c>
      <c r="B11" s="30" t="s">
        <v>5</v>
      </c>
    </row>
    <row r="12" spans="1:2" ht="41.25" customHeight="1">
      <c r="A12" s="10" t="s">
        <v>3</v>
      </c>
      <c r="B12" s="31" t="s">
        <v>5</v>
      </c>
    </row>
    <row r="13" spans="1:2">
      <c r="A13" s="8" t="s">
        <v>21</v>
      </c>
      <c r="B13" s="31" t="s">
        <v>45</v>
      </c>
    </row>
    <row r="14" spans="1:2" ht="303.75">
      <c r="A14" s="9" t="s">
        <v>6</v>
      </c>
      <c r="B14" s="36" t="s">
        <v>44</v>
      </c>
    </row>
    <row r="15" spans="1:2" ht="15" customHeight="1">
      <c r="A15" s="7" t="s">
        <v>20</v>
      </c>
      <c r="B15" s="30" t="s">
        <v>46</v>
      </c>
    </row>
    <row r="16" spans="1:2" ht="45.75" customHeight="1">
      <c r="A16" s="10" t="s">
        <v>26</v>
      </c>
      <c r="B16" s="31" t="s">
        <v>4</v>
      </c>
    </row>
    <row r="17" spans="1:2" ht="15" customHeight="1">
      <c r="A17" s="8" t="s">
        <v>19</v>
      </c>
      <c r="B17" s="31" t="s">
        <v>47</v>
      </c>
    </row>
    <row r="18" spans="1:2" ht="102" customHeight="1">
      <c r="A18" s="10" t="s">
        <v>27</v>
      </c>
      <c r="B18" s="31" t="s">
        <v>4</v>
      </c>
    </row>
    <row r="19" spans="1:2" ht="18" customHeight="1">
      <c r="A19" s="17" t="s">
        <v>28</v>
      </c>
      <c r="B19" s="30" t="s">
        <v>48</v>
      </c>
    </row>
    <row r="20" spans="1:2" ht="92.25" customHeight="1">
      <c r="A20" s="16" t="s">
        <v>29</v>
      </c>
      <c r="B20" s="31" t="s">
        <v>4</v>
      </c>
    </row>
    <row r="21" spans="1:2" ht="23.25" customHeight="1">
      <c r="A21" s="17" t="s">
        <v>18</v>
      </c>
      <c r="B21" s="30" t="s">
        <v>49</v>
      </c>
    </row>
    <row r="22" spans="1:2" ht="19.5" customHeight="1">
      <c r="A22" s="10" t="s">
        <v>2</v>
      </c>
      <c r="B22" s="31" t="s">
        <v>4</v>
      </c>
    </row>
    <row r="23" spans="1:2" ht="12" customHeight="1">
      <c r="A23" s="8" t="s">
        <v>14</v>
      </c>
      <c r="B23" s="34" t="s">
        <v>40</v>
      </c>
    </row>
    <row r="24" spans="1:2" ht="93.75" customHeight="1">
      <c r="A24" s="10" t="s">
        <v>15</v>
      </c>
      <c r="B24" s="31" t="s">
        <v>4</v>
      </c>
    </row>
    <row r="25" spans="1:2" ht="23.25" customHeight="1">
      <c r="A25" s="11" t="s">
        <v>17</v>
      </c>
      <c r="B25" s="31" t="s">
        <v>50</v>
      </c>
    </row>
    <row r="26" spans="1:2" ht="69.75" customHeight="1">
      <c r="A26" s="12" t="s">
        <v>9</v>
      </c>
      <c r="B26" s="31" t="s">
        <v>4</v>
      </c>
    </row>
    <row r="27" spans="1:2" ht="14.25" customHeight="1">
      <c r="A27" s="8" t="s">
        <v>16</v>
      </c>
      <c r="B27" s="31" t="s">
        <v>54</v>
      </c>
    </row>
    <row r="28" spans="1:2" ht="147" customHeight="1">
      <c r="A28" s="12" t="s">
        <v>51</v>
      </c>
      <c r="B28" s="31" t="s">
        <v>4</v>
      </c>
    </row>
    <row r="29" spans="1:2" ht="21" customHeight="1">
      <c r="A29" s="37" t="s">
        <v>52</v>
      </c>
      <c r="B29" s="31" t="s">
        <v>55</v>
      </c>
    </row>
    <row r="30" spans="1:2" ht="36.75" customHeight="1">
      <c r="A30" s="12" t="s">
        <v>53</v>
      </c>
      <c r="B30" s="31" t="s">
        <v>4</v>
      </c>
    </row>
    <row r="31" spans="1:2" ht="15.75">
      <c r="A31" s="14" t="s">
        <v>7</v>
      </c>
      <c r="B31" s="38" t="s">
        <v>56</v>
      </c>
    </row>
    <row r="32" spans="1:2" ht="68.25" customHeight="1">
      <c r="A32" s="3"/>
      <c r="B32" s="32"/>
    </row>
    <row r="33" ht="16.5" customHeight="1"/>
    <row r="34" ht="189.75" customHeight="1"/>
    <row r="35" ht="51" customHeight="1"/>
  </sheetData>
  <mergeCells count="1">
    <mergeCell ref="A2:B2"/>
  </mergeCells>
  <pageMargins left="0.7" right="0.7" top="0.75" bottom="0.75" header="0.3" footer="0.3"/>
  <pageSetup paperSize="1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61"/>
  <sheetViews>
    <sheetView topLeftCell="A4" workbookViewId="0">
      <selection activeCell="E12" sqref="E12"/>
    </sheetView>
  </sheetViews>
  <sheetFormatPr baseColWidth="10" defaultRowHeight="15"/>
  <cols>
    <col min="1" max="1" width="11.42578125" style="56"/>
    <col min="2" max="2" width="33.140625" style="56" customWidth="1"/>
    <col min="3" max="3" width="30.28515625" style="56" customWidth="1"/>
    <col min="4" max="4" width="11.42578125" style="56"/>
    <col min="5" max="5" width="32.140625" style="56" customWidth="1"/>
    <col min="6" max="6" width="31.42578125" style="56" customWidth="1"/>
    <col min="7" max="7" width="11.42578125" style="56"/>
    <col min="8" max="8" width="16.85546875" style="56" bestFit="1" customWidth="1"/>
    <col min="9" max="16384" width="11.42578125" style="56"/>
  </cols>
  <sheetData>
    <row r="2" spans="2:7" ht="15.75" thickBot="1">
      <c r="B2" s="154" t="s">
        <v>77</v>
      </c>
      <c r="C2" s="154"/>
    </row>
    <row r="3" spans="2:7" ht="114.75" customHeight="1" thickBot="1">
      <c r="B3" s="155" t="s">
        <v>78</v>
      </c>
      <c r="C3" s="156"/>
      <c r="G3" s="57"/>
    </row>
    <row r="4" spans="2:7">
      <c r="B4" s="58"/>
      <c r="C4" s="59"/>
      <c r="G4" s="57"/>
    </row>
    <row r="5" spans="2:7" ht="15.75" thickBot="1">
      <c r="B5" s="60" t="s">
        <v>79</v>
      </c>
      <c r="C5" s="59"/>
    </row>
    <row r="6" spans="2:7" ht="26.25" thickBot="1">
      <c r="B6" s="61" t="s">
        <v>80</v>
      </c>
      <c r="C6" s="62" t="s">
        <v>41</v>
      </c>
    </row>
    <row r="7" spans="2:7">
      <c r="B7" s="63" t="s">
        <v>81</v>
      </c>
      <c r="C7" s="64" t="s">
        <v>82</v>
      </c>
    </row>
    <row r="8" spans="2:7">
      <c r="B8" s="65" t="s">
        <v>83</v>
      </c>
      <c r="C8" s="66" t="s">
        <v>4</v>
      </c>
    </row>
    <row r="9" spans="2:7">
      <c r="B9" s="67" t="s">
        <v>84</v>
      </c>
      <c r="C9" s="68" t="s">
        <v>4</v>
      </c>
    </row>
    <row r="10" spans="2:7">
      <c r="B10" s="69" t="s">
        <v>85</v>
      </c>
      <c r="C10" s="70" t="s">
        <v>86</v>
      </c>
    </row>
    <row r="11" spans="2:7" ht="71.25">
      <c r="B11" s="71" t="s">
        <v>87</v>
      </c>
      <c r="C11" s="72" t="s">
        <v>4</v>
      </c>
    </row>
    <row r="12" spans="2:7" ht="28.5">
      <c r="B12" s="71" t="s">
        <v>88</v>
      </c>
      <c r="C12" s="72" t="s">
        <v>4</v>
      </c>
    </row>
    <row r="13" spans="2:7" ht="28.5">
      <c r="B13" s="71" t="s">
        <v>89</v>
      </c>
      <c r="C13" s="72" t="s">
        <v>4</v>
      </c>
    </row>
    <row r="14" spans="2:7" ht="85.5">
      <c r="B14" s="71" t="s">
        <v>90</v>
      </c>
      <c r="C14" s="73" t="s">
        <v>4</v>
      </c>
    </row>
    <row r="15" spans="2:7" ht="28.5">
      <c r="B15" s="71" t="s">
        <v>91</v>
      </c>
      <c r="C15" s="70" t="s">
        <v>4</v>
      </c>
    </row>
    <row r="16" spans="2:7">
      <c r="B16" s="74"/>
      <c r="C16" s="75"/>
    </row>
    <row r="17" spans="2:6">
      <c r="B17" s="76"/>
      <c r="C17" s="77"/>
    </row>
    <row r="18" spans="2:6">
      <c r="B18" s="78"/>
      <c r="C18" s="79"/>
    </row>
    <row r="19" spans="2:6">
      <c r="B19" s="157"/>
      <c r="C19" s="157"/>
      <c r="D19" s="157"/>
      <c r="E19" s="157"/>
      <c r="F19" s="157"/>
    </row>
    <row r="20" spans="2:6">
      <c r="B20" s="60"/>
      <c r="C20" s="59"/>
      <c r="E20" s="60"/>
    </row>
    <row r="21" spans="2:6">
      <c r="B21" s="80"/>
      <c r="C21" s="81"/>
      <c r="E21" s="80"/>
      <c r="F21" s="81"/>
    </row>
    <row r="22" spans="2:6">
      <c r="B22" s="82"/>
      <c r="C22" s="83"/>
      <c r="E22" s="82"/>
      <c r="F22" s="83"/>
    </row>
    <row r="23" spans="2:6">
      <c r="B23" s="74"/>
      <c r="C23" s="75"/>
      <c r="E23" s="74"/>
      <c r="F23" s="75"/>
    </row>
    <row r="24" spans="2:6">
      <c r="B24" s="76"/>
      <c r="C24" s="77"/>
      <c r="E24" s="76"/>
      <c r="F24" s="77"/>
    </row>
    <row r="25" spans="2:6">
      <c r="B25" s="78"/>
      <c r="C25" s="79"/>
    </row>
    <row r="26" spans="2:6">
      <c r="B26" s="158"/>
      <c r="C26" s="159"/>
      <c r="D26" s="159"/>
      <c r="E26" s="159"/>
      <c r="F26" s="159"/>
    </row>
    <row r="27" spans="2:6">
      <c r="B27" s="60"/>
      <c r="C27" s="59"/>
    </row>
    <row r="28" spans="2:6">
      <c r="B28" s="80"/>
      <c r="C28" s="81"/>
      <c r="E28" s="60"/>
    </row>
    <row r="29" spans="2:6">
      <c r="B29" s="82"/>
      <c r="C29" s="83"/>
      <c r="E29" s="80"/>
      <c r="F29" s="81"/>
    </row>
    <row r="30" spans="2:6">
      <c r="B30" s="74"/>
      <c r="C30" s="75"/>
      <c r="E30" s="82"/>
      <c r="F30" s="83"/>
    </row>
    <row r="31" spans="2:6">
      <c r="B31" s="84"/>
      <c r="C31" s="85"/>
      <c r="E31" s="74"/>
      <c r="F31" s="75"/>
    </row>
    <row r="32" spans="2:6">
      <c r="B32" s="86"/>
      <c r="C32" s="85"/>
      <c r="E32" s="76"/>
      <c r="F32" s="87"/>
    </row>
    <row r="33" spans="2:6">
      <c r="B33" s="88"/>
      <c r="C33" s="89"/>
    </row>
    <row r="34" spans="2:6">
      <c r="B34" s="88"/>
      <c r="C34" s="89"/>
    </row>
    <row r="35" spans="2:6" ht="29.25" customHeight="1">
      <c r="B35" s="88"/>
      <c r="C35" s="89"/>
      <c r="D35" s="88"/>
      <c r="E35" s="88"/>
      <c r="F35" s="88"/>
    </row>
    <row r="36" spans="2:6">
      <c r="B36" s="88"/>
      <c r="C36" s="90"/>
    </row>
    <row r="37" spans="2:6">
      <c r="B37" s="88"/>
      <c r="C37" s="85"/>
      <c r="E37" s="60"/>
    </row>
    <row r="38" spans="2:6">
      <c r="B38" s="80"/>
      <c r="C38" s="81"/>
      <c r="E38" s="80"/>
      <c r="F38" s="81"/>
    </row>
    <row r="39" spans="2:6">
      <c r="B39" s="82"/>
      <c r="C39" s="83"/>
      <c r="E39" s="82"/>
      <c r="F39" s="83"/>
    </row>
    <row r="40" spans="2:6">
      <c r="B40" s="74"/>
      <c r="C40" s="75"/>
      <c r="E40" s="74"/>
      <c r="F40" s="75"/>
    </row>
    <row r="41" spans="2:6">
      <c r="B41" s="78"/>
      <c r="C41" s="91"/>
      <c r="E41" s="78"/>
      <c r="F41" s="92"/>
    </row>
    <row r="42" spans="2:6">
      <c r="B42" s="93"/>
      <c r="C42" s="82"/>
      <c r="E42" s="93"/>
      <c r="F42" s="82"/>
    </row>
    <row r="43" spans="2:6">
      <c r="B43" s="94"/>
      <c r="C43" s="82"/>
      <c r="E43" s="94"/>
      <c r="F43" s="82"/>
    </row>
    <row r="44" spans="2:6">
      <c r="B44" s="95"/>
      <c r="C44" s="83"/>
      <c r="E44" s="96"/>
      <c r="F44" s="83"/>
    </row>
    <row r="45" spans="2:6">
      <c r="B45" s="96"/>
      <c r="C45" s="82"/>
      <c r="E45" s="96"/>
      <c r="F45" s="82"/>
    </row>
    <row r="46" spans="2:6">
      <c r="B46" s="96"/>
      <c r="C46" s="82"/>
      <c r="E46" s="96"/>
      <c r="F46" s="82"/>
    </row>
    <row r="47" spans="2:6">
      <c r="B47" s="95"/>
      <c r="C47" s="83"/>
      <c r="E47" s="95"/>
      <c r="F47" s="83"/>
    </row>
    <row r="48" spans="2:6">
      <c r="B48" s="96"/>
      <c r="C48" s="82"/>
      <c r="E48" s="96"/>
      <c r="F48" s="82"/>
    </row>
    <row r="51" spans="2:6">
      <c r="B51" s="80"/>
      <c r="C51" s="81"/>
      <c r="E51" s="80"/>
      <c r="F51" s="81"/>
    </row>
    <row r="52" spans="2:6">
      <c r="B52" s="82"/>
      <c r="C52" s="83"/>
      <c r="E52" s="82"/>
      <c r="F52" s="83"/>
    </row>
    <row r="53" spans="2:6">
      <c r="B53" s="74"/>
      <c r="C53" s="75"/>
      <c r="E53" s="74"/>
      <c r="F53" s="75"/>
    </row>
    <row r="54" spans="2:6">
      <c r="B54" s="78"/>
      <c r="C54" s="79"/>
      <c r="E54" s="78"/>
      <c r="F54" s="79"/>
    </row>
    <row r="55" spans="2:6">
      <c r="B55" s="93"/>
      <c r="C55" s="82"/>
      <c r="E55" s="93"/>
      <c r="F55" s="82"/>
    </row>
    <row r="56" spans="2:6">
      <c r="B56" s="94"/>
      <c r="C56" s="82"/>
      <c r="E56" s="94"/>
      <c r="F56" s="82"/>
    </row>
    <row r="57" spans="2:6">
      <c r="B57" s="96"/>
      <c r="C57" s="82"/>
      <c r="E57" s="96"/>
      <c r="F57" s="82"/>
    </row>
    <row r="58" spans="2:6">
      <c r="B58" s="96"/>
      <c r="C58" s="82"/>
      <c r="E58" s="96"/>
      <c r="F58" s="82"/>
    </row>
    <row r="59" spans="2:6">
      <c r="B59" s="96"/>
      <c r="C59" s="82"/>
      <c r="E59" s="96"/>
      <c r="F59" s="82"/>
    </row>
    <row r="60" spans="2:6">
      <c r="B60" s="96"/>
      <c r="C60" s="83"/>
      <c r="E60" s="96"/>
      <c r="F60" s="83"/>
    </row>
    <row r="61" spans="2:6">
      <c r="B61" s="96"/>
      <c r="C61" s="82"/>
      <c r="E61" s="96"/>
      <c r="F61" s="82"/>
    </row>
  </sheetData>
  <mergeCells count="4">
    <mergeCell ref="B2:C2"/>
    <mergeCell ref="B3:C3"/>
    <mergeCell ref="B19:F19"/>
    <mergeCell ref="B26:F2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workbookViewId="0">
      <selection activeCell="H12" sqref="H12"/>
    </sheetView>
  </sheetViews>
  <sheetFormatPr baseColWidth="10" defaultRowHeight="15"/>
  <cols>
    <col min="1" max="1" width="11.42578125" style="56"/>
    <col min="2" max="2" width="27.5703125" style="56" customWidth="1"/>
    <col min="3" max="3" width="29.5703125" style="56" customWidth="1"/>
    <col min="4" max="4" width="27" style="56" customWidth="1"/>
    <col min="5" max="5" width="14.7109375" style="56" customWidth="1"/>
    <col min="6" max="6" width="14.85546875" style="56" bestFit="1" customWidth="1"/>
    <col min="7" max="7" width="16" style="56" bestFit="1" customWidth="1"/>
    <col min="8" max="8" width="25.5703125" style="56" bestFit="1" customWidth="1"/>
    <col min="9" max="9" width="16" style="56" customWidth="1"/>
    <col min="10" max="10" width="18.85546875" style="56" customWidth="1"/>
    <col min="11" max="11" width="23.7109375" style="56" customWidth="1"/>
    <col min="12" max="12" width="23.5703125" style="56" customWidth="1"/>
    <col min="13" max="13" width="11.42578125" style="56"/>
    <col min="14" max="14" width="25.5703125" style="56" bestFit="1" customWidth="1"/>
    <col min="15" max="15" width="19.7109375" style="56" customWidth="1"/>
    <col min="16" max="16" width="18.28515625" style="56" customWidth="1"/>
    <col min="17" max="17" width="24.42578125" style="56" customWidth="1"/>
    <col min="18" max="16384" width="11.42578125" style="56"/>
  </cols>
  <sheetData>
    <row r="1" spans="2:6">
      <c r="D1" s="97"/>
    </row>
    <row r="2" spans="2:6">
      <c r="B2" s="98" t="str">
        <f>+[1]DOCUMENTOS!B2</f>
        <v>INVITACIÓN ABIERTA No 013 DE 2022</v>
      </c>
    </row>
    <row r="3" spans="2:6" ht="64.5" customHeight="1">
      <c r="B3" s="164" t="str">
        <f>+[1]DOCUMENTOS!B3</f>
        <v>SUMINISTRO DE ENVASE DE VIDRIO PARA EL PRODUCTO NÉCTAR EN PRESENTACIÓN 375 ML DE LA EMPRESA DE LICORES DE CUNDINAMARCA.</v>
      </c>
      <c r="C3" s="164"/>
      <c r="D3" s="164"/>
      <c r="E3" s="164"/>
      <c r="F3" s="164"/>
    </row>
    <row r="4" spans="2:6">
      <c r="B4" s="99"/>
      <c r="C4" s="99"/>
      <c r="D4" s="99"/>
      <c r="E4" s="99"/>
      <c r="F4" s="99"/>
    </row>
    <row r="5" spans="2:6">
      <c r="B5" s="98" t="s">
        <v>92</v>
      </c>
    </row>
    <row r="7" spans="2:6" ht="62.25" customHeight="1">
      <c r="B7" s="100" t="s">
        <v>93</v>
      </c>
      <c r="C7" s="165" t="s">
        <v>94</v>
      </c>
      <c r="D7" s="166"/>
      <c r="F7" s="101"/>
    </row>
    <row r="8" spans="2:6" ht="18.75" customHeight="1">
      <c r="B8" s="102" t="s">
        <v>95</v>
      </c>
      <c r="C8" s="103" t="s">
        <v>96</v>
      </c>
      <c r="D8" s="104" t="s">
        <v>97</v>
      </c>
      <c r="F8" s="105"/>
    </row>
    <row r="9" spans="2:6" ht="18.75" customHeight="1">
      <c r="B9" s="106" t="s">
        <v>98</v>
      </c>
      <c r="C9" s="103" t="s">
        <v>99</v>
      </c>
      <c r="D9" s="103" t="s">
        <v>100</v>
      </c>
      <c r="F9" s="105"/>
    </row>
    <row r="10" spans="2:6" ht="18.75" customHeight="1">
      <c r="B10" s="106" t="s">
        <v>101</v>
      </c>
      <c r="C10" s="103" t="s">
        <v>102</v>
      </c>
      <c r="D10" s="103" t="s">
        <v>103</v>
      </c>
      <c r="F10" s="105"/>
    </row>
    <row r="11" spans="2:6" ht="18.75" customHeight="1">
      <c r="B11" s="107"/>
      <c r="C11" s="108"/>
      <c r="D11" s="108"/>
      <c r="F11" s="105"/>
    </row>
    <row r="12" spans="2:6">
      <c r="D12" s="109"/>
    </row>
    <row r="13" spans="2:6" ht="25.5" customHeight="1">
      <c r="B13" s="167" t="str">
        <f>+[1]DOCUMENTOS!C6</f>
        <v>ZONA DE PROYECTOS IMPORTACIONES SAS</v>
      </c>
      <c r="C13" s="168"/>
      <c r="D13" s="168"/>
      <c r="E13" s="168"/>
      <c r="F13" s="110" t="s">
        <v>4</v>
      </c>
    </row>
    <row r="14" spans="2:6" ht="12" customHeight="1">
      <c r="B14" s="111" t="s">
        <v>104</v>
      </c>
      <c r="C14" s="112"/>
      <c r="D14" s="112"/>
      <c r="E14" s="112"/>
      <c r="F14" s="113"/>
    </row>
    <row r="15" spans="2:6" ht="12" customHeight="1" thickBot="1">
      <c r="B15" s="114"/>
      <c r="C15" s="115" t="s">
        <v>105</v>
      </c>
      <c r="D15" s="116">
        <v>6228067911</v>
      </c>
      <c r="E15" s="117">
        <f>D15/D16</f>
        <v>1.5265572511808227</v>
      </c>
      <c r="F15" s="118" t="s">
        <v>4</v>
      </c>
    </row>
    <row r="16" spans="2:6" ht="11.25" customHeight="1">
      <c r="B16" s="114" t="s">
        <v>95</v>
      </c>
      <c r="C16" s="119" t="s">
        <v>106</v>
      </c>
      <c r="D16" s="120">
        <v>4079812864</v>
      </c>
      <c r="E16" s="121"/>
      <c r="F16" s="118"/>
    </row>
    <row r="17" spans="1:18" ht="11.25" customHeight="1">
      <c r="B17" s="114"/>
      <c r="C17" s="119"/>
      <c r="D17" s="120"/>
      <c r="E17" s="121"/>
      <c r="F17" s="118"/>
    </row>
    <row r="18" spans="1:18">
      <c r="B18" s="114"/>
      <c r="C18" s="119"/>
      <c r="D18" s="120"/>
      <c r="E18" s="121"/>
      <c r="F18" s="118"/>
    </row>
    <row r="19" spans="1:18" ht="15.75" thickBot="1">
      <c r="B19" s="114" t="s">
        <v>98</v>
      </c>
      <c r="C19" s="115" t="s">
        <v>107</v>
      </c>
      <c r="D19" s="116">
        <v>4163657054</v>
      </c>
      <c r="E19" s="122">
        <f>D19/D20</f>
        <v>0.63501538098549859</v>
      </c>
      <c r="F19" s="118" t="s">
        <v>4</v>
      </c>
    </row>
    <row r="20" spans="1:18">
      <c r="B20" s="114"/>
      <c r="C20" s="119" t="s">
        <v>108</v>
      </c>
      <c r="D20" s="120">
        <v>6556781424</v>
      </c>
      <c r="E20" s="121"/>
      <c r="F20" s="123"/>
    </row>
    <row r="21" spans="1:18">
      <c r="B21" s="114"/>
      <c r="C21" s="119"/>
      <c r="D21" s="120"/>
      <c r="E21" s="121"/>
      <c r="F21" s="123"/>
    </row>
    <row r="22" spans="1:18">
      <c r="B22" s="114" t="s">
        <v>109</v>
      </c>
      <c r="C22" s="124" t="s">
        <v>110</v>
      </c>
      <c r="D22" s="125">
        <v>395818986</v>
      </c>
      <c r="E22" s="121">
        <f>D22/D23</f>
        <v>9.2358784580294842</v>
      </c>
      <c r="F22" s="123" t="s">
        <v>4</v>
      </c>
    </row>
    <row r="23" spans="1:18">
      <c r="A23" s="56" t="s">
        <v>111</v>
      </c>
      <c r="B23" s="126"/>
      <c r="C23" s="124" t="s">
        <v>112</v>
      </c>
      <c r="D23" s="125">
        <v>42856669</v>
      </c>
      <c r="E23" s="127"/>
      <c r="F23" s="128"/>
    </row>
    <row r="24" spans="1:18">
      <c r="B24" s="169"/>
      <c r="C24" s="161"/>
      <c r="D24" s="161"/>
      <c r="E24" s="161"/>
      <c r="F24" s="129"/>
      <c r="H24" s="170"/>
      <c r="I24" s="171"/>
      <c r="J24" s="171"/>
      <c r="K24" s="171"/>
      <c r="L24" s="171"/>
    </row>
    <row r="25" spans="1:18">
      <c r="B25" s="157"/>
      <c r="C25" s="157"/>
      <c r="D25" s="157"/>
      <c r="E25" s="157"/>
      <c r="F25" s="130"/>
      <c r="H25" s="157"/>
      <c r="I25" s="157"/>
      <c r="J25" s="157"/>
      <c r="K25" s="157"/>
      <c r="L25" s="130"/>
      <c r="N25" s="157"/>
      <c r="O25" s="157"/>
      <c r="P25" s="157"/>
      <c r="Q25" s="157"/>
      <c r="R25" s="130"/>
    </row>
    <row r="26" spans="1:18">
      <c r="B26" s="131"/>
      <c r="C26" s="112"/>
      <c r="D26" s="112"/>
      <c r="E26" s="112"/>
      <c r="F26" s="129"/>
      <c r="H26" s="131"/>
      <c r="I26" s="112"/>
      <c r="J26" s="112"/>
      <c r="K26" s="112"/>
      <c r="L26" s="129"/>
      <c r="N26" s="131"/>
      <c r="O26" s="112"/>
      <c r="P26" s="112"/>
      <c r="Q26" s="112"/>
      <c r="R26" s="129"/>
    </row>
    <row r="27" spans="1:18">
      <c r="B27" s="112"/>
      <c r="C27" s="119"/>
      <c r="D27" s="120"/>
      <c r="E27" s="117"/>
      <c r="F27" s="132"/>
      <c r="H27" s="112"/>
      <c r="I27" s="119"/>
      <c r="J27" s="120"/>
      <c r="K27" s="117"/>
      <c r="L27" s="132"/>
      <c r="N27" s="112"/>
      <c r="O27" s="119"/>
      <c r="P27" s="120"/>
      <c r="Q27" s="117"/>
      <c r="R27" s="132"/>
    </row>
    <row r="28" spans="1:18">
      <c r="B28" s="112"/>
      <c r="C28" s="119"/>
      <c r="D28" s="120"/>
      <c r="E28" s="121"/>
      <c r="F28" s="132"/>
      <c r="H28" s="112"/>
      <c r="I28" s="119"/>
      <c r="J28" s="120"/>
      <c r="K28" s="121"/>
      <c r="L28" s="132"/>
      <c r="N28" s="112"/>
      <c r="O28" s="119"/>
      <c r="P28" s="120"/>
      <c r="Q28" s="121"/>
      <c r="R28" s="132"/>
    </row>
    <row r="29" spans="1:18">
      <c r="B29" s="112"/>
      <c r="C29" s="112"/>
      <c r="D29" s="120"/>
      <c r="E29" s="121"/>
      <c r="F29" s="132"/>
      <c r="H29" s="112"/>
      <c r="I29" s="112"/>
      <c r="J29" s="120"/>
      <c r="K29" s="121"/>
      <c r="L29" s="132"/>
      <c r="N29" s="112"/>
      <c r="O29" s="112"/>
      <c r="P29" s="120"/>
      <c r="Q29" s="121"/>
      <c r="R29" s="132"/>
    </row>
    <row r="30" spans="1:18">
      <c r="B30" s="112"/>
      <c r="C30" s="119"/>
      <c r="D30" s="120"/>
      <c r="E30" s="133"/>
      <c r="F30" s="132"/>
      <c r="H30" s="112"/>
      <c r="I30" s="119"/>
      <c r="J30" s="120"/>
      <c r="K30" s="133"/>
      <c r="L30" s="132"/>
      <c r="N30" s="112"/>
      <c r="O30" s="119"/>
      <c r="P30" s="120"/>
      <c r="Q30" s="122"/>
      <c r="R30" s="132"/>
    </row>
    <row r="31" spans="1:18">
      <c r="B31" s="112"/>
      <c r="C31" s="119"/>
      <c r="D31" s="120"/>
      <c r="E31" s="122"/>
      <c r="F31" s="132"/>
      <c r="H31" s="112"/>
      <c r="I31" s="119"/>
      <c r="J31" s="120"/>
      <c r="K31" s="122"/>
      <c r="L31" s="132"/>
      <c r="N31" s="112"/>
      <c r="O31" s="119"/>
      <c r="P31" s="120"/>
      <c r="Q31" s="121"/>
      <c r="R31" s="132"/>
    </row>
    <row r="32" spans="1:18">
      <c r="B32" s="112"/>
      <c r="C32" s="119"/>
      <c r="D32" s="120"/>
      <c r="E32" s="122"/>
      <c r="F32" s="132"/>
      <c r="H32" s="112"/>
      <c r="I32" s="119"/>
      <c r="J32" s="120"/>
      <c r="K32" s="122"/>
      <c r="L32" s="132"/>
      <c r="N32" s="112"/>
      <c r="O32" s="119"/>
      <c r="P32" s="120"/>
      <c r="Q32" s="121"/>
      <c r="R32" s="132"/>
    </row>
    <row r="33" spans="2:18">
      <c r="B33" s="112"/>
      <c r="C33" s="119"/>
      <c r="D33" s="120"/>
      <c r="E33" s="122"/>
      <c r="F33" s="132"/>
      <c r="H33" s="112"/>
      <c r="I33" s="119"/>
      <c r="J33" s="120"/>
      <c r="K33" s="122"/>
      <c r="L33" s="132"/>
      <c r="N33" s="112"/>
      <c r="O33" s="119"/>
      <c r="P33" s="120"/>
      <c r="Q33" s="122"/>
      <c r="R33" s="132"/>
    </row>
    <row r="34" spans="2:18">
      <c r="B34" s="112"/>
      <c r="C34" s="119"/>
      <c r="D34" s="120"/>
      <c r="E34" s="122"/>
      <c r="F34" s="132"/>
      <c r="H34" s="112"/>
      <c r="I34" s="119"/>
      <c r="J34" s="120"/>
      <c r="K34" s="122"/>
      <c r="L34" s="132"/>
      <c r="N34" s="112"/>
      <c r="O34" s="119"/>
      <c r="P34" s="120"/>
      <c r="Q34" s="121"/>
      <c r="R34" s="132"/>
    </row>
    <row r="35" spans="2:18">
      <c r="B35" s="112"/>
      <c r="C35" s="119"/>
      <c r="D35" s="120"/>
      <c r="E35" s="122"/>
      <c r="F35" s="132"/>
      <c r="H35" s="112"/>
      <c r="I35" s="119"/>
      <c r="J35" s="120"/>
      <c r="K35" s="122"/>
      <c r="L35" s="132"/>
      <c r="N35" s="112"/>
      <c r="O35" s="119"/>
      <c r="P35" s="120"/>
      <c r="Q35" s="121"/>
      <c r="R35" s="132"/>
    </row>
    <row r="36" spans="2:18">
      <c r="B36" s="112"/>
      <c r="C36" s="119"/>
      <c r="D36" s="120"/>
      <c r="E36" s="133"/>
      <c r="F36" s="132"/>
      <c r="H36" s="112"/>
      <c r="I36" s="119"/>
      <c r="J36" s="120"/>
      <c r="K36" s="133"/>
      <c r="L36" s="132"/>
      <c r="N36" s="112"/>
      <c r="O36" s="119"/>
      <c r="P36" s="120"/>
      <c r="Q36" s="122"/>
      <c r="R36" s="132"/>
    </row>
    <row r="37" spans="2:18">
      <c r="B37" s="112"/>
      <c r="C37" s="119"/>
      <c r="D37" s="120"/>
      <c r="E37" s="121"/>
      <c r="F37" s="132"/>
      <c r="H37" s="112"/>
      <c r="I37" s="119"/>
      <c r="J37" s="120"/>
      <c r="K37" s="121"/>
      <c r="L37" s="132"/>
      <c r="N37" s="112"/>
      <c r="O37" s="119"/>
      <c r="P37" s="120"/>
      <c r="Q37" s="121"/>
      <c r="R37" s="132"/>
    </row>
    <row r="38" spans="2:18">
      <c r="B38" s="112"/>
      <c r="C38" s="112"/>
      <c r="D38" s="112"/>
      <c r="E38" s="112"/>
      <c r="F38" s="112"/>
      <c r="H38" s="112"/>
      <c r="I38" s="112"/>
      <c r="J38" s="112"/>
      <c r="K38" s="112"/>
      <c r="L38" s="112"/>
      <c r="N38" s="112"/>
      <c r="O38" s="112"/>
      <c r="P38" s="112"/>
      <c r="Q38" s="112"/>
      <c r="R38" s="112"/>
    </row>
    <row r="39" spans="2:18" ht="15.75">
      <c r="B39" s="160"/>
      <c r="C39" s="160"/>
      <c r="D39" s="160"/>
      <c r="E39" s="160"/>
      <c r="F39" s="160"/>
      <c r="G39" s="160"/>
      <c r="H39" s="160"/>
      <c r="I39" s="160"/>
      <c r="J39" s="160"/>
      <c r="K39" s="160"/>
      <c r="L39" s="160"/>
    </row>
    <row r="40" spans="2:18">
      <c r="B40" s="112"/>
      <c r="C40" s="119"/>
      <c r="D40" s="120"/>
      <c r="E40" s="121"/>
      <c r="F40" s="132"/>
    </row>
    <row r="41" spans="2:18">
      <c r="B41" s="157"/>
      <c r="C41" s="157"/>
      <c r="D41" s="157"/>
      <c r="E41" s="157"/>
      <c r="F41" s="129"/>
      <c r="H41" s="161"/>
      <c r="I41" s="161"/>
      <c r="J41" s="161"/>
      <c r="K41" s="161"/>
      <c r="L41" s="129"/>
      <c r="N41" s="162"/>
      <c r="O41" s="161"/>
      <c r="P41" s="161"/>
      <c r="Q41" s="161"/>
      <c r="R41" s="129"/>
    </row>
    <row r="42" spans="2:18">
      <c r="B42" s="131"/>
      <c r="C42" s="112"/>
      <c r="D42" s="112"/>
      <c r="E42" s="112"/>
      <c r="F42" s="129"/>
      <c r="H42" s="131"/>
      <c r="I42" s="112"/>
      <c r="J42" s="112"/>
      <c r="K42" s="112"/>
      <c r="L42" s="129"/>
      <c r="N42" s="131"/>
      <c r="O42" s="112"/>
      <c r="P42" s="112"/>
      <c r="Q42" s="112"/>
      <c r="R42" s="129"/>
    </row>
    <row r="43" spans="2:18">
      <c r="B43" s="112"/>
      <c r="C43" s="119"/>
      <c r="D43" s="120"/>
      <c r="E43" s="117"/>
      <c r="F43" s="132"/>
      <c r="H43" s="112"/>
      <c r="I43" s="134"/>
      <c r="J43" s="120"/>
      <c r="K43" s="117"/>
      <c r="L43" s="132"/>
      <c r="N43" s="112"/>
      <c r="O43" s="119"/>
      <c r="P43" s="120"/>
      <c r="Q43" s="117"/>
      <c r="R43" s="132"/>
    </row>
    <row r="44" spans="2:18">
      <c r="B44" s="112"/>
      <c r="C44" s="119"/>
      <c r="D44" s="120"/>
      <c r="E44" s="121"/>
      <c r="F44" s="132"/>
      <c r="H44" s="112"/>
      <c r="I44" s="134"/>
      <c r="J44" s="120"/>
      <c r="K44" s="121"/>
      <c r="L44" s="132"/>
      <c r="N44" s="112"/>
      <c r="O44" s="119"/>
      <c r="P44" s="120"/>
      <c r="Q44" s="121"/>
      <c r="R44" s="132"/>
    </row>
    <row r="45" spans="2:18">
      <c r="B45" s="112"/>
      <c r="C45" s="112"/>
      <c r="D45" s="120"/>
      <c r="E45" s="121"/>
      <c r="F45" s="132"/>
      <c r="H45" s="112"/>
      <c r="I45" s="112"/>
      <c r="J45" s="120"/>
      <c r="K45" s="121"/>
      <c r="L45" s="132"/>
      <c r="N45" s="112"/>
      <c r="O45" s="112"/>
      <c r="P45" s="120"/>
      <c r="Q45" s="121"/>
      <c r="R45" s="132"/>
    </row>
    <row r="46" spans="2:18">
      <c r="B46" s="112"/>
      <c r="C46" s="119"/>
      <c r="D46" s="120"/>
      <c r="E46" s="122"/>
      <c r="F46" s="132"/>
      <c r="H46" s="112"/>
      <c r="I46" s="119"/>
      <c r="J46" s="120"/>
      <c r="K46" s="135"/>
      <c r="L46" s="132"/>
      <c r="N46" s="112"/>
      <c r="O46" s="119"/>
      <c r="P46" s="120"/>
      <c r="Q46" s="135"/>
      <c r="R46" s="132"/>
    </row>
    <row r="47" spans="2:18">
      <c r="B47" s="112"/>
      <c r="C47" s="119"/>
      <c r="D47" s="120"/>
      <c r="E47" s="136"/>
      <c r="F47" s="132"/>
      <c r="H47" s="112"/>
      <c r="I47" s="119"/>
      <c r="J47" s="120"/>
      <c r="K47" s="121"/>
      <c r="L47" s="132"/>
      <c r="N47" s="112"/>
      <c r="O47" s="119"/>
      <c r="P47" s="120"/>
      <c r="Q47" s="121"/>
      <c r="R47" s="132"/>
    </row>
    <row r="48" spans="2:18">
      <c r="B48" s="112"/>
      <c r="C48" s="112"/>
      <c r="D48" s="120"/>
      <c r="E48" s="121"/>
      <c r="F48" s="132"/>
      <c r="H48" s="112"/>
      <c r="I48" s="119"/>
      <c r="J48" s="120"/>
      <c r="K48" s="121"/>
      <c r="L48" s="132"/>
      <c r="N48" s="112"/>
      <c r="O48" s="119"/>
      <c r="P48" s="120"/>
      <c r="Q48" s="121"/>
      <c r="R48" s="132"/>
    </row>
    <row r="49" spans="2:18">
      <c r="B49" s="112"/>
      <c r="C49" s="119"/>
      <c r="D49" s="120"/>
      <c r="E49" s="122"/>
      <c r="F49" s="132"/>
      <c r="H49" s="112"/>
      <c r="I49" s="119"/>
      <c r="J49" s="120"/>
      <c r="K49" s="122"/>
      <c r="L49" s="132"/>
      <c r="N49" s="112"/>
      <c r="O49" s="119"/>
      <c r="P49" s="120"/>
      <c r="Q49" s="122"/>
      <c r="R49" s="132"/>
    </row>
    <row r="50" spans="2:18">
      <c r="B50" s="112"/>
      <c r="C50" s="119"/>
      <c r="D50" s="120"/>
      <c r="E50" s="121"/>
      <c r="F50" s="132"/>
      <c r="H50" s="112"/>
      <c r="I50" s="119"/>
      <c r="J50" s="120"/>
      <c r="K50" s="121"/>
      <c r="L50" s="132"/>
      <c r="N50" s="112"/>
      <c r="O50" s="119"/>
      <c r="P50" s="120"/>
      <c r="Q50" s="121"/>
      <c r="R50" s="132"/>
    </row>
    <row r="51" spans="2:18">
      <c r="B51" s="112"/>
      <c r="C51" s="119"/>
      <c r="D51" s="120"/>
      <c r="E51" s="121"/>
      <c r="F51" s="132"/>
      <c r="H51" s="112"/>
      <c r="I51" s="119"/>
      <c r="J51" s="120"/>
      <c r="K51" s="121"/>
      <c r="L51" s="132"/>
      <c r="N51" s="112"/>
      <c r="O51" s="119"/>
      <c r="P51" s="120"/>
      <c r="Q51" s="121"/>
      <c r="R51" s="132"/>
    </row>
    <row r="52" spans="2:18">
      <c r="B52" s="112"/>
      <c r="C52" s="119"/>
      <c r="D52" s="120"/>
      <c r="E52" s="122"/>
      <c r="F52" s="132"/>
      <c r="H52" s="112"/>
      <c r="I52" s="119"/>
      <c r="J52" s="120"/>
      <c r="K52" s="122"/>
      <c r="L52" s="132"/>
      <c r="N52" s="112"/>
      <c r="O52" s="119"/>
      <c r="P52" s="120"/>
      <c r="Q52" s="122"/>
      <c r="R52" s="132"/>
    </row>
    <row r="53" spans="2:18">
      <c r="B53" s="112"/>
      <c r="C53" s="119"/>
      <c r="D53" s="120"/>
      <c r="E53" s="122"/>
      <c r="F53" s="132"/>
      <c r="H53" s="112"/>
      <c r="I53" s="119"/>
      <c r="J53" s="120"/>
      <c r="K53" s="121"/>
      <c r="L53" s="132"/>
      <c r="N53" s="112"/>
      <c r="O53" s="119"/>
      <c r="P53" s="120"/>
      <c r="Q53" s="121"/>
      <c r="R53" s="132"/>
    </row>
    <row r="54" spans="2:18">
      <c r="B54" s="112"/>
      <c r="C54" s="112"/>
      <c r="D54" s="112"/>
      <c r="E54" s="112"/>
      <c r="F54" s="112"/>
      <c r="H54" s="112"/>
      <c r="I54" s="119"/>
      <c r="J54" s="120"/>
      <c r="K54" s="121"/>
      <c r="L54" s="132"/>
      <c r="N54" s="112"/>
      <c r="O54" s="119"/>
      <c r="P54" s="120"/>
      <c r="Q54" s="121"/>
      <c r="R54" s="132"/>
    </row>
    <row r="55" spans="2:18">
      <c r="B55" s="112"/>
      <c r="C55" s="112"/>
      <c r="D55" s="112"/>
      <c r="E55" s="112"/>
      <c r="F55" s="112"/>
      <c r="H55" s="112"/>
      <c r="I55" s="112"/>
      <c r="J55" s="112"/>
      <c r="K55" s="112"/>
      <c r="L55" s="112"/>
      <c r="N55" s="112"/>
      <c r="O55" s="112"/>
      <c r="P55" s="112"/>
      <c r="Q55" s="112"/>
      <c r="R55" s="112"/>
    </row>
    <row r="56" spans="2:18">
      <c r="B56" s="112"/>
      <c r="C56" s="119"/>
      <c r="D56" s="120"/>
      <c r="E56" s="121"/>
      <c r="F56" s="132"/>
    </row>
    <row r="57" spans="2:18">
      <c r="B57" s="112"/>
      <c r="C57" s="119"/>
      <c r="D57" s="120"/>
      <c r="E57" s="121"/>
      <c r="F57" s="132"/>
    </row>
    <row r="58" spans="2:18">
      <c r="B58" s="112"/>
      <c r="C58" s="119"/>
      <c r="D58" s="120"/>
      <c r="E58" s="121"/>
      <c r="F58" s="132"/>
    </row>
    <row r="59" spans="2:18">
      <c r="B59" s="163"/>
      <c r="C59" s="163"/>
      <c r="D59" s="163"/>
      <c r="E59" s="163"/>
      <c r="F59" s="129"/>
      <c r="H59" s="163"/>
      <c r="I59" s="163"/>
      <c r="J59" s="163"/>
      <c r="K59" s="163"/>
      <c r="L59" s="129"/>
      <c r="N59" s="163"/>
      <c r="O59" s="163"/>
      <c r="P59" s="163"/>
      <c r="Q59" s="163"/>
      <c r="R59" s="129"/>
    </row>
    <row r="60" spans="2:18">
      <c r="B60" s="131"/>
      <c r="C60" s="112"/>
      <c r="D60" s="112"/>
      <c r="E60" s="112"/>
      <c r="F60" s="129"/>
      <c r="H60" s="131"/>
      <c r="I60" s="112"/>
      <c r="J60" s="112"/>
      <c r="K60" s="112"/>
      <c r="L60" s="129"/>
      <c r="N60" s="131"/>
      <c r="O60" s="112"/>
      <c r="P60" s="112"/>
      <c r="Q60" s="112"/>
      <c r="R60" s="129"/>
    </row>
    <row r="61" spans="2:18">
      <c r="B61" s="112"/>
      <c r="C61" s="119"/>
      <c r="D61" s="120"/>
      <c r="E61" s="117"/>
      <c r="F61" s="132"/>
      <c r="H61" s="112"/>
      <c r="I61" s="119"/>
      <c r="J61" s="120"/>
      <c r="K61" s="117"/>
      <c r="L61" s="132"/>
      <c r="N61" s="112"/>
      <c r="O61" s="119"/>
      <c r="P61" s="120"/>
      <c r="Q61" s="117"/>
      <c r="R61" s="132"/>
    </row>
    <row r="62" spans="2:18">
      <c r="B62" s="112"/>
      <c r="C62" s="119"/>
      <c r="D62" s="120"/>
      <c r="E62" s="121"/>
      <c r="F62" s="132"/>
      <c r="H62" s="112"/>
      <c r="I62" s="119"/>
      <c r="J62" s="120"/>
      <c r="K62" s="121"/>
      <c r="L62" s="132"/>
      <c r="N62" s="112"/>
      <c r="O62" s="119"/>
      <c r="P62" s="120"/>
      <c r="Q62" s="121"/>
      <c r="R62" s="132"/>
    </row>
    <row r="63" spans="2:18">
      <c r="B63" s="112"/>
      <c r="C63" s="112"/>
      <c r="D63" s="120"/>
      <c r="E63" s="121"/>
      <c r="F63" s="132"/>
      <c r="H63" s="112"/>
      <c r="I63" s="112"/>
      <c r="J63" s="120"/>
      <c r="K63" s="121"/>
      <c r="L63" s="132"/>
      <c r="N63" s="112"/>
      <c r="O63" s="112"/>
      <c r="P63" s="120"/>
      <c r="Q63" s="121"/>
      <c r="R63" s="132"/>
    </row>
    <row r="64" spans="2:18">
      <c r="B64" s="112"/>
      <c r="C64" s="119"/>
      <c r="D64" s="120"/>
      <c r="E64" s="135"/>
      <c r="F64" s="132"/>
      <c r="H64" s="112"/>
      <c r="I64" s="119"/>
      <c r="J64" s="120"/>
      <c r="K64" s="135"/>
      <c r="L64" s="132"/>
      <c r="N64" s="112"/>
      <c r="O64" s="119"/>
      <c r="P64" s="120"/>
      <c r="Q64" s="135"/>
      <c r="R64" s="132"/>
    </row>
    <row r="65" spans="2:18">
      <c r="B65" s="112"/>
      <c r="C65" s="119"/>
      <c r="D65" s="120"/>
      <c r="E65" s="121"/>
      <c r="F65" s="132"/>
      <c r="H65" s="112"/>
      <c r="I65" s="119"/>
      <c r="J65" s="120"/>
      <c r="K65" s="121"/>
      <c r="L65" s="132"/>
      <c r="N65" s="112"/>
      <c r="O65" s="119"/>
      <c r="P65" s="120"/>
      <c r="Q65" s="121"/>
      <c r="R65" s="132"/>
    </row>
    <row r="66" spans="2:18">
      <c r="B66" s="112"/>
      <c r="C66" s="119"/>
      <c r="D66" s="120"/>
      <c r="E66" s="121"/>
      <c r="F66" s="132"/>
      <c r="H66" s="112"/>
      <c r="I66" s="119"/>
      <c r="J66" s="120"/>
      <c r="K66" s="121"/>
      <c r="L66" s="132"/>
      <c r="N66" s="112"/>
      <c r="O66" s="119"/>
      <c r="P66" s="120"/>
      <c r="Q66" s="121"/>
      <c r="R66" s="132"/>
    </row>
    <row r="67" spans="2:18">
      <c r="B67" s="112"/>
      <c r="C67" s="119"/>
      <c r="D67" s="120"/>
      <c r="E67" s="121"/>
      <c r="F67" s="132"/>
      <c r="H67" s="112"/>
      <c r="I67" s="119"/>
      <c r="J67" s="120"/>
      <c r="K67" s="121"/>
      <c r="L67" s="132"/>
      <c r="N67" s="112"/>
      <c r="O67" s="119"/>
      <c r="P67" s="120"/>
      <c r="Q67" s="121"/>
      <c r="R67" s="132"/>
    </row>
    <row r="68" spans="2:18">
      <c r="B68" s="112"/>
      <c r="C68" s="119"/>
      <c r="D68" s="120"/>
      <c r="E68" s="121"/>
      <c r="F68" s="132"/>
      <c r="H68" s="112"/>
      <c r="I68" s="119"/>
      <c r="J68" s="120"/>
      <c r="K68" s="121"/>
      <c r="L68" s="132"/>
      <c r="N68" s="112"/>
      <c r="O68" s="119"/>
      <c r="P68" s="120"/>
      <c r="Q68" s="121"/>
      <c r="R68" s="132"/>
    </row>
    <row r="69" spans="2:18">
      <c r="B69" s="112"/>
      <c r="C69" s="119"/>
      <c r="D69" s="120"/>
      <c r="E69" s="121"/>
      <c r="F69" s="132"/>
      <c r="H69" s="112"/>
      <c r="I69" s="119"/>
      <c r="J69" s="120"/>
      <c r="K69" s="121"/>
      <c r="L69" s="132"/>
      <c r="N69" s="112"/>
      <c r="O69" s="119"/>
      <c r="P69" s="120"/>
      <c r="Q69" s="121"/>
      <c r="R69" s="132"/>
    </row>
    <row r="70" spans="2:18">
      <c r="B70" s="112"/>
      <c r="C70" s="119"/>
      <c r="D70" s="120"/>
      <c r="E70" s="121"/>
      <c r="F70" s="132"/>
      <c r="H70" s="112"/>
      <c r="I70" s="119"/>
      <c r="J70" s="120"/>
      <c r="K70" s="121"/>
      <c r="L70" s="132"/>
      <c r="N70" s="112"/>
      <c r="O70" s="119"/>
      <c r="P70" s="120"/>
      <c r="Q70" s="121"/>
      <c r="R70" s="132"/>
    </row>
    <row r="71" spans="2:18">
      <c r="B71" s="112"/>
      <c r="C71" s="119"/>
      <c r="D71" s="120"/>
      <c r="E71" s="121"/>
      <c r="F71" s="132"/>
      <c r="H71" s="112"/>
      <c r="I71" s="119"/>
      <c r="J71" s="120"/>
      <c r="K71" s="121"/>
      <c r="L71" s="132"/>
      <c r="N71" s="112"/>
      <c r="O71" s="119"/>
      <c r="P71" s="120"/>
      <c r="Q71" s="121"/>
      <c r="R71" s="132"/>
    </row>
    <row r="72" spans="2:18">
      <c r="B72" s="112"/>
      <c r="C72" s="119"/>
      <c r="D72" s="120"/>
      <c r="E72" s="121"/>
      <c r="F72" s="132"/>
      <c r="H72" s="112"/>
      <c r="I72" s="119"/>
      <c r="J72" s="120"/>
      <c r="K72" s="121"/>
      <c r="L72" s="132"/>
      <c r="N72" s="112"/>
      <c r="O72" s="119"/>
      <c r="P72" s="120"/>
      <c r="Q72" s="121"/>
      <c r="R72" s="132"/>
    </row>
    <row r="73" spans="2:18">
      <c r="B73" s="112"/>
      <c r="C73" s="112"/>
      <c r="D73" s="112"/>
      <c r="E73" s="112"/>
      <c r="F73" s="112"/>
      <c r="H73" s="112"/>
      <c r="I73" s="112"/>
      <c r="J73" s="112"/>
      <c r="K73" s="112"/>
      <c r="L73" s="112"/>
      <c r="N73" s="112"/>
      <c r="O73" s="112"/>
      <c r="P73" s="112"/>
      <c r="Q73" s="112"/>
      <c r="R73" s="112"/>
    </row>
    <row r="74" spans="2:18">
      <c r="B74" s="112"/>
      <c r="C74" s="119"/>
      <c r="D74" s="120"/>
      <c r="E74" s="121"/>
      <c r="F74" s="132"/>
    </row>
    <row r="75" spans="2:18">
      <c r="B75" s="112"/>
      <c r="C75" s="119"/>
      <c r="D75" s="120"/>
      <c r="E75" s="121"/>
      <c r="F75" s="132"/>
    </row>
    <row r="76" spans="2:18">
      <c r="B76" s="112"/>
      <c r="C76" s="119"/>
      <c r="D76" s="120"/>
      <c r="E76" s="121"/>
      <c r="F76" s="132"/>
    </row>
    <row r="77" spans="2:18">
      <c r="B77" s="112"/>
      <c r="C77" s="119"/>
      <c r="D77" s="120"/>
      <c r="E77" s="121"/>
      <c r="F77" s="132"/>
    </row>
    <row r="78" spans="2:18">
      <c r="B78" s="112"/>
      <c r="C78" s="119"/>
      <c r="D78" s="120"/>
      <c r="E78" s="121"/>
      <c r="F78" s="132"/>
    </row>
    <row r="79" spans="2:18">
      <c r="B79" s="112"/>
      <c r="C79" s="119"/>
      <c r="D79" s="120"/>
      <c r="E79" s="121"/>
      <c r="F79" s="132"/>
    </row>
    <row r="80" spans="2:18">
      <c r="B80" s="112"/>
      <c r="C80" s="119"/>
      <c r="D80" s="120"/>
      <c r="E80" s="121"/>
      <c r="F80" s="132"/>
    </row>
    <row r="81" spans="2:6">
      <c r="B81" s="112"/>
      <c r="C81" s="119"/>
      <c r="D81" s="120"/>
      <c r="E81" s="121"/>
      <c r="F81" s="132"/>
    </row>
    <row r="82" spans="2:6">
      <c r="B82" s="112"/>
      <c r="C82" s="112"/>
      <c r="D82" s="112"/>
      <c r="E82" s="112"/>
      <c r="F82" s="112"/>
    </row>
  </sheetData>
  <mergeCells count="15">
    <mergeCell ref="B59:E59"/>
    <mergeCell ref="H59:K59"/>
    <mergeCell ref="N59:Q59"/>
    <mergeCell ref="B3:F3"/>
    <mergeCell ref="C7:D7"/>
    <mergeCell ref="B13:E13"/>
    <mergeCell ref="B24:E24"/>
    <mergeCell ref="H24:L24"/>
    <mergeCell ref="B25:E25"/>
    <mergeCell ref="H25:K25"/>
    <mergeCell ref="N25:Q25"/>
    <mergeCell ref="B39:L39"/>
    <mergeCell ref="B41:E41"/>
    <mergeCell ref="H41:K41"/>
    <mergeCell ref="N41:Q4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workbookViewId="0"/>
  </sheetViews>
  <sheetFormatPr baseColWidth="10" defaultRowHeight="15"/>
  <cols>
    <col min="1" max="1" width="11.42578125" style="56"/>
    <col min="2" max="2" width="18" style="56" customWidth="1"/>
    <col min="3" max="3" width="24" style="56" customWidth="1"/>
    <col min="4" max="5" width="16.42578125" style="56" customWidth="1"/>
    <col min="6" max="16384" width="11.42578125" style="56"/>
  </cols>
  <sheetData>
    <row r="1" spans="2:6" ht="15.75">
      <c r="B1" s="137"/>
    </row>
    <row r="2" spans="2:6" ht="33" customHeight="1">
      <c r="B2" s="172" t="str">
        <f>+'[1]EVALUACION INDICES'!B2</f>
        <v>INVITACIÓN ABIERTA No 013 DE 2022</v>
      </c>
      <c r="C2" s="172"/>
    </row>
    <row r="3" spans="2:6" ht="138" customHeight="1">
      <c r="B3" s="157" t="str">
        <f>+'[1]EVALUACION INDICES'!B3</f>
        <v>SUMINISTRO DE ENVASE DE VIDRIO PARA EL PRODUCTO NÉCTAR EN PRESENTACIÓN 375 ML DE LA EMPRESA DE LICORES DE CUNDINAMARCA.</v>
      </c>
      <c r="C3" s="157"/>
    </row>
    <row r="4" spans="2:6" ht="15.75" thickBot="1">
      <c r="B4" s="138" t="s">
        <v>92</v>
      </c>
      <c r="C4" s="139"/>
    </row>
    <row r="5" spans="2:6" ht="16.5" thickTop="1" thickBot="1">
      <c r="B5" s="173" t="s">
        <v>113</v>
      </c>
      <c r="C5" s="174"/>
      <c r="D5" s="140" t="s">
        <v>114</v>
      </c>
      <c r="E5" s="141"/>
    </row>
    <row r="6" spans="2:6" ht="37.5" thickTop="1" thickBot="1">
      <c r="B6" s="174"/>
      <c r="C6" s="175"/>
      <c r="D6" s="142" t="str">
        <f>+[1]DOCUMENTOS!C6</f>
        <v>ZONA DE PROYECTOS IMPORTACIONES SAS</v>
      </c>
      <c r="E6" s="130"/>
      <c r="F6" s="97"/>
    </row>
    <row r="7" spans="2:6" ht="16.5" thickTop="1">
      <c r="B7" s="143" t="s">
        <v>95</v>
      </c>
      <c r="C7" s="144" t="s">
        <v>97</v>
      </c>
      <c r="D7" s="145">
        <f>+'[1]EVALUACION INDICES'!E15</f>
        <v>1.5265572511808227</v>
      </c>
      <c r="E7" s="146"/>
    </row>
    <row r="8" spans="2:6" ht="24">
      <c r="B8" s="147" t="s">
        <v>98</v>
      </c>
      <c r="C8" s="148" t="str">
        <f>+'[1]EVALUACION INDICES'!D9</f>
        <v>&lt;= 70 %</v>
      </c>
      <c r="D8" s="149">
        <f>+'[1]EVALUACION INDICES'!E19</f>
        <v>0.63501538098549859</v>
      </c>
      <c r="E8" s="146"/>
    </row>
    <row r="9" spans="2:6" ht="15.75">
      <c r="B9" s="147" t="s">
        <v>101</v>
      </c>
      <c r="C9" s="103" t="str">
        <f>+'[1]EVALUACION INDICES'!D10</f>
        <v>&gt; = 1.5</v>
      </c>
      <c r="D9" s="150">
        <f>+'[1]EVALUACION INDICES'!E22</f>
        <v>9.2358784580294842</v>
      </c>
      <c r="E9" s="146"/>
    </row>
    <row r="10" spans="2:6" ht="15.75" thickBot="1">
      <c r="D10" s="151" t="s">
        <v>4</v>
      </c>
    </row>
  </sheetData>
  <mergeCells count="3">
    <mergeCell ref="B2:C2"/>
    <mergeCell ref="B3:C3"/>
    <mergeCell ref="B5:C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D4" sqref="D4"/>
    </sheetView>
  </sheetViews>
  <sheetFormatPr baseColWidth="10" defaultRowHeight="15"/>
  <cols>
    <col min="3" max="3" width="90.85546875" customWidth="1"/>
    <col min="4" max="4" width="38.7109375" customWidth="1"/>
  </cols>
  <sheetData>
    <row r="1" spans="1:5" ht="15.75" thickBot="1"/>
    <row r="2" spans="1:5" ht="15.75" thickBot="1">
      <c r="C2" s="176" t="s">
        <v>58</v>
      </c>
      <c r="D2" s="177"/>
    </row>
    <row r="3" spans="1:5" ht="15.75" thickBot="1">
      <c r="C3" s="40"/>
      <c r="D3" s="41"/>
    </row>
    <row r="4" spans="1:5" ht="15.75" thickBot="1">
      <c r="C4" s="42" t="s">
        <v>59</v>
      </c>
      <c r="D4" s="43" t="s">
        <v>63</v>
      </c>
      <c r="E4" s="178"/>
    </row>
    <row r="5" spans="1:5" ht="372" customHeight="1">
      <c r="A5" s="179"/>
      <c r="B5" s="179"/>
      <c r="C5" s="180" t="s">
        <v>60</v>
      </c>
      <c r="D5" s="182" t="s">
        <v>61</v>
      </c>
      <c r="E5" s="178"/>
    </row>
    <row r="6" spans="1:5" ht="15.75" thickBot="1">
      <c r="A6" s="179"/>
      <c r="B6" s="179"/>
      <c r="C6" s="181"/>
      <c r="D6" s="183"/>
      <c r="E6" s="178"/>
    </row>
    <row r="7" spans="1:5" ht="15.75" thickBot="1">
      <c r="C7" s="44" t="s">
        <v>62</v>
      </c>
      <c r="D7" s="45" t="s">
        <v>4</v>
      </c>
    </row>
  </sheetData>
  <mergeCells count="6">
    <mergeCell ref="C2:D2"/>
    <mergeCell ref="E4:E6"/>
    <mergeCell ref="A5:A6"/>
    <mergeCell ref="B5:B6"/>
    <mergeCell ref="C5:C6"/>
    <mergeCell ref="D5:D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3:P10"/>
  <sheetViews>
    <sheetView topLeftCell="C19" workbookViewId="0">
      <selection activeCell="L14" sqref="L14"/>
    </sheetView>
  </sheetViews>
  <sheetFormatPr baseColWidth="10" defaultRowHeight="15"/>
  <cols>
    <col min="12" max="12" width="21" customWidth="1"/>
  </cols>
  <sheetData>
    <row r="3" spans="11:16" ht="15.75" thickBot="1"/>
    <row r="4" spans="11:16" ht="24" thickBot="1">
      <c r="K4" s="184" t="s">
        <v>64</v>
      </c>
      <c r="L4" s="185"/>
      <c r="M4" s="185"/>
      <c r="N4" s="185"/>
      <c r="O4" s="185"/>
      <c r="P4" s="186"/>
    </row>
    <row r="6" spans="11:16" ht="15.75" thickBot="1"/>
    <row r="7" spans="11:16" ht="30">
      <c r="K7" s="52" t="s">
        <v>66</v>
      </c>
      <c r="L7" s="53" t="s">
        <v>67</v>
      </c>
      <c r="M7" s="187" t="s">
        <v>75</v>
      </c>
      <c r="N7" s="187"/>
      <c r="O7" s="187"/>
      <c r="P7" s="188"/>
    </row>
    <row r="8" spans="11:16" ht="123" customHeight="1" thickBot="1">
      <c r="K8" s="54">
        <v>145021</v>
      </c>
      <c r="L8" s="55" t="s">
        <v>71</v>
      </c>
      <c r="M8" s="189" t="s">
        <v>76</v>
      </c>
      <c r="N8" s="189"/>
      <c r="O8" s="189"/>
      <c r="P8" s="190"/>
    </row>
    <row r="9" spans="11:16" ht="15.75" thickBot="1"/>
    <row r="10" spans="11:16" ht="27" thickBot="1">
      <c r="M10" s="191" t="s">
        <v>4</v>
      </c>
      <c r="N10" s="192"/>
      <c r="O10" s="192"/>
      <c r="P10" s="193"/>
    </row>
  </sheetData>
  <mergeCells count="4">
    <mergeCell ref="K4:P4"/>
    <mergeCell ref="M7:P7"/>
    <mergeCell ref="M8:P8"/>
    <mergeCell ref="M10:P1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G12"/>
  <sheetViews>
    <sheetView topLeftCell="A4" workbookViewId="0">
      <selection activeCell="F30" sqref="F30"/>
    </sheetView>
  </sheetViews>
  <sheetFormatPr baseColWidth="10" defaultRowHeight="15"/>
  <cols>
    <col min="2" max="2" width="15" customWidth="1"/>
    <col min="3" max="3" width="15.5703125" customWidth="1"/>
    <col min="4" max="4" width="18.7109375" customWidth="1"/>
    <col min="5" max="5" width="14" customWidth="1"/>
    <col min="6" max="6" width="15.140625" customWidth="1"/>
    <col min="7" max="7" width="18.5703125" customWidth="1"/>
  </cols>
  <sheetData>
    <row r="4" spans="2:7" ht="23.25">
      <c r="B4" s="194" t="s">
        <v>64</v>
      </c>
      <c r="C4" s="194"/>
      <c r="D4" s="194"/>
      <c r="E4" s="194"/>
      <c r="F4" s="194"/>
      <c r="G4" s="194"/>
    </row>
    <row r="6" spans="2:7" ht="15.75" thickBot="1"/>
    <row r="7" spans="2:7" ht="30.75" thickBot="1">
      <c r="B7" s="46" t="s">
        <v>65</v>
      </c>
      <c r="C7" s="47" t="s">
        <v>66</v>
      </c>
      <c r="D7" s="47" t="s">
        <v>67</v>
      </c>
      <c r="E7" s="47" t="s">
        <v>68</v>
      </c>
      <c r="F7" s="47" t="s">
        <v>69</v>
      </c>
      <c r="G7" s="47" t="s">
        <v>70</v>
      </c>
    </row>
    <row r="8" spans="2:7" ht="43.5" thickBot="1">
      <c r="B8" s="48">
        <v>10</v>
      </c>
      <c r="C8" s="49">
        <v>145021</v>
      </c>
      <c r="D8" s="49" t="s">
        <v>71</v>
      </c>
      <c r="E8" s="49" t="s">
        <v>72</v>
      </c>
      <c r="F8" s="50">
        <v>1854</v>
      </c>
      <c r="G8" s="50">
        <v>1853</v>
      </c>
    </row>
    <row r="9" spans="2:7" ht="15.75" thickBot="1">
      <c r="B9" s="195" t="s">
        <v>73</v>
      </c>
      <c r="C9" s="196"/>
      <c r="D9" s="196"/>
      <c r="E9" s="197"/>
      <c r="F9" s="51">
        <f>F8*19%</f>
        <v>352.26</v>
      </c>
      <c r="G9" s="51">
        <f>G8*19%</f>
        <v>352.07</v>
      </c>
    </row>
    <row r="10" spans="2:7" ht="15.75" thickBot="1">
      <c r="B10" s="195" t="s">
        <v>74</v>
      </c>
      <c r="C10" s="196"/>
      <c r="D10" s="196"/>
      <c r="E10" s="197"/>
      <c r="F10" s="51">
        <f>SUM(F8:F9)</f>
        <v>2206.2600000000002</v>
      </c>
      <c r="G10" s="51">
        <f>SUM(G8:G9)</f>
        <v>2205.0700000000002</v>
      </c>
    </row>
    <row r="11" spans="2:7" ht="15.75" thickBot="1"/>
    <row r="12" spans="2:7" ht="15.75" thickBot="1">
      <c r="F12" s="198" t="s">
        <v>4</v>
      </c>
      <c r="G12" s="199"/>
    </row>
  </sheetData>
  <mergeCells count="4">
    <mergeCell ref="B4:G4"/>
    <mergeCell ref="B9:E9"/>
    <mergeCell ref="B10:E10"/>
    <mergeCell ref="F12:G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workbookViewId="0">
      <selection activeCell="D14" sqref="D14"/>
    </sheetView>
  </sheetViews>
  <sheetFormatPr baseColWidth="10" defaultRowHeight="15"/>
  <cols>
    <col min="1" max="1" width="27.42578125" customWidth="1"/>
    <col min="2" max="2" width="12.28515625" customWidth="1"/>
    <col min="3" max="3" width="31" customWidth="1"/>
  </cols>
  <sheetData>
    <row r="1" spans="1:3">
      <c r="A1" s="2"/>
      <c r="B1" s="2"/>
      <c r="C1" s="2"/>
    </row>
    <row r="2" spans="1:3" ht="23.25">
      <c r="A2" s="204" t="s">
        <v>57</v>
      </c>
      <c r="B2" s="204"/>
      <c r="C2" s="204"/>
    </row>
    <row r="3" spans="1:3" ht="46.5" customHeight="1">
      <c r="A3" s="205" t="s">
        <v>10</v>
      </c>
      <c r="B3" s="206"/>
      <c r="C3" s="35" t="s">
        <v>41</v>
      </c>
    </row>
    <row r="4" spans="1:3">
      <c r="A4" s="205" t="s">
        <v>0</v>
      </c>
      <c r="B4" s="206"/>
      <c r="C4" s="39" t="s">
        <v>56</v>
      </c>
    </row>
    <row r="5" spans="1:3">
      <c r="A5" s="205" t="s">
        <v>30</v>
      </c>
      <c r="B5" s="206"/>
      <c r="C5" s="20" t="s">
        <v>4</v>
      </c>
    </row>
    <row r="6" spans="1:3">
      <c r="A6" s="205" t="s">
        <v>11</v>
      </c>
      <c r="B6" s="206"/>
      <c r="C6" s="20" t="s">
        <v>4</v>
      </c>
    </row>
    <row r="7" spans="1:3">
      <c r="A7" s="207" t="s">
        <v>12</v>
      </c>
      <c r="B7" s="208"/>
      <c r="C7" s="18" t="s">
        <v>4</v>
      </c>
    </row>
    <row r="8" spans="1:3">
      <c r="A8" s="202" t="s">
        <v>13</v>
      </c>
      <c r="B8" s="203"/>
      <c r="C8" s="19" t="s">
        <v>4</v>
      </c>
    </row>
    <row r="9" spans="1:3" ht="20.25" customHeight="1">
      <c r="A9" s="202" t="s">
        <v>7</v>
      </c>
      <c r="B9" s="203"/>
      <c r="C9" s="39" t="s">
        <v>56</v>
      </c>
    </row>
    <row r="10" spans="1:3">
      <c r="B10" s="15"/>
      <c r="C10" s="15"/>
    </row>
    <row r="11" spans="1:3">
      <c r="A11" s="23" t="s">
        <v>31</v>
      </c>
      <c r="B11" s="23"/>
    </row>
    <row r="12" spans="1:3">
      <c r="A12" s="200" t="s">
        <v>36</v>
      </c>
      <c r="B12" s="201"/>
    </row>
    <row r="13" spans="1:3">
      <c r="A13" s="25"/>
      <c r="B13" s="24"/>
    </row>
    <row r="14" spans="1:3">
      <c r="A14" s="25"/>
      <c r="B14" s="24"/>
    </row>
    <row r="15" spans="1:3">
      <c r="A15" s="26" t="s">
        <v>32</v>
      </c>
      <c r="B15" s="21"/>
    </row>
    <row r="16" spans="1:3">
      <c r="A16" s="22" t="s">
        <v>33</v>
      </c>
      <c r="B16" s="21"/>
    </row>
    <row r="19" spans="1:2">
      <c r="A19" s="27" t="s">
        <v>34</v>
      </c>
      <c r="B19" s="28"/>
    </row>
    <row r="20" spans="1:2">
      <c r="A20" s="28" t="s">
        <v>35</v>
      </c>
      <c r="B20" s="28"/>
    </row>
  </sheetData>
  <mergeCells count="9">
    <mergeCell ref="A12:B12"/>
    <mergeCell ref="A9:B9"/>
    <mergeCell ref="A2:C2"/>
    <mergeCell ref="A3:B3"/>
    <mergeCell ref="A4:B4"/>
    <mergeCell ref="A6:B6"/>
    <mergeCell ref="A7:B7"/>
    <mergeCell ref="A8:B8"/>
    <mergeCell ref="A5:B5"/>
  </mergeCells>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EVALUACION JURIDICA</vt:lpstr>
      <vt:lpstr>DOCUMENTOS FINANCIEROS</vt:lpstr>
      <vt:lpstr>EVALUACION INDICES</vt:lpstr>
      <vt:lpstr>INDICADORES </vt:lpstr>
      <vt:lpstr>EVALUACION EXPERIENCIA</vt:lpstr>
      <vt:lpstr>EVALUACION TÉCNICA</vt:lpstr>
      <vt:lpstr>EVALUACION ECONOMICA</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Sandra Milena Cubillos Gonzalez</cp:lastModifiedBy>
  <cp:lastPrinted>2022-03-15T20:16:25Z</cp:lastPrinted>
  <dcterms:created xsi:type="dcterms:W3CDTF">2017-05-22T13:32:10Z</dcterms:created>
  <dcterms:modified xsi:type="dcterms:W3CDTF">2022-04-21T21:58:40Z</dcterms:modified>
</cp:coreProperties>
</file>