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2\INVITACIONES\ABIERTAS\INVI 011 DE 2022 - PLATAFORMAS L1 Y L2\"/>
    </mc:Choice>
  </mc:AlternateContent>
  <xr:revisionPtr revIDLastSave="0" documentId="13_ncr:1_{A4D22C8E-264E-4C2C-BD9F-E93918090F6A}" xr6:coauthVersionLast="47" xr6:coauthVersionMax="47" xr10:uidLastSave="{00000000-0000-0000-0000-000000000000}"/>
  <bookViews>
    <workbookView xWindow="-120" yWindow="-120" windowWidth="29040" windowHeight="15840" firstSheet="2" activeTab="7" xr2:uid="{00000000-000D-0000-FFFF-FFFF00000000}"/>
  </bookViews>
  <sheets>
    <sheet name="EVALUACION JURIDICA" sheetId="1" r:id="rId1"/>
    <sheet name="PONDERACIÓN ECONOMICA" sheetId="16" r:id="rId2"/>
    <sheet name="EVALUACION EXPERIENCIA" sheetId="17" r:id="rId3"/>
    <sheet name="EVALUACION TECNICA" sheetId="18" r:id="rId4"/>
    <sheet name="DOCUMENTOS" sheetId="19" r:id="rId5"/>
    <sheet name="EVALUACION INDICES" sheetId="20" r:id="rId6"/>
    <sheet name="INDICADORES" sheetId="21" r:id="rId7"/>
    <sheet name="RESULTADO" sheetId="9" r:id="rId8"/>
  </sheets>
  <definedNames>
    <definedName name="_Hlk98150313" localSheetId="3">'EVALUACION TECNICA'!$A$3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21" l="1"/>
  <c r="B3" i="21"/>
  <c r="D6" i="21"/>
  <c r="D7" i="21"/>
  <c r="D8" i="21"/>
  <c r="D9" i="21"/>
  <c r="D10" i="21"/>
  <c r="D11" i="21"/>
  <c r="D12" i="21"/>
  <c r="B2" i="20"/>
  <c r="B3" i="20"/>
  <c r="B17" i="20"/>
  <c r="E19" i="20"/>
  <c r="E22" i="20"/>
  <c r="E24" i="20"/>
  <c r="E27" i="20"/>
  <c r="E31" i="20"/>
  <c r="E35" i="20"/>
  <c r="D9" i="18" l="1"/>
  <c r="E9" i="18"/>
  <c r="D10" i="18"/>
  <c r="D11" i="18" s="1"/>
  <c r="E10" i="18"/>
  <c r="E11" i="18"/>
</calcChain>
</file>

<file path=xl/sharedStrings.xml><?xml version="1.0" encoding="utf-8"?>
<sst xmlns="http://schemas.openxmlformats.org/spreadsheetml/2006/main" count="205" uniqueCount="140">
  <si>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</si>
  <si>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</si>
  <si>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</si>
  <si>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</si>
  <si>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</si>
  <si>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</si>
  <si>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</si>
  <si>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</si>
  <si>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</si>
  <si>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</si>
  <si>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</si>
  <si>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</si>
  <si>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</si>
  <si>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</si>
  <si>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</si>
  <si>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EVLAUACION FINACIERA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</si>
  <si>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</si>
  <si>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</si>
  <si>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</si>
  <si>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</si>
  <si>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</si>
  <si>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</si>
  <si>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</si>
  <si>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</si>
  <si>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</si>
  <si>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</si>
  <si>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</si>
  <si>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</si>
  <si>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</si>
  <si>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</si>
  <si>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</si>
  <si>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</si>
  <si>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</si>
  <si>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</si>
  <si>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</si>
  <si>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</si>
  <si>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</si>
  <si>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</si>
  <si>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DESCRPCIÓN</t>
  </si>
  <si>
    <t>VALOR OFERTA</t>
  </si>
  <si>
    <t>TOTAL</t>
  </si>
  <si>
    <t>Vo.Bo. SANDRA MILENA CUBILLOS GONZALEZ</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</si>
  <si>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</si>
  <si>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Vo. Bo NESTOR JAVIER LEMUS CLAVIJO</t>
  </si>
  <si>
    <t>Subgerente Tecnico</t>
  </si>
  <si>
    <t xml:space="preserve">4.2 CRITERIO DE CALIFICACIÓN </t>
  </si>
  <si>
    <t>Vo. Bo RUTH MARINA NOVOA HERRERA</t>
  </si>
  <si>
    <t>Subgerente Financiero</t>
  </si>
  <si>
    <t>Jefe  Oficina  Asesora de Juridica y Contratacion</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</si>
  <si>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</si>
  <si>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</si>
  <si>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</si>
  <si>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FOLIO 1-2</t>
  </si>
  <si>
    <t>INVITACION ABIERTA No. 011 DE 2022</t>
  </si>
  <si>
    <t>INGENIERIA Y DESARROLLO ENERGETICO APLICADO SAS</t>
  </si>
  <si>
    <t>FOLIO 7-12</t>
  </si>
  <si>
    <t>FOLIO 13</t>
  </si>
  <si>
    <t>FOLIO 14</t>
  </si>
  <si>
    <t>FOLIO 15-16</t>
  </si>
  <si>
    <t>FOLIO 17-18</t>
  </si>
  <si>
    <t>FOLIO 19</t>
  </si>
  <si>
    <t>FOLIO 20-23</t>
  </si>
  <si>
    <t>FOLIO 24</t>
  </si>
  <si>
    <t>FOLIO 25-28</t>
  </si>
  <si>
    <t>NO CUMPLE
debe subsanar, con la presentacion del documento firmado por el RL en el cual conste que a la fecha del cierre se encuentra al dia con los aportes de parafiscales la firma que representa.</t>
  </si>
  <si>
    <t>NO CUMPLE</t>
  </si>
  <si>
    <t>NO CUMPLE
DEBE SUBSANAR</t>
  </si>
  <si>
    <t>P = 1000 x (PM/VP)</t>
  </si>
  <si>
    <t xml:space="preserve">RESULTADO </t>
  </si>
  <si>
    <t>Las mismas en cuantía deben sumar de forma conjunta igual o superior al presupuesto oficial para la presente Invitación. Los cuales deben estar ejecutados a satisfacción. ($126.046.100)</t>
  </si>
  <si>
    <t xml:space="preserve">1.	GUIRNALDAS INNOVAFLORA SAS 
2.	INGENIERIA Y DESARROLLO ENERGETICO APLICADO SAS.
3.	051-21
4.	SUMINISTRO DE DOS MANIPULADORES DE CARGA
5.	20/10/2021- EN EJECUCIÓN
6.	CUMPLIMIENTO 100%-CALIDAD NO INFORMA
7.	$ 78´637.580
8.	NICOLÁS PACHÓN ALVARADO
1.	JARDINES DE LOS ANDES
2.	INGENIERIA Y DESARROLLO ENERGETICO APLICADO SAS.
3.	21-172
4.	FABRICACIÓN Y SUMINISTRO DE 10 MESAS DE EMPAQUE DE PRODUCTO SEMITERMINADO, 2 MESAS DE EMPAQUE DE PRODUCTO TERMINADO, 7 CARROS TIPO AMANCAY Y 20 CARROS DE HIDRATACIÓN TIPO G
5.	21/10/2021 - 13/12/2021.
6.	CUMPLIMIENTO 100%-CALIDAD NO INFORMA.
7.	$ 25´632,600
8.	MAURICIO AGUIRRE - REPRESENTANTE LEGAL
1.	JARDINES DE LOS ANDES
2.	INGENIERIA Y DESARROLLO ENERGETICO APLICADO SAS.
3.	21-173
4.	FABRICACION Y SUMINISTRO DE 8 MESAS EN ACERO DE PREALISTAMIENTO, 7 MESAS DE EMPAQUE Y 31 CARROS TIPO AMANCAY.
5.	21/10/2021 - 13/12/2021.
6.	CUMPLIMIENTO 100%-CALIDAD NO INFORMA
7.	$ 29´088.360
8.	MAURICIO AGUIRRE - REPRESENTATE LEGAL
1.	INDUSTRIAS GOYA INCOL
2.	INGENIERIA Y DESARROLLO ENERGETICO APLICADO SAS.
3.	FV-35
4.	AJUSTE GENERAL Y PINTURA DE PORTON PRINCIPAL
5.	02/10/2021 - 19/10/2021.
6.	CUMPLIMIENTO  Y CALIDAD 100%
7.	$ 2´408.560
8.	JOSE LUIS PARRA - DIRECTOR DE PRODUCCIÓN
1.	INDUSTRIAS GOYA INCOL
2.	INGENIERIA Y DESARROLLO ENERGETICO APLICADO SAS.
3.	FV-11
4.	ENCERRAMIENTO DE AREA
5.	01/06/2021 - 30/06/2021.
6.	CUMPLIMIENTO  Y CALIDAD 100%
7.	$ 3´867.500
8.	JOSE LUIS PARRA - DIRECTOR DE PRODUCCIÓN
1.	INDUSTRIAS GOYA INCOL
2.	INGENIERIA Y DESARROLLO ENERGETICO APLICADO SAS.
3.	FV-10
4.	MANTENIMIENTO PORTON PRINCIPAL
5.	01/06/2021 - 15/06/2021.
6.	CUMPLIMIENTO  Y CALIDAD 100%
7.	$ 2´650.725
8.	JOSE LUIS PARRA - DIRECTOR DE PRODUCCIÓN
1.	INDUSTRIAS GOYA INCOL
2.	INGENIERIA Y DESARROLLO ENERGETICO APLICADO SAS.
3.	NO INFORMA
4.	AUTOMATIZACIÓN LÍNEA DE BROCHAS
5.	19/09/2020 - 07/04/2021.
6.	CUMPLIMIENTO  Y CALIDAD 100%
7.	$ 107´100,000
8.	JOSE LUIS PARRA - DIRECTOR DE PRODUCCIÓN
</t>
  </si>
  <si>
    <t xml:space="preserve">
Los OFERENTES deberán acreditar experiencia específica en tres (3) contratos en montajes mecánicos en plantas de producción, Las mismas en cuantía deben sumar de forma conjunta igual o superior al presupuesto oficial para la presente Invitación. Los cuales deben estar ejecutados a satisfacción.
1.	Nombre o razón social del contratante, dirección y teléfono.
2.	Nombre o razón social del contratista.
3.	Número del contrato.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propuestas, presentadas por consorcios o uniones temporales, las certificaciones presentadas deberán cumplir con los requisitos e información enunciada anteriormente. 
La no presentación de los certificados que acrediten la experiencia, será motivo para que la propuesta sea declarada como NO CUMPLE. Sin embargo, la Empresa de Licores de Cundinamarca podrá solicitar aclaraciones y/o documentos con el fin de constatar toda la información requerida en este numeral y se reserva el derecho de verificar la información contenida en los documentos.
PARAGRAFO: No se aceptan   copias de contratos en ejecución.
La Empresa de Licores de Cundinamarca se reserva el derecho a confirmar los datos consignados, los que acrediten la experiencia del proponente.
El integrante de la Unión Temporal o Consorcio que acredite la experiencia deberá tener un porcentaje de participación en el presente proceso no inferior al 50% cuando él sea el único que acredita la experiencia.
</t>
  </si>
  <si>
    <t>INGENIERIA Y DESARROLLO ENERGÉTICO APLICADO SAS</t>
  </si>
  <si>
    <t xml:space="preserve">EXPERIENCIA  </t>
  </si>
  <si>
    <t>EVALUACION EXPERIENCIA INVITACIÓN ABIERTA No. 011 DE 2022</t>
  </si>
  <si>
    <t>IVA</t>
  </si>
  <si>
    <t>SUBTOTAL</t>
  </si>
  <si>
    <t>Plataforma línea 8 y 9, celda de paletizado las dimensiones son: 2.0 m. de alto X 2.6 mts de largo X 80 cm de ancho y cuenta con 3 escaleras de 7 peldaños cada una, barandas en contorno (cantidad una (1) plataforma)</t>
  </si>
  <si>
    <t>Plataforma línea 2 después del túnel termoencogido: las dimensiones son: 1.5 m. de alto X 2.6 mts de largo X 80 cm de ancho y cuenta con 2 escaleras de 7 peldaños cada una, barandas en contorno (cantidad una (1) plataformas).</t>
  </si>
  <si>
    <t>Plataforma línea 1 y 2, celda de paletizado: las dimensiones son: 2.0 m. de alto X 2.6 mts de largo X 80 cm de ancho y cuenta con 3 escaleras de 7 peldaños cada una, barandas en contorno (cantidad una (1) plataforma).</t>
  </si>
  <si>
    <t>Plataformas línea 1 y 2, antes del tribloque: las dimensiones son: 1.5 m. de alto X 2.6 mts de largo X 80 cm de ancho y cuenta con 2 escaleras de 7 peldaños cada una, barandas en contorno (cantidad dos (2) plataformas).</t>
  </si>
  <si>
    <t>CANT</t>
  </si>
  <si>
    <t>DESCRIPCIÓN</t>
  </si>
  <si>
    <t>ITEM</t>
  </si>
  <si>
    <t>VALOR OFERTA INGENIERIA Y DESARROLLO ENERGÉTICO APLICADO SAS</t>
  </si>
  <si>
    <t>VALOR INVITACIÓN 011 DE 2022</t>
  </si>
  <si>
    <t>COMPRA E INSTALACIÓN DE PLATAFORMAS DE INGRESO OPERACIONAL A LAS LINEAS DE PRODUCCIÓN L1 Y L2 - L8 Y L9</t>
  </si>
  <si>
    <t xml:space="preserve">7. Declaración de renta del año 2020.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</si>
  <si>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</si>
  <si>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</si>
  <si>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</si>
  <si>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</si>
  <si>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 xml:space="preserve">CUMPLE </t>
  </si>
  <si>
    <t>2. Estados de Resultados.</t>
  </si>
  <si>
    <t>1. Balance General.</t>
  </si>
  <si>
    <t>CUMPLE CON DOCUMENTOS</t>
  </si>
  <si>
    <t>901281191-1</t>
  </si>
  <si>
    <t>NIT</t>
  </si>
  <si>
    <t>DOCUMENTO</t>
  </si>
  <si>
    <t>EVALUACION DOCUMENTOS</t>
  </si>
  <si>
    <t xml:space="preserve">CONTRATAR LA COMPRA E INSTALACIÓN DE PLATAFORMAS DE INGRESO OPERACIONAL A LAS LÍNEAS DE PRODUCCIÓN L1YL2 -L8YL9. </t>
  </si>
  <si>
    <t>INVITACIÓN ABIERTA No 011 DE 2022</t>
  </si>
  <si>
    <t>Activo Total</t>
  </si>
  <si>
    <t xml:space="preserve">Cumple </t>
  </si>
  <si>
    <t>Utilidad operacional</t>
  </si>
  <si>
    <t xml:space="preserve">RENTABILIDAD DEL ACTIVO </t>
  </si>
  <si>
    <t xml:space="preserve">Pasivo Total </t>
  </si>
  <si>
    <t>RENTABILIDAD DEL PATRIMONIO</t>
  </si>
  <si>
    <t xml:space="preserve">Gastos de Interes </t>
  </si>
  <si>
    <t>RAZÓN DE COBERTURA</t>
  </si>
  <si>
    <t xml:space="preserve">  </t>
  </si>
  <si>
    <t>Cumple</t>
  </si>
  <si>
    <t>Pasivo Total</t>
  </si>
  <si>
    <t>NIVEL DE ENDEUDAMIENTO</t>
  </si>
  <si>
    <t xml:space="preserve">No cumple </t>
  </si>
  <si>
    <t xml:space="preserve">                61.577.013-33.994.427</t>
  </si>
  <si>
    <t xml:space="preserve">Activo corriente - Pasivo Corriente </t>
  </si>
  <si>
    <t xml:space="preserve">CAPITAL DE TRABAJO </t>
  </si>
  <si>
    <t>Pasivo corriente</t>
  </si>
  <si>
    <t>LIQUIDEZ</t>
  </si>
  <si>
    <t>Activo corriente</t>
  </si>
  <si>
    <t>En Col $</t>
  </si>
  <si>
    <t>&gt; = 0.5%</t>
  </si>
  <si>
    <t>Uop / AT</t>
  </si>
  <si>
    <t>&gt; = 5%</t>
  </si>
  <si>
    <t>U op / PT</t>
  </si>
  <si>
    <t>Uop / GI</t>
  </si>
  <si>
    <t>RAZON DE COBERTURA</t>
  </si>
  <si>
    <t>&lt;= 75 %</t>
  </si>
  <si>
    <t>(PT/AT) * 100</t>
  </si>
  <si>
    <t>&gt; = AL P.O</t>
  </si>
  <si>
    <t>AC-PC</t>
  </si>
  <si>
    <t>&gt; = 1</t>
  </si>
  <si>
    <t>AC/PC</t>
  </si>
  <si>
    <t>PRESUPUESTO OFICIAL: $126.046.100</t>
  </si>
  <si>
    <t>SOLICITADOS</t>
  </si>
  <si>
    <t>INDICADORES FINANCIEROS</t>
  </si>
  <si>
    <t xml:space="preserve">NO CUMPLE </t>
  </si>
  <si>
    <t>OBTENIDO POR</t>
  </si>
  <si>
    <t>Se asiganara puntaje una vez se cumpla con los aspectos faltantes.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</si>
</sst>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quot;$&quot;\ #,##0"/>
    <numFmt numFmtId="168" formatCode="_-&quot;$&quot;\ * #,##0_-;\-&quot;$&quot;\ * #,##0_-;_-&quot;$&quot;\ * &quot;-&quot;??_-;_-@_-"/>
    <numFmt numFmtId="170" formatCode="0.0%"/>
    <numFmt numFmtId="171" formatCode="_(* #,##0_);_(* \(#,##0\);_(* &quot;-&quot;??_);_(@_)"/>
    <numFmt numFmtId="172" formatCode="_(&quot;$&quot;\ * #,##0_);_(&quot;$&quot;\ * \(#,##0\);_(&quot;$&quot;\ * &quot;-&quot;_);_(@_)"/>
    <numFmt numFmtId="173" formatCode="#,##0.00;[Red]#,##0.00"/>
    <numFmt numFmtId="174" formatCode="_(&quot;$&quot;\ * #,##0_);_(&quot;$&quot;\ * \(#,##0\);_(&quot;$&quot;\ * &quot;-&quot;??_);_(@_)"/>
  </numFmts>
  <fonts count="40"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sz val="11"/>
      <name val="Arial"/>
      <family val="2"/>
    </font>
    <font>
      <b/>
      <sz val="8"/>
      <color rgb="FF000000"/>
      <name val="Arial"/>
      <family val="2"/>
    </font>
    <font>
      <b/>
      <sz val="10"/>
      <name val="Arial"/>
      <family val="2"/>
    </font>
    <font>
      <b/>
      <sz val="9"/>
      <color theme="1"/>
      <name val="Arial"/>
      <family val="2"/>
    </font>
    <font>
      <b/>
      <sz val="11"/>
      <name val="Arial"/>
      <family val="2"/>
    </font>
    <font>
      <sz val="9"/>
      <name val="Arial"/>
      <family val="2"/>
    </font>
    <font>
      <b/>
      <sz val="9"/>
      <name val="Arial"/>
      <family val="2"/>
    </font>
    <font>
      <sz val="9"/>
      <color theme="1"/>
      <name val="Arial"/>
      <family val="2"/>
    </font>
    <font>
      <sz val="18"/>
      <color theme="1"/>
      <name val="Calibri"/>
      <family val="2"/>
      <scheme val="minor"/>
    </font>
    <font>
      <b/>
      <sz val="14"/>
      <color theme="1"/>
      <name val="Arial"/>
      <family val="2"/>
    </font>
    <font>
      <sz val="8"/>
      <color rgb="FFFF0000"/>
      <name val="Arial"/>
      <family val="2"/>
    </font>
    <font>
      <b/>
      <sz val="8"/>
      <color rgb="FFFF0000"/>
      <name val="Arial"/>
      <family val="2"/>
    </font>
    <font>
      <b/>
      <sz val="11"/>
      <color theme="1"/>
      <name val="Calibri"/>
      <family val="2"/>
      <scheme val="minor"/>
    </font>
    <font>
      <sz val="12"/>
      <color theme="1"/>
      <name val="Arial"/>
      <family val="2"/>
    </font>
    <font>
      <sz val="8"/>
      <color rgb="FF000000"/>
      <name val="Arial"/>
      <family val="2"/>
    </font>
    <font>
      <b/>
      <sz val="12"/>
      <color rgb="FF000000"/>
      <name val="Arial"/>
      <family val="2"/>
    </font>
    <font>
      <b/>
      <sz val="10"/>
      <color rgb="FF000000"/>
      <name val="Arial"/>
      <family val="2"/>
    </font>
    <font>
      <b/>
      <sz val="10"/>
      <color theme="1"/>
      <name val="Arial"/>
      <family val="2"/>
    </font>
    <font>
      <sz val="10"/>
      <color theme="1"/>
      <name val="Calibri"/>
      <family val="2"/>
      <scheme val="minor"/>
    </font>
    <font>
      <sz val="10"/>
      <color rgb="FF000000"/>
      <name val="Arial"/>
      <family val="2"/>
    </font>
    <font>
      <sz val="10"/>
      <color theme="1"/>
      <name val="Arial"/>
      <family val="2"/>
    </font>
    <font>
      <sz val="11"/>
      <color rgb="FF000000"/>
      <name val="Arial"/>
      <family val="2"/>
    </font>
    <font>
      <sz val="11"/>
      <color theme="1"/>
      <name val="Arial"/>
      <family val="2"/>
    </font>
    <font>
      <b/>
      <sz val="11"/>
      <color theme="1"/>
      <name val="Arial"/>
      <family val="2"/>
    </font>
    <font>
      <sz val="9"/>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F000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auto="1"/>
      </left>
      <right/>
      <top/>
      <bottom style="medium">
        <color indexed="64"/>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auto="1"/>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s>
  <cellStyleXfs count="11">
    <xf numFmtId="0" fontId="0" fillId="0" borderId="0"/>
    <xf numFmtId="164" fontId="9" fillId="0" borderId="0" applyFont="0" applyFill="0" applyBorder="0" applyAlignment="0" applyProtection="0"/>
    <xf numFmtId="0" fontId="10" fillId="0" borderId="0"/>
    <xf numFmtId="0" fontId="10" fillId="0" borderId="0"/>
    <xf numFmtId="0" fontId="9" fillId="0" borderId="0"/>
    <xf numFmtId="165"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249">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Border="1"/>
    <xf numFmtId="0" fontId="5" fillId="0" borderId="0" xfId="0" applyFont="1" applyAlignment="1">
      <alignment wrapText="1"/>
    </xf>
    <xf numFmtId="0" fontId="3" fillId="0" borderId="1" xfId="0" applyFont="1" applyBorder="1"/>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Border="1" applyAlignment="1">
      <alignment horizontal="center"/>
    </xf>
    <xf numFmtId="0" fontId="1" fillId="0" borderId="3" xfId="0" applyFont="1" applyBorder="1" applyAlignment="1">
      <alignment horizontal="center" vertical="center" wrapText="1"/>
    </xf>
    <xf numFmtId="0" fontId="15" fillId="0" borderId="0" xfId="2" applyFont="1" applyAlignment="1">
      <alignment vertical="center"/>
    </xf>
    <xf numFmtId="0" fontId="10" fillId="0" borderId="0" xfId="2"/>
    <xf numFmtId="0" fontId="11" fillId="0" borderId="0" xfId="2" applyFont="1" applyAlignment="1">
      <alignment horizontal="justify" vertical="center"/>
    </xf>
    <xf numFmtId="0" fontId="2" fillId="0" borderId="0" xfId="2" applyFont="1" applyAlignment="1">
      <alignment vertical="top" wrapText="1"/>
    </xf>
    <xf numFmtId="0" fontId="11" fillId="0" borderId="0" xfId="2" applyFont="1" applyAlignment="1">
      <alignment vertical="top"/>
    </xf>
    <xf numFmtId="0" fontId="16" fillId="0" borderId="0" xfId="2" applyFont="1" applyAlignment="1">
      <alignment vertical="center"/>
    </xf>
    <xf numFmtId="0" fontId="16" fillId="0" borderId="0" xfId="2" applyFont="1"/>
    <xf numFmtId="0" fontId="11" fillId="0" borderId="0" xfId="2" applyFont="1" applyAlignment="1">
      <alignment vertical="center"/>
    </xf>
    <xf numFmtId="0" fontId="12" fillId="2" borderId="1" xfId="2" applyFont="1" applyFill="1" applyBorder="1" applyAlignment="1">
      <alignment vertical="center" wrapText="1"/>
    </xf>
    <xf numFmtId="0" fontId="12" fillId="0" borderId="0" xfId="2" applyFont="1" applyAlignment="1">
      <alignment vertical="center" wrapText="1"/>
    </xf>
    <xf numFmtId="0" fontId="10" fillId="0" borderId="1" xfId="2" applyBorder="1" applyAlignment="1">
      <alignment wrapText="1"/>
    </xf>
    <xf numFmtId="3" fontId="10" fillId="0" borderId="0" xfId="2" applyNumberFormat="1"/>
    <xf numFmtId="0" fontId="13" fillId="0" borderId="1" xfId="2" applyFont="1" applyBorder="1"/>
    <xf numFmtId="1" fontId="10" fillId="0" borderId="0" xfId="2" applyNumberFormat="1"/>
    <xf numFmtId="0" fontId="5" fillId="0" borderId="0" xfId="0" applyFont="1" applyAlignment="1">
      <alignment horizontal="justify" vertical="top" wrapText="1"/>
    </xf>
    <xf numFmtId="0" fontId="17" fillId="0" borderId="0" xfId="2" applyFont="1" applyAlignment="1">
      <alignment vertical="top"/>
    </xf>
    <xf numFmtId="0" fontId="17" fillId="0" borderId="0" xfId="2" applyFont="1" applyAlignment="1">
      <alignment horizontal="left" vertical="top" wrapText="1"/>
    </xf>
    <xf numFmtId="0" fontId="16" fillId="0" borderId="0" xfId="2" applyFont="1" applyAlignment="1">
      <alignment horizontal="left" vertical="top" wrapText="1"/>
    </xf>
    <xf numFmtId="0" fontId="17" fillId="0" borderId="0" xfId="2" applyFont="1"/>
    <xf numFmtId="0" fontId="14" fillId="0" borderId="0" xfId="0" applyFont="1"/>
    <xf numFmtId="0" fontId="18" fillId="0" borderId="0" xfId="0" applyFont="1"/>
    <xf numFmtId="0" fontId="6"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22" fillId="0" borderId="3" xfId="0" applyFont="1" applyBorder="1" applyAlignment="1">
      <alignment horizontal="center" vertical="center" wrapText="1"/>
    </xf>
    <xf numFmtId="0" fontId="20" fillId="3" borderId="3" xfId="0" applyFont="1" applyFill="1" applyBorder="1" applyAlignment="1">
      <alignment horizontal="center" vertical="center" wrapText="1"/>
    </xf>
    <xf numFmtId="0" fontId="15" fillId="0" borderId="0" xfId="2" applyFont="1" applyAlignment="1">
      <alignment horizontal="center" vertical="center"/>
    </xf>
    <xf numFmtId="0" fontId="2" fillId="0" borderId="0" xfId="2" applyFont="1" applyAlignment="1">
      <alignment horizontal="justify" vertical="top" wrapText="1"/>
    </xf>
    <xf numFmtId="0" fontId="16" fillId="0" borderId="0" xfId="2" applyFont="1" applyAlignment="1">
      <alignment horizontal="left" vertical="top" wrapText="1"/>
    </xf>
    <xf numFmtId="0" fontId="17" fillId="0" borderId="0" xfId="2" applyFont="1" applyAlignment="1">
      <alignment horizontal="left" vertical="top"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167" fontId="10" fillId="0" borderId="2" xfId="7" applyNumberFormat="1" applyFont="1" applyBorder="1" applyAlignment="1">
      <alignment horizontal="center" vertical="center" wrapText="1"/>
    </xf>
    <xf numFmtId="167" fontId="10" fillId="0" borderId="3" xfId="7" applyNumberFormat="1" applyFont="1" applyBorder="1" applyAlignment="1">
      <alignment horizontal="center" vertical="center" wrapText="1"/>
    </xf>
    <xf numFmtId="1" fontId="13" fillId="0" borderId="2" xfId="2" applyNumberFormat="1" applyFont="1" applyBorder="1" applyAlignment="1">
      <alignment horizontal="center" vertical="center"/>
    </xf>
    <xf numFmtId="1" fontId="13" fillId="0" borderId="3" xfId="2"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3" fillId="4" borderId="4" xfId="0" applyFont="1" applyFill="1" applyBorder="1" applyAlignment="1">
      <alignment horizontal="center" vertical="center"/>
    </xf>
    <xf numFmtId="0" fontId="23" fillId="0" borderId="4" xfId="0" applyFont="1" applyBorder="1"/>
    <xf numFmtId="168" fontId="24" fillId="5" borderId="5" xfId="9" applyNumberFormat="1" applyFont="1" applyFill="1" applyBorder="1" applyAlignment="1">
      <alignment horizontal="center" vertical="top" wrapText="1"/>
    </xf>
    <xf numFmtId="0" fontId="25" fillId="0" borderId="5" xfId="0" applyFont="1" applyBorder="1" applyAlignment="1">
      <alignment horizontal="left" vertical="center" wrapText="1"/>
    </xf>
    <xf numFmtId="0" fontId="0" fillId="0" borderId="0" xfId="0" applyAlignment="1">
      <alignment horizontal="center"/>
    </xf>
    <xf numFmtId="0" fontId="4" fillId="5" borderId="5" xfId="0" applyFont="1" applyFill="1" applyBorder="1" applyAlignment="1">
      <alignment horizontal="left" vertical="top" wrapText="1"/>
    </xf>
    <xf numFmtId="0" fontId="25" fillId="0" borderId="5" xfId="0" applyFont="1" applyBorder="1" applyAlignment="1">
      <alignment horizontal="left" vertical="center" wrapText="1"/>
    </xf>
    <xf numFmtId="0" fontId="4" fillId="5" borderId="6" xfId="0" applyFont="1" applyFill="1" applyBorder="1" applyAlignment="1">
      <alignment horizontal="left" vertical="top" wrapText="1"/>
    </xf>
    <xf numFmtId="0" fontId="25" fillId="0" borderId="6" xfId="0" applyFont="1" applyBorder="1" applyAlignment="1">
      <alignment horizontal="left" vertical="center" wrapText="1"/>
    </xf>
    <xf numFmtId="0" fontId="0" fillId="0" borderId="0" xfId="0" applyAlignment="1">
      <alignment horizontal="center"/>
    </xf>
    <xf numFmtId="0" fontId="4" fillId="5" borderId="7" xfId="0" applyFont="1" applyFill="1" applyBorder="1" applyAlignment="1">
      <alignment horizontal="left" vertical="top" wrapText="1"/>
    </xf>
    <xf numFmtId="0" fontId="25" fillId="0" borderId="7" xfId="0" applyFont="1" applyBorder="1" applyAlignment="1">
      <alignment horizontal="left" vertical="center" wrapText="1"/>
    </xf>
    <xf numFmtId="0" fontId="26" fillId="0" borderId="0" xfId="0" applyFont="1" applyAlignment="1">
      <alignment vertical="center"/>
    </xf>
    <xf numFmtId="0" fontId="27" fillId="5" borderId="4" xfId="0" applyFont="1" applyFill="1" applyBorder="1" applyAlignment="1">
      <alignment horizontal="center" vertical="center"/>
    </xf>
    <xf numFmtId="0" fontId="28" fillId="0" borderId="4" xfId="0" applyFont="1" applyBorder="1" applyAlignment="1">
      <alignment horizontal="center" vertical="center"/>
    </xf>
    <xf numFmtId="0" fontId="23" fillId="0" borderId="8" xfId="0" applyFont="1" applyBorder="1" applyAlignment="1">
      <alignment horizontal="center"/>
    </xf>
    <xf numFmtId="0" fontId="23" fillId="0" borderId="9" xfId="0" applyFont="1" applyBorder="1" applyAlignment="1">
      <alignment horizontal="center"/>
    </xf>
    <xf numFmtId="0" fontId="23" fillId="4" borderId="9" xfId="0" applyFont="1" applyFill="1" applyBorder="1" applyAlignment="1">
      <alignment horizontal="center" vertical="center"/>
    </xf>
    <xf numFmtId="168" fontId="27" fillId="6" borderId="7" xfId="9" applyNumberFormat="1" applyFont="1" applyFill="1" applyBorder="1" applyAlignment="1">
      <alignment horizontal="center" vertical="center"/>
    </xf>
    <xf numFmtId="168" fontId="27" fillId="6" borderId="4" xfId="9" applyNumberFormat="1" applyFont="1" applyFill="1" applyBorder="1" applyAlignment="1">
      <alignment horizontal="center" vertical="center"/>
    </xf>
    <xf numFmtId="0" fontId="27" fillId="5" borderId="0" xfId="0" applyFont="1" applyFill="1" applyAlignment="1">
      <alignment horizontal="right" vertical="center" wrapText="1"/>
    </xf>
    <xf numFmtId="0" fontId="29" fillId="0" borderId="0" xfId="0" applyFont="1"/>
    <xf numFmtId="168" fontId="27" fillId="6" borderId="6" xfId="9" applyNumberFormat="1" applyFont="1" applyFill="1" applyBorder="1" applyAlignment="1">
      <alignment vertical="center"/>
    </xf>
    <xf numFmtId="168" fontId="27" fillId="6" borderId="4" xfId="9" applyNumberFormat="1" applyFont="1" applyFill="1" applyBorder="1" applyAlignment="1">
      <alignment vertical="center"/>
    </xf>
    <xf numFmtId="0" fontId="27" fillId="5" borderId="10" xfId="0" applyFont="1" applyFill="1" applyBorder="1" applyAlignment="1">
      <alignment horizontal="right" vertical="center" wrapText="1"/>
    </xf>
    <xf numFmtId="0" fontId="30" fillId="0" borderId="0" xfId="0" applyFont="1" applyAlignment="1">
      <alignment horizontal="justify" vertical="center"/>
    </xf>
    <xf numFmtId="168" fontId="27" fillId="6" borderId="1" xfId="9" applyNumberFormat="1" applyFont="1" applyFill="1" applyBorder="1" applyAlignment="1">
      <alignment horizontal="center" vertical="center"/>
    </xf>
    <xf numFmtId="0" fontId="27" fillId="5" borderId="1" xfId="0" applyFont="1" applyFill="1" applyBorder="1" applyAlignment="1">
      <alignment horizontal="center" vertical="center"/>
    </xf>
    <xf numFmtId="0" fontId="27" fillId="5" borderId="1" xfId="0" applyFont="1" applyFill="1" applyBorder="1" applyAlignment="1">
      <alignment horizontal="left" vertical="center" wrapText="1" indent="1"/>
    </xf>
    <xf numFmtId="0" fontId="27" fillId="5" borderId="0" xfId="0" applyFont="1" applyFill="1" applyAlignment="1">
      <alignment horizontal="justify" vertical="center"/>
    </xf>
    <xf numFmtId="0" fontId="27" fillId="5" borderId="1" xfId="0" applyFont="1" applyFill="1" applyBorder="1" applyAlignment="1">
      <alignment horizontal="justify" vertical="center"/>
    </xf>
    <xf numFmtId="0" fontId="27" fillId="5" borderId="7" xfId="0" applyFont="1" applyFill="1" applyBorder="1" applyAlignment="1">
      <alignment horizontal="center" vertical="center"/>
    </xf>
    <xf numFmtId="0" fontId="27" fillId="5" borderId="11" xfId="0" applyFont="1" applyFill="1" applyBorder="1" applyAlignment="1">
      <alignment horizontal="left" vertical="center" wrapText="1" indent="1"/>
    </xf>
    <xf numFmtId="0" fontId="27" fillId="5" borderId="7" xfId="0" applyFont="1" applyFill="1" applyBorder="1" applyAlignment="1">
      <alignment horizontal="justify" vertical="center"/>
    </xf>
    <xf numFmtId="168" fontId="27" fillId="6" borderId="6" xfId="9" applyNumberFormat="1" applyFont="1" applyFill="1" applyBorder="1" applyAlignment="1">
      <alignment horizontal="center" vertical="center"/>
    </xf>
    <xf numFmtId="168" fontId="27" fillId="6" borderId="7" xfId="9" applyNumberFormat="1" applyFont="1" applyFill="1" applyBorder="1" applyAlignment="1">
      <alignment horizontal="center" vertical="center"/>
    </xf>
    <xf numFmtId="0" fontId="27" fillId="5" borderId="12" xfId="0" applyFont="1" applyFill="1" applyBorder="1" applyAlignment="1">
      <alignment horizontal="center" vertical="center" wrapText="1"/>
    </xf>
    <xf numFmtId="0" fontId="27" fillId="5" borderId="5" xfId="0" applyFont="1" applyFill="1" applyBorder="1" applyAlignment="1">
      <alignment horizontal="center" vertical="center"/>
    </xf>
    <xf numFmtId="0" fontId="27" fillId="6" borderId="12"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13"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6" borderId="8" xfId="0" applyFont="1" applyFill="1" applyBorder="1" applyAlignment="1">
      <alignment horizontal="center" vertical="center"/>
    </xf>
    <xf numFmtId="0" fontId="27" fillId="6" borderId="9" xfId="0" applyFont="1" applyFill="1" applyBorder="1" applyAlignment="1">
      <alignment horizontal="center" vertical="center"/>
    </xf>
    <xf numFmtId="0" fontId="28" fillId="0" borderId="14" xfId="0" applyFont="1" applyBorder="1" applyAlignment="1">
      <alignment horizontal="center"/>
    </xf>
    <xf numFmtId="0" fontId="28" fillId="0" borderId="15" xfId="0" applyFont="1" applyBorder="1" applyAlignment="1">
      <alignment horizontal="center"/>
    </xf>
    <xf numFmtId="168" fontId="0" fillId="0" borderId="0" xfId="9" applyNumberFormat="1" applyFont="1"/>
    <xf numFmtId="0" fontId="0" fillId="7" borderId="0" xfId="0" applyFill="1"/>
    <xf numFmtId="0" fontId="31" fillId="7" borderId="0" xfId="0" applyFont="1" applyFill="1" applyAlignment="1">
      <alignment horizontal="center"/>
    </xf>
    <xf numFmtId="0" fontId="31" fillId="7" borderId="0" xfId="0" applyFont="1" applyFill="1" applyAlignment="1">
      <alignment wrapText="1"/>
    </xf>
    <xf numFmtId="0" fontId="31" fillId="7" borderId="0" xfId="0" applyFont="1" applyFill="1" applyAlignment="1">
      <alignment horizontal="center" vertical="center"/>
    </xf>
    <xf numFmtId="0" fontId="31" fillId="7" borderId="0" xfId="0" applyFont="1" applyFill="1"/>
    <xf numFmtId="0" fontId="31" fillId="7" borderId="0" xfId="0" applyFont="1" applyFill="1" applyAlignment="1">
      <alignment vertical="justify"/>
    </xf>
    <xf numFmtId="0" fontId="10" fillId="7" borderId="0" xfId="0" applyFont="1" applyFill="1" applyAlignment="1">
      <alignment horizontal="justify" vertical="center" wrapText="1"/>
    </xf>
    <xf numFmtId="0" fontId="31" fillId="7" borderId="0" xfId="0" applyFont="1" applyFill="1" applyAlignment="1">
      <alignment horizontal="left" vertical="center" wrapText="1"/>
    </xf>
    <xf numFmtId="170" fontId="13" fillId="7" borderId="0" xfId="10" applyNumberFormat="1" applyFont="1" applyFill="1" applyBorder="1" applyAlignment="1">
      <alignment horizontal="center" vertical="justify"/>
    </xf>
    <xf numFmtId="0" fontId="28" fillId="7" borderId="0" xfId="0" applyFont="1" applyFill="1" applyAlignment="1">
      <alignment horizontal="justify" vertical="justify" wrapText="1"/>
    </xf>
    <xf numFmtId="0" fontId="28" fillId="7" borderId="0" xfId="0" applyFont="1" applyFill="1" applyAlignment="1">
      <alignment horizontal="center" vertical="center" wrapText="1"/>
    </xf>
    <xf numFmtId="0" fontId="28" fillId="7" borderId="0" xfId="0" applyFont="1" applyFill="1" applyAlignment="1">
      <alignment horizontal="center" vertical="center"/>
    </xf>
    <xf numFmtId="0" fontId="31" fillId="7" borderId="0" xfId="0" applyFont="1" applyFill="1" applyAlignment="1">
      <alignment vertical="center" wrapText="1"/>
    </xf>
    <xf numFmtId="0" fontId="13" fillId="7" borderId="0" xfId="0" applyFont="1" applyFill="1" applyAlignment="1">
      <alignment horizontal="center" vertical="center" wrapText="1"/>
    </xf>
    <xf numFmtId="170" fontId="13" fillId="7" borderId="0" xfId="10" applyNumberFormat="1" applyFont="1" applyFill="1" applyBorder="1" applyAlignment="1">
      <alignment horizontal="center" vertical="center"/>
    </xf>
    <xf numFmtId="0" fontId="3" fillId="7" borderId="0" xfId="0" applyFont="1" applyFill="1"/>
    <xf numFmtId="0" fontId="2" fillId="7" borderId="0" xfId="0" applyFont="1" applyFill="1" applyAlignment="1">
      <alignment horizontal="center" vertical="center" wrapText="1"/>
    </xf>
    <xf numFmtId="0" fontId="32" fillId="7" borderId="0" xfId="0" applyFont="1" applyFill="1" applyAlignment="1">
      <alignment horizontal="justify" vertical="center"/>
    </xf>
    <xf numFmtId="170" fontId="2" fillId="7" borderId="0" xfId="10" applyNumberFormat="1" applyFont="1" applyFill="1" applyBorder="1" applyAlignment="1">
      <alignment horizontal="center" vertical="center"/>
    </xf>
    <xf numFmtId="0" fontId="5" fillId="7" borderId="0" xfId="0" applyFont="1" applyFill="1" applyAlignment="1">
      <alignment horizontal="center" vertical="center"/>
    </xf>
    <xf numFmtId="0" fontId="2" fillId="7" borderId="0" xfId="0" applyFont="1" applyFill="1" applyAlignment="1">
      <alignment horizontal="justify" vertical="center" wrapText="1"/>
    </xf>
    <xf numFmtId="0" fontId="5" fillId="7" borderId="0" xfId="0" applyFont="1" applyFill="1" applyAlignment="1">
      <alignment horizontal="left" vertical="center" wrapText="1"/>
    </xf>
    <xf numFmtId="0" fontId="32" fillId="7" borderId="0" xfId="0" applyFont="1" applyFill="1"/>
    <xf numFmtId="0" fontId="33" fillId="7" borderId="0" xfId="0" applyFont="1" applyFill="1" applyAlignment="1">
      <alignment horizontal="left" vertical="center" wrapText="1"/>
    </xf>
    <xf numFmtId="0" fontId="5" fillId="7" borderId="0" xfId="0" applyFont="1" applyFill="1"/>
    <xf numFmtId="0" fontId="31" fillId="7" borderId="0" xfId="0" applyFont="1" applyFill="1" applyAlignment="1">
      <alignment horizontal="center" vertical="center" wrapText="1"/>
    </xf>
    <xf numFmtId="0" fontId="34" fillId="7" borderId="0" xfId="0" applyFont="1" applyFill="1" applyAlignment="1">
      <alignment horizontal="center" vertical="center" wrapText="1"/>
    </xf>
    <xf numFmtId="0" fontId="2" fillId="7" borderId="0" xfId="0" applyFont="1" applyFill="1" applyAlignment="1">
      <alignment horizontal="left" vertical="center" wrapText="1"/>
    </xf>
    <xf numFmtId="0" fontId="28" fillId="7" borderId="0" xfId="0" applyFont="1" applyFill="1" applyAlignment="1">
      <alignment horizontal="center" vertical="center" wrapText="1"/>
    </xf>
    <xf numFmtId="0" fontId="2" fillId="7" borderId="1" xfId="0" applyFont="1" applyFill="1" applyBorder="1" applyAlignment="1">
      <alignment horizontal="center" vertical="center" wrapText="1"/>
    </xf>
    <xf numFmtId="0" fontId="32" fillId="0" borderId="1" xfId="0" applyFont="1" applyBorder="1" applyAlignment="1">
      <alignment horizontal="justify" vertical="center"/>
    </xf>
    <xf numFmtId="170" fontId="2" fillId="7" borderId="1" xfId="10" applyNumberFormat="1" applyFont="1" applyFill="1" applyBorder="1" applyAlignment="1">
      <alignment horizontal="center" vertical="center"/>
    </xf>
    <xf numFmtId="0" fontId="5" fillId="7" borderId="1" xfId="0" applyFont="1" applyFill="1" applyBorder="1" applyAlignment="1">
      <alignment horizontal="center" vertical="center"/>
    </xf>
    <xf numFmtId="0" fontId="32" fillId="0" borderId="1" xfId="0" applyFont="1" applyBorder="1"/>
    <xf numFmtId="0" fontId="2" fillId="7" borderId="16" xfId="0" applyFont="1" applyFill="1" applyBorder="1" applyAlignment="1">
      <alignment horizontal="center" vertical="center" wrapText="1"/>
    </xf>
    <xf numFmtId="0" fontId="33" fillId="7" borderId="1" xfId="0" applyFont="1" applyFill="1" applyBorder="1" applyAlignment="1">
      <alignment horizontal="left" vertical="center" wrapText="1"/>
    </xf>
    <xf numFmtId="170" fontId="13" fillId="7" borderId="17" xfId="10" applyNumberFormat="1" applyFont="1" applyFill="1" applyBorder="1" applyAlignment="1">
      <alignment horizontal="center" vertical="justify"/>
    </xf>
    <xf numFmtId="0" fontId="28" fillId="7" borderId="17" xfId="0" applyFont="1" applyFill="1" applyBorder="1" applyAlignment="1">
      <alignment horizontal="justify" vertical="justify" wrapText="1"/>
    </xf>
    <xf numFmtId="0" fontId="31" fillId="7" borderId="7" xfId="0" applyFont="1" applyFill="1" applyBorder="1" applyAlignment="1">
      <alignment horizontal="center" vertical="center"/>
    </xf>
    <xf numFmtId="0" fontId="31" fillId="7" borderId="7" xfId="0" applyFont="1" applyFill="1" applyBorder="1" applyAlignment="1">
      <alignment horizontal="center"/>
    </xf>
    <xf numFmtId="0" fontId="28" fillId="7" borderId="4" xfId="0" applyFont="1" applyFill="1" applyBorder="1" applyAlignment="1">
      <alignment horizontal="center" vertical="center" wrapText="1"/>
    </xf>
    <xf numFmtId="0" fontId="28" fillId="7" borderId="4" xfId="0" applyFont="1" applyFill="1" applyBorder="1" applyAlignment="1">
      <alignment horizontal="center" vertical="center"/>
    </xf>
    <xf numFmtId="0" fontId="0" fillId="7" borderId="0" xfId="0" applyFill="1" applyAlignment="1">
      <alignment vertical="top"/>
    </xf>
    <xf numFmtId="0" fontId="14" fillId="7" borderId="0" xfId="0" applyFont="1" applyFill="1"/>
    <xf numFmtId="0" fontId="28" fillId="7" borderId="8" xfId="0" applyFont="1" applyFill="1" applyBorder="1" applyAlignment="1">
      <alignment horizontal="justify" vertical="center" wrapText="1"/>
    </xf>
    <xf numFmtId="0" fontId="28" fillId="7" borderId="9" xfId="0" applyFont="1" applyFill="1" applyBorder="1" applyAlignment="1">
      <alignment horizontal="justify" vertical="center" wrapText="1"/>
    </xf>
    <xf numFmtId="0" fontId="28" fillId="7" borderId="14" xfId="0" applyFont="1" applyFill="1" applyBorder="1" applyAlignment="1">
      <alignment horizontal="center" vertical="center"/>
    </xf>
    <xf numFmtId="0" fontId="35" fillId="7" borderId="0" xfId="0" applyFont="1" applyFill="1"/>
    <xf numFmtId="164" fontId="36" fillId="7" borderId="0" xfId="1" applyFont="1" applyFill="1" applyBorder="1" applyAlignment="1">
      <alignment horizontal="center"/>
    </xf>
    <xf numFmtId="164" fontId="35" fillId="7" borderId="0" xfId="1" applyFont="1" applyFill="1" applyBorder="1"/>
    <xf numFmtId="171" fontId="35" fillId="7" borderId="0" xfId="1" applyNumberFormat="1" applyFont="1" applyFill="1" applyBorder="1"/>
    <xf numFmtId="0" fontId="35" fillId="7" borderId="0" xfId="0" applyFont="1" applyFill="1" applyAlignment="1">
      <alignment horizontal="center"/>
    </xf>
    <xf numFmtId="2" fontId="35" fillId="7" borderId="0" xfId="10" applyNumberFormat="1" applyFont="1" applyFill="1" applyBorder="1"/>
    <xf numFmtId="39" fontId="35" fillId="7" borderId="0" xfId="1" applyNumberFormat="1" applyFont="1" applyFill="1" applyBorder="1"/>
    <xf numFmtId="0" fontId="36" fillId="7" borderId="0" xfId="0" applyFont="1" applyFill="1" applyAlignment="1">
      <alignment horizontal="center" vertical="justify" wrapText="1"/>
    </xf>
    <xf numFmtId="0" fontId="36" fillId="7" borderId="0" xfId="0" applyFont="1" applyFill="1" applyAlignment="1">
      <alignment horizontal="center"/>
    </xf>
    <xf numFmtId="0" fontId="36" fillId="7" borderId="0" xfId="0" applyFont="1" applyFill="1" applyAlignment="1">
      <alignment horizontal="center" vertical="justify" wrapText="1"/>
    </xf>
    <xf numFmtId="9" fontId="35" fillId="7" borderId="0" xfId="10" applyFont="1" applyFill="1" applyBorder="1"/>
    <xf numFmtId="172" fontId="35" fillId="7" borderId="0" xfId="7" applyNumberFormat="1" applyFont="1" applyFill="1" applyBorder="1"/>
    <xf numFmtId="171" fontId="35" fillId="7" borderId="0" xfId="0" applyNumberFormat="1" applyFont="1" applyFill="1" applyAlignment="1">
      <alignment horizontal="center"/>
    </xf>
    <xf numFmtId="0" fontId="28" fillId="7" borderId="0" xfId="0" applyFont="1" applyFill="1" applyAlignment="1">
      <alignment horizontal="center" vertical="justify" wrapText="1"/>
    </xf>
    <xf numFmtId="164" fontId="28" fillId="7" borderId="0" xfId="0" applyNumberFormat="1" applyFont="1" applyFill="1" applyAlignment="1">
      <alignment horizontal="center" vertical="justify" wrapText="1"/>
    </xf>
    <xf numFmtId="164" fontId="37" fillId="7" borderId="0" xfId="1" applyFont="1" applyFill="1" applyBorder="1" applyAlignment="1">
      <alignment horizontal="center"/>
    </xf>
    <xf numFmtId="0" fontId="35" fillId="7" borderId="0" xfId="10" applyNumberFormat="1" applyFont="1" applyFill="1" applyBorder="1"/>
    <xf numFmtId="0" fontId="36" fillId="7" borderId="0" xfId="0" applyFont="1" applyFill="1" applyAlignment="1">
      <alignment horizontal="center" vertical="center" wrapText="1"/>
    </xf>
    <xf numFmtId="0" fontId="23" fillId="7" borderId="0" xfId="0" applyFont="1" applyFill="1" applyAlignment="1">
      <alignment horizontal="center"/>
    </xf>
    <xf numFmtId="9" fontId="23" fillId="7" borderId="0" xfId="0" applyNumberFormat="1" applyFont="1" applyFill="1" applyAlignment="1">
      <alignment horizontal="center"/>
    </xf>
    <xf numFmtId="9" fontId="28" fillId="7" borderId="0" xfId="0" applyNumberFormat="1" applyFont="1" applyFill="1" applyAlignment="1">
      <alignment horizontal="center" vertical="justify" wrapText="1"/>
    </xf>
    <xf numFmtId="9" fontId="0" fillId="7" borderId="0" xfId="10" applyFont="1" applyFill="1" applyBorder="1"/>
    <xf numFmtId="164" fontId="36" fillId="7" borderId="18" xfId="1" applyFont="1" applyFill="1" applyBorder="1" applyAlignment="1">
      <alignment horizontal="center"/>
    </xf>
    <xf numFmtId="172" fontId="35" fillId="7" borderId="19" xfId="7" applyNumberFormat="1" applyFont="1" applyFill="1" applyBorder="1"/>
    <xf numFmtId="171" fontId="35" fillId="7" borderId="19" xfId="1" applyNumberFormat="1" applyFont="1" applyFill="1" applyBorder="1"/>
    <xf numFmtId="0" fontId="35" fillId="7" borderId="19" xfId="0" applyFont="1" applyFill="1" applyBorder="1" applyAlignment="1">
      <alignment horizontal="center"/>
    </xf>
    <xf numFmtId="0" fontId="35" fillId="7" borderId="20" xfId="0" applyFont="1" applyFill="1" applyBorder="1"/>
    <xf numFmtId="0" fontId="35" fillId="7" borderId="21" xfId="0" applyFont="1" applyFill="1" applyBorder="1"/>
    <xf numFmtId="0" fontId="35" fillId="7" borderId="22" xfId="0" applyFont="1" applyFill="1" applyBorder="1"/>
    <xf numFmtId="2" fontId="0" fillId="7" borderId="0" xfId="10" applyNumberFormat="1" applyFont="1" applyFill="1" applyBorder="1"/>
    <xf numFmtId="164" fontId="36" fillId="7" borderId="21" xfId="1" applyFont="1" applyFill="1" applyBorder="1" applyAlignment="1">
      <alignment horizontal="center"/>
    </xf>
    <xf numFmtId="0" fontId="36" fillId="7" borderId="21" xfId="0" applyFont="1" applyFill="1" applyBorder="1" applyAlignment="1">
      <alignment horizontal="center" vertical="justify" wrapText="1"/>
    </xf>
    <xf numFmtId="171" fontId="35" fillId="7" borderId="14" xfId="1" applyNumberFormat="1" applyFont="1" applyFill="1" applyBorder="1"/>
    <xf numFmtId="0" fontId="35" fillId="7" borderId="14" xfId="0" applyFont="1" applyFill="1" applyBorder="1" applyAlignment="1">
      <alignment horizontal="center"/>
    </xf>
    <xf numFmtId="0" fontId="36" fillId="7" borderId="23" xfId="0" applyFont="1" applyFill="1" applyBorder="1" applyAlignment="1">
      <alignment horizontal="center" vertical="justify" wrapText="1"/>
    </xf>
    <xf numFmtId="0" fontId="36" fillId="7" borderId="22" xfId="0" applyFont="1" applyFill="1" applyBorder="1" applyAlignment="1">
      <alignment horizontal="center"/>
    </xf>
    <xf numFmtId="0" fontId="36" fillId="7" borderId="24" xfId="0" applyFont="1" applyFill="1" applyBorder="1" applyAlignment="1">
      <alignment horizontal="center" vertical="center" wrapText="1"/>
    </xf>
    <xf numFmtId="0" fontId="28" fillId="7" borderId="25"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3" fillId="7" borderId="0" xfId="0" applyFont="1" applyFill="1" applyAlignment="1">
      <alignment horizontal="center"/>
    </xf>
    <xf numFmtId="41" fontId="0" fillId="7" borderId="0" xfId="8" applyFont="1" applyFill="1" applyAlignment="1">
      <alignment vertical="center"/>
    </xf>
    <xf numFmtId="0" fontId="38" fillId="7" borderId="0" xfId="0" applyFont="1" applyFill="1" applyAlignment="1">
      <alignment horizontal="center" vertical="center"/>
    </xf>
    <xf numFmtId="0" fontId="37" fillId="7" borderId="0" xfId="0" applyFont="1" applyFill="1" applyAlignment="1">
      <alignment horizontal="justify" vertical="center" wrapText="1"/>
    </xf>
    <xf numFmtId="0" fontId="38" fillId="7" borderId="1" xfId="0" applyFont="1" applyFill="1" applyBorder="1" applyAlignment="1">
      <alignment horizontal="center" vertical="center"/>
    </xf>
    <xf numFmtId="0" fontId="33" fillId="0" borderId="1" xfId="0" applyFont="1" applyBorder="1" applyAlignment="1">
      <alignment horizontal="center"/>
    </xf>
    <xf numFmtId="0" fontId="37" fillId="7" borderId="1" xfId="0" applyFont="1" applyFill="1" applyBorder="1" applyAlignment="1">
      <alignment horizontal="justify" vertical="center" wrapText="1"/>
    </xf>
    <xf numFmtId="0" fontId="11" fillId="0" borderId="1" xfId="0" applyFont="1" applyBorder="1" applyAlignment="1">
      <alignment horizontal="center" vertical="center"/>
    </xf>
    <xf numFmtId="0" fontId="38" fillId="7" borderId="1" xfId="0" applyFont="1" applyFill="1" applyBorder="1" applyAlignment="1">
      <alignment horizontal="center" vertical="center" wrapText="1"/>
    </xf>
    <xf numFmtId="0" fontId="38" fillId="7" borderId="26" xfId="0" applyFont="1" applyFill="1" applyBorder="1" applyAlignment="1">
      <alignment horizontal="center" vertical="center"/>
    </xf>
    <xf numFmtId="0" fontId="37" fillId="7" borderId="1" xfId="0" applyFont="1" applyFill="1" applyBorder="1" applyAlignment="1">
      <alignment vertical="center"/>
    </xf>
    <xf numFmtId="3" fontId="0" fillId="7" borderId="0" xfId="0" applyNumberFormat="1" applyFill="1"/>
    <xf numFmtId="0" fontId="37" fillId="7" borderId="3"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7" borderId="27" xfId="0" applyFont="1" applyFill="1" applyBorder="1" applyAlignment="1">
      <alignment horizontal="center" vertical="center"/>
    </xf>
    <xf numFmtId="0" fontId="23" fillId="7" borderId="0" xfId="0" applyFont="1" applyFill="1"/>
    <xf numFmtId="0" fontId="0" fillId="7" borderId="0" xfId="0" applyFill="1" applyAlignment="1">
      <alignment horizontal="justify" vertical="justify"/>
    </xf>
    <xf numFmtId="0" fontId="0" fillId="7" borderId="0" xfId="0" applyFill="1" applyAlignment="1">
      <alignment horizontal="justify" vertical="center"/>
    </xf>
    <xf numFmtId="0" fontId="0" fillId="7" borderId="0" xfId="0" applyFill="1" applyAlignment="1">
      <alignment horizontal="center"/>
    </xf>
    <xf numFmtId="0" fontId="23" fillId="7" borderId="4" xfId="0" applyFont="1" applyFill="1" applyBorder="1" applyAlignment="1">
      <alignment horizontal="center"/>
    </xf>
    <xf numFmtId="9" fontId="0" fillId="7" borderId="23" xfId="0" applyNumberFormat="1" applyFill="1" applyBorder="1"/>
    <xf numFmtId="0" fontId="38" fillId="7" borderId="2" xfId="0" applyFont="1" applyFill="1" applyBorder="1" applyAlignment="1">
      <alignment horizontal="center" vertical="center"/>
    </xf>
    <xf numFmtId="0" fontId="36" fillId="7" borderId="1" xfId="0" applyFont="1" applyFill="1" applyBorder="1" applyAlignment="1">
      <alignment horizontal="justify" vertical="center" wrapText="1"/>
    </xf>
    <xf numFmtId="9" fontId="0" fillId="7" borderId="1" xfId="0" applyNumberFormat="1" applyFill="1" applyBorder="1"/>
    <xf numFmtId="2" fontId="0" fillId="7" borderId="1" xfId="10" applyNumberFormat="1" applyFont="1" applyFill="1" applyBorder="1"/>
    <xf numFmtId="173" fontId="35" fillId="7" borderId="0" xfId="0" applyNumberFormat="1" applyFont="1" applyFill="1" applyAlignment="1">
      <alignment horizontal="center" vertical="center"/>
    </xf>
    <xf numFmtId="9" fontId="35" fillId="7" borderId="1" xfId="10" applyFont="1" applyFill="1" applyBorder="1" applyAlignment="1">
      <alignment horizontal="right" vertical="center"/>
    </xf>
    <xf numFmtId="174" fontId="35" fillId="7" borderId="1" xfId="7" applyNumberFormat="1" applyFont="1" applyFill="1" applyBorder="1" applyAlignment="1">
      <alignment horizontal="right" vertical="center"/>
    </xf>
    <xf numFmtId="0" fontId="38" fillId="7" borderId="2" xfId="0" applyFont="1" applyFill="1" applyBorder="1" applyAlignment="1">
      <alignment horizontal="center" vertical="center" wrapText="1"/>
    </xf>
    <xf numFmtId="173" fontId="35" fillId="7" borderId="18" xfId="0" applyNumberFormat="1" applyFont="1" applyFill="1" applyBorder="1" applyAlignment="1">
      <alignment horizontal="right" vertical="center"/>
    </xf>
    <xf numFmtId="0" fontId="38" fillId="7" borderId="19" xfId="0" applyFont="1" applyFill="1" applyBorder="1" applyAlignment="1">
      <alignment horizontal="center" vertical="center"/>
    </xf>
    <xf numFmtId="0" fontId="36" fillId="7" borderId="1" xfId="0" applyFont="1" applyFill="1" applyBorder="1" applyAlignment="1">
      <alignment vertical="center"/>
    </xf>
    <xf numFmtId="0" fontId="36" fillId="7" borderId="4" xfId="0" applyFont="1" applyFill="1" applyBorder="1" applyAlignment="1">
      <alignment horizontal="center" vertical="center" wrapText="1"/>
    </xf>
    <xf numFmtId="0" fontId="36" fillId="7" borderId="28" xfId="0" applyFont="1" applyFill="1" applyBorder="1" applyAlignment="1">
      <alignment horizontal="center" vertical="center"/>
    </xf>
    <xf numFmtId="0" fontId="36" fillId="7" borderId="29" xfId="0" applyFont="1" applyFill="1" applyBorder="1" applyAlignment="1">
      <alignment horizontal="center" vertical="center"/>
    </xf>
    <xf numFmtId="0" fontId="36" fillId="7" borderId="0" xfId="0" applyFont="1" applyFill="1" applyAlignment="1">
      <alignment horizontal="center" vertical="center"/>
    </xf>
    <xf numFmtId="0" fontId="36" fillId="7" borderId="30" xfId="0" applyFont="1" applyFill="1" applyBorder="1" applyAlignment="1">
      <alignment horizontal="center" vertical="center"/>
    </xf>
    <xf numFmtId="0" fontId="29" fillId="7" borderId="0" xfId="0" applyFont="1" applyFill="1"/>
    <xf numFmtId="0" fontId="39" fillId="7" borderId="0" xfId="0" applyFont="1" applyFill="1"/>
    <xf numFmtId="0" fontId="28" fillId="7" borderId="0" xfId="0" applyFont="1" applyFill="1" applyAlignment="1">
      <alignment horizontal="left" vertical="center" wrapText="1"/>
    </xf>
    <xf numFmtId="0" fontId="28" fillId="7" borderId="0" xfId="0" applyFont="1" applyFill="1" applyAlignment="1">
      <alignment horizontal="left" vertical="justify"/>
    </xf>
    <xf numFmtId="0" fontId="7" fillId="7" borderId="0" xfId="0" applyFont="1" applyFill="1" applyAlignment="1">
      <alignment horizontal="left"/>
    </xf>
  </cellXfs>
  <cellStyles count="11">
    <cellStyle name="Millares [0]" xfId="8" builtinId="6"/>
    <cellStyle name="Millares [0] 2" xfId="6" xr:uid="{00000000-0005-0000-0000-000001000000}"/>
    <cellStyle name="Millares 2" xfId="1" xr:uid="{00000000-0005-0000-0000-000002000000}"/>
    <cellStyle name="Moneda" xfId="9"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34"/>
  <sheetViews>
    <sheetView zoomScale="85" zoomScaleNormal="85" workbookViewId="0">
      <selection activeCell="A11" sqref="A11"/>
    </sheetView>
  </sheetViews>
  <sheetFormatPr baseColWidth="10" defaultRowHeight="11.25" x14ac:dyDescent="0.2"/>
  <cols>
    <col min="1" max="1" width="88.85546875" style="2" customWidth="1"/>
    <col min="2" max="2" width="58.28515625" style="48" customWidth="1"/>
    <col min="3" max="4" width="11.42578125" style="1"/>
    <col min="5" max="5" width="15" style="1" bestFit="1" customWidth="1"/>
    <col min="6" max="16384" width="11.42578125" style="1"/>
  </cols>
  <sheetData>
    <row r="2" spans="1:2" ht="23.25" x14ac:dyDescent="0.35">
      <c r="A2" s="20" t="s">
        <v>53</v>
      </c>
      <c r="B2" s="46"/>
    </row>
    <row r="3" spans="1:2" ht="38.25" customHeight="1" x14ac:dyDescent="0.2">
      <c r="A3" s="4" t="s">
        <v>0</v>
      </c>
      <c r="B3" s="50"/>
    </row>
    <row r="4" spans="1:2" ht="39" customHeight="1" x14ac:dyDescent="0.2">
      <c r="A4" s="4" t="s">
        <v>28</v>
      </c>
      <c r="B4" s="51"/>
    </row>
    <row r="5" spans="1:2" ht="39" customHeight="1" x14ac:dyDescent="0.2">
      <c r="A5" s="4"/>
      <c r="B5" s="4" t="s">
        <v>54</v>
      </c>
    </row>
    <row r="6" spans="1:2" ht="15" customHeight="1" x14ac:dyDescent="0.2">
      <c r="A6" s="5" t="s">
        <v>27</v>
      </c>
      <c r="B6" s="50" t="s">
        <v>52</v>
      </c>
    </row>
    <row r="7" spans="1:2" ht="33.75" x14ac:dyDescent="0.2">
      <c r="A7" s="6" t="s">
        <v>1</v>
      </c>
      <c r="B7" s="50" t="s">
        <v>5</v>
      </c>
    </row>
    <row r="8" spans="1:2" x14ac:dyDescent="0.2">
      <c r="A8" s="7" t="s">
        <v>49</v>
      </c>
      <c r="B8" s="44" t="s">
        <v>55</v>
      </c>
    </row>
    <row r="9" spans="1:2" x14ac:dyDescent="0.2">
      <c r="A9" s="8" t="s">
        <v>26</v>
      </c>
      <c r="B9" s="45"/>
    </row>
    <row r="10" spans="1:2" ht="204.75" customHeight="1" x14ac:dyDescent="0.2">
      <c r="A10" s="9" t="s">
        <v>9</v>
      </c>
      <c r="B10" s="13" t="s">
        <v>5</v>
      </c>
    </row>
    <row r="11" spans="1:2" ht="14.25" customHeight="1" x14ac:dyDescent="0.2">
      <c r="A11" s="43" t="s">
        <v>50</v>
      </c>
      <c r="B11" s="13" t="s">
        <v>56</v>
      </c>
    </row>
    <row r="12" spans="1:2" ht="38.25" customHeight="1" x14ac:dyDescent="0.2">
      <c r="A12" s="9" t="s">
        <v>51</v>
      </c>
      <c r="B12" s="13" t="s">
        <v>5</v>
      </c>
    </row>
    <row r="13" spans="1:2" x14ac:dyDescent="0.2">
      <c r="A13" s="7" t="s">
        <v>25</v>
      </c>
      <c r="B13" s="44" t="s">
        <v>6</v>
      </c>
    </row>
    <row r="14" spans="1:2" ht="22.5" x14ac:dyDescent="0.2">
      <c r="A14" s="10" t="s">
        <v>2</v>
      </c>
      <c r="B14" s="44" t="s">
        <v>6</v>
      </c>
    </row>
    <row r="15" spans="1:2" ht="15" customHeight="1" x14ac:dyDescent="0.2">
      <c r="A15" s="7" t="s">
        <v>24</v>
      </c>
      <c r="B15" s="44" t="s">
        <v>6</v>
      </c>
    </row>
    <row r="16" spans="1:2" ht="45.75" customHeight="1" x14ac:dyDescent="0.2">
      <c r="A16" s="10" t="s">
        <v>4</v>
      </c>
      <c r="B16" s="44" t="s">
        <v>6</v>
      </c>
    </row>
    <row r="17" spans="1:2" ht="15" customHeight="1" x14ac:dyDescent="0.2">
      <c r="A17" s="8" t="s">
        <v>23</v>
      </c>
      <c r="B17" s="49" t="s">
        <v>57</v>
      </c>
    </row>
    <row r="18" spans="1:2" ht="324.75" customHeight="1" x14ac:dyDescent="0.2">
      <c r="A18" s="9" t="s">
        <v>7</v>
      </c>
      <c r="B18" s="52" t="s">
        <v>5</v>
      </c>
    </row>
    <row r="19" spans="1:2" ht="21.75" customHeight="1" x14ac:dyDescent="0.2">
      <c r="A19" s="7" t="s">
        <v>22</v>
      </c>
      <c r="B19" s="44" t="s">
        <v>58</v>
      </c>
    </row>
    <row r="20" spans="1:2" ht="73.5" customHeight="1" x14ac:dyDescent="0.2">
      <c r="A20" s="10" t="s">
        <v>29</v>
      </c>
      <c r="B20" s="45" t="s">
        <v>5</v>
      </c>
    </row>
    <row r="21" spans="1:2" ht="23.25" customHeight="1" x14ac:dyDescent="0.2">
      <c r="A21" s="8" t="s">
        <v>21</v>
      </c>
      <c r="B21" s="45" t="s">
        <v>59</v>
      </c>
    </row>
    <row r="22" spans="1:2" ht="93.75" customHeight="1" x14ac:dyDescent="0.2">
      <c r="A22" s="10" t="s">
        <v>30</v>
      </c>
      <c r="B22" s="45" t="s">
        <v>5</v>
      </c>
    </row>
    <row r="23" spans="1:2" ht="12" customHeight="1" x14ac:dyDescent="0.2">
      <c r="A23" s="17" t="s">
        <v>31</v>
      </c>
      <c r="B23" s="44" t="s">
        <v>60</v>
      </c>
    </row>
    <row r="24" spans="1:2" ht="93.75" customHeight="1" x14ac:dyDescent="0.2">
      <c r="A24" s="16" t="s">
        <v>32</v>
      </c>
      <c r="B24" s="45" t="s">
        <v>5</v>
      </c>
    </row>
    <row r="25" spans="1:2" x14ac:dyDescent="0.2">
      <c r="A25" s="17" t="s">
        <v>20</v>
      </c>
      <c r="B25" s="44" t="s">
        <v>61</v>
      </c>
    </row>
    <row r="26" spans="1:2" ht="29.25" customHeight="1" x14ac:dyDescent="0.2">
      <c r="A26" s="10" t="s">
        <v>3</v>
      </c>
      <c r="B26" s="45" t="s">
        <v>5</v>
      </c>
    </row>
    <row r="27" spans="1:2" ht="14.25" customHeight="1" x14ac:dyDescent="0.2">
      <c r="A27" s="8" t="s">
        <v>16</v>
      </c>
      <c r="B27" s="50" t="s">
        <v>52</v>
      </c>
    </row>
    <row r="28" spans="1:2" ht="96.75" customHeight="1" x14ac:dyDescent="0.2">
      <c r="A28" s="10" t="s">
        <v>17</v>
      </c>
      <c r="B28" s="49" t="s">
        <v>5</v>
      </c>
    </row>
    <row r="29" spans="1:2" x14ac:dyDescent="0.2">
      <c r="A29" s="11" t="s">
        <v>19</v>
      </c>
      <c r="B29" s="45" t="s">
        <v>62</v>
      </c>
    </row>
    <row r="30" spans="1:2" ht="68.25" customHeight="1" x14ac:dyDescent="0.2">
      <c r="A30" s="12" t="s">
        <v>10</v>
      </c>
      <c r="B30" s="45" t="s">
        <v>5</v>
      </c>
    </row>
    <row r="31" spans="1:2" ht="16.5" customHeight="1" x14ac:dyDescent="0.2">
      <c r="A31" s="8" t="s">
        <v>18</v>
      </c>
      <c r="B31" s="45" t="s">
        <v>63</v>
      </c>
    </row>
    <row r="32" spans="1:2" ht="189.75" customHeight="1" x14ac:dyDescent="0.2">
      <c r="A32" s="12" t="s">
        <v>11</v>
      </c>
      <c r="B32" s="53" t="s">
        <v>64</v>
      </c>
    </row>
    <row r="33" spans="1:2" ht="51" customHeight="1" x14ac:dyDescent="0.2">
      <c r="A33" s="14" t="s">
        <v>8</v>
      </c>
      <c r="B33" s="54" t="s">
        <v>66</v>
      </c>
    </row>
    <row r="34" spans="1:2" x14ac:dyDescent="0.2">
      <c r="A34" s="3"/>
      <c r="B34" s="47"/>
    </row>
  </sheetData>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5"/>
  <sheetViews>
    <sheetView view="pageLayout" zoomScaleNormal="100" workbookViewId="0">
      <selection activeCell="C15" sqref="C15:D15"/>
    </sheetView>
  </sheetViews>
  <sheetFormatPr baseColWidth="10" defaultRowHeight="12.75" x14ac:dyDescent="0.2"/>
  <cols>
    <col min="1" max="1" width="4.140625" style="23" customWidth="1"/>
    <col min="2" max="2" width="32.85546875" style="23" customWidth="1"/>
    <col min="3" max="3" width="20.42578125" style="23" customWidth="1"/>
    <col min="4" max="4" width="16.42578125" style="23" customWidth="1"/>
    <col min="5" max="5" width="25" style="23" customWidth="1"/>
    <col min="6" max="6" width="11.42578125" style="23"/>
    <col min="7" max="7" width="5" style="23" customWidth="1"/>
    <col min="8" max="8" width="3.42578125" style="23" customWidth="1"/>
    <col min="9" max="16384" width="11.42578125" style="23"/>
  </cols>
  <sheetData>
    <row r="1" spans="1:8" ht="15" x14ac:dyDescent="0.2">
      <c r="A1" s="57" t="s">
        <v>45</v>
      </c>
      <c r="B1" s="57"/>
      <c r="C1" s="57"/>
      <c r="D1" s="57"/>
      <c r="E1" s="22"/>
      <c r="F1" s="22"/>
      <c r="G1" s="22"/>
      <c r="H1" s="22"/>
    </row>
    <row r="2" spans="1:8" ht="15" x14ac:dyDescent="0.2">
      <c r="A2" s="57"/>
      <c r="B2" s="57"/>
      <c r="C2" s="57"/>
      <c r="D2" s="57"/>
      <c r="E2" s="22"/>
      <c r="F2" s="22"/>
      <c r="G2" s="22"/>
      <c r="H2" s="22"/>
    </row>
    <row r="3" spans="1:8" ht="14.25" x14ac:dyDescent="0.2">
      <c r="A3" s="24"/>
    </row>
    <row r="4" spans="1:8" ht="66" customHeight="1" x14ac:dyDescent="0.2">
      <c r="A4" s="58" t="s">
        <v>42</v>
      </c>
      <c r="B4" s="58"/>
      <c r="C4" s="58"/>
      <c r="D4" s="58"/>
      <c r="E4" s="25"/>
      <c r="F4" s="26"/>
      <c r="G4" s="26"/>
      <c r="H4" s="26"/>
    </row>
    <row r="5" spans="1:8" x14ac:dyDescent="0.2">
      <c r="A5" s="27" t="s">
        <v>67</v>
      </c>
      <c r="B5" s="28"/>
      <c r="C5" s="28"/>
      <c r="D5" s="28"/>
    </row>
    <row r="6" spans="1:8" x14ac:dyDescent="0.2">
      <c r="A6" s="27" t="s">
        <v>34</v>
      </c>
      <c r="B6" s="28"/>
      <c r="C6" s="28"/>
      <c r="D6" s="28"/>
    </row>
    <row r="7" spans="1:8" x14ac:dyDescent="0.2">
      <c r="A7" s="27"/>
      <c r="B7" s="28"/>
      <c r="C7" s="28"/>
      <c r="D7" s="28"/>
    </row>
    <row r="8" spans="1:8" x14ac:dyDescent="0.2">
      <c r="A8" s="27" t="s">
        <v>35</v>
      </c>
      <c r="B8" s="28"/>
      <c r="C8" s="28"/>
      <c r="D8" s="28"/>
    </row>
    <row r="9" spans="1:8" x14ac:dyDescent="0.2">
      <c r="A9" s="27" t="s">
        <v>36</v>
      </c>
      <c r="B9" s="28"/>
      <c r="C9" s="28"/>
      <c r="D9" s="28"/>
    </row>
    <row r="10" spans="1:8" x14ac:dyDescent="0.2">
      <c r="A10" s="27" t="s">
        <v>37</v>
      </c>
      <c r="B10" s="28"/>
      <c r="C10" s="28"/>
      <c r="D10" s="28"/>
    </row>
    <row r="11" spans="1:8" ht="14.25" x14ac:dyDescent="0.2">
      <c r="A11" s="29"/>
    </row>
    <row r="13" spans="1:8" ht="22.5" customHeight="1" x14ac:dyDescent="0.2">
      <c r="B13" s="30" t="s">
        <v>38</v>
      </c>
      <c r="C13" s="61" t="s">
        <v>54</v>
      </c>
      <c r="D13" s="62"/>
      <c r="E13" s="31"/>
      <c r="F13" s="31"/>
    </row>
    <row r="14" spans="1:8" x14ac:dyDescent="0.2">
      <c r="B14" s="32" t="s">
        <v>39</v>
      </c>
      <c r="C14" s="63">
        <v>124997600</v>
      </c>
      <c r="D14" s="64"/>
      <c r="E14" s="33"/>
    </row>
    <row r="15" spans="1:8" x14ac:dyDescent="0.2">
      <c r="B15" s="34" t="s">
        <v>40</v>
      </c>
      <c r="C15" s="65"/>
      <c r="D15" s="66"/>
      <c r="E15" s="35"/>
    </row>
    <row r="17" spans="1:4" s="3" customFormat="1" ht="11.25" x14ac:dyDescent="0.2">
      <c r="B17" s="36"/>
      <c r="C17" s="36"/>
      <c r="D17" s="36"/>
    </row>
    <row r="18" spans="1:4" s="3" customFormat="1" ht="11.25" x14ac:dyDescent="0.2">
      <c r="B18" s="36"/>
      <c r="C18" s="36"/>
      <c r="D18" s="36"/>
    </row>
    <row r="19" spans="1:4" s="3" customFormat="1" ht="11.25" x14ac:dyDescent="0.2">
      <c r="B19" s="36"/>
      <c r="C19" s="36"/>
      <c r="D19" s="36"/>
    </row>
    <row r="20" spans="1:4" x14ac:dyDescent="0.2">
      <c r="A20" s="37" t="s">
        <v>41</v>
      </c>
      <c r="B20" s="37"/>
      <c r="C20" s="37"/>
    </row>
    <row r="21" spans="1:4" x14ac:dyDescent="0.2">
      <c r="A21" s="59" t="s">
        <v>48</v>
      </c>
      <c r="B21" s="60"/>
      <c r="C21" s="38"/>
    </row>
    <row r="22" spans="1:4" x14ac:dyDescent="0.2">
      <c r="A22" s="39"/>
      <c r="B22" s="38"/>
      <c r="C22" s="38"/>
    </row>
    <row r="23" spans="1:4" x14ac:dyDescent="0.2">
      <c r="A23" s="39"/>
      <c r="B23" s="38"/>
      <c r="C23" s="38"/>
    </row>
    <row r="24" spans="1:4" x14ac:dyDescent="0.2">
      <c r="A24" s="40" t="s">
        <v>43</v>
      </c>
    </row>
    <row r="25" spans="1:4" x14ac:dyDescent="0.2">
      <c r="A25" s="28" t="s">
        <v>44</v>
      </c>
    </row>
  </sheetData>
  <mergeCells count="7">
    <mergeCell ref="A1:D1"/>
    <mergeCell ref="A2:D2"/>
    <mergeCell ref="A4:D4"/>
    <mergeCell ref="A21:B21"/>
    <mergeCell ref="C13:D13"/>
    <mergeCell ref="C14:D14"/>
    <mergeCell ref="C15:D15"/>
  </mergeCells>
  <pageMargins left="0.7" right="1.6875" top="0.75" bottom="0.75" header="0.3" footer="0.3"/>
  <pageSetup orientation="portrait" r:id="rId1"/>
  <headerFooter>
    <oddHeader>&amp;C&amp;"Arial,Negrita"&amp;14PONDERACIÓN  INVITACIÓN ABIERTA No. 011 DE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0B34A-6B3D-4A00-893B-3A600185B805}">
  <dimension ref="A1:F8"/>
  <sheetViews>
    <sheetView zoomScale="90" zoomScaleNormal="90" workbookViewId="0">
      <selection activeCell="C4" sqref="C4:C6"/>
    </sheetView>
  </sheetViews>
  <sheetFormatPr baseColWidth="10" defaultRowHeight="15" x14ac:dyDescent="0.25"/>
  <cols>
    <col min="3" max="3" width="102.5703125" customWidth="1"/>
    <col min="4" max="4" width="56" customWidth="1"/>
  </cols>
  <sheetData>
    <row r="1" spans="1:6" ht="15.75" thickBot="1" x14ac:dyDescent="0.3"/>
    <row r="2" spans="1:6" ht="15.75" thickBot="1" x14ac:dyDescent="0.3">
      <c r="C2" s="90" t="s">
        <v>74</v>
      </c>
      <c r="D2" s="89"/>
    </row>
    <row r="3" spans="1:6" ht="21" customHeight="1" thickBot="1" x14ac:dyDescent="0.3">
      <c r="C3" s="88" t="s">
        <v>73</v>
      </c>
      <c r="D3" s="87" t="s">
        <v>72</v>
      </c>
      <c r="E3" s="86"/>
      <c r="F3" s="86"/>
    </row>
    <row r="4" spans="1:6" ht="15" customHeight="1" x14ac:dyDescent="0.25">
      <c r="A4" s="83"/>
      <c r="B4" s="83"/>
      <c r="C4" s="85" t="s">
        <v>71</v>
      </c>
      <c r="D4" s="84" t="s">
        <v>70</v>
      </c>
    </row>
    <row r="5" spans="1:6" ht="409.5" customHeight="1" x14ac:dyDescent="0.25">
      <c r="A5" s="83"/>
      <c r="B5" s="83"/>
      <c r="C5" s="82"/>
      <c r="D5" s="81"/>
    </row>
    <row r="6" spans="1:6" ht="409.5" customHeight="1" thickBot="1" x14ac:dyDescent="0.3">
      <c r="A6" s="78"/>
      <c r="B6" s="78"/>
      <c r="C6" s="80"/>
      <c r="D6" s="79"/>
    </row>
    <row r="7" spans="1:6" ht="59.25" customHeight="1" thickBot="1" x14ac:dyDescent="0.3">
      <c r="A7" s="78"/>
      <c r="B7" s="78"/>
      <c r="C7" s="77" t="s">
        <v>69</v>
      </c>
      <c r="D7" s="76"/>
    </row>
    <row r="8" spans="1:6" ht="15.75" thickBot="1" x14ac:dyDescent="0.3">
      <c r="C8" s="75" t="s">
        <v>68</v>
      </c>
      <c r="D8" s="74" t="s">
        <v>5</v>
      </c>
    </row>
  </sheetData>
  <mergeCells count="5">
    <mergeCell ref="A4:A5"/>
    <mergeCell ref="B4:B5"/>
    <mergeCell ref="C2:D2"/>
    <mergeCell ref="C4:C6"/>
    <mergeCell ref="D4:D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619EE-90B1-4590-99BF-C3E8EE86FD26}">
  <dimension ref="A1:E12"/>
  <sheetViews>
    <sheetView workbookViewId="0">
      <selection activeCell="B19" sqref="B19"/>
    </sheetView>
  </sheetViews>
  <sheetFormatPr baseColWidth="10" defaultRowHeight="15" x14ac:dyDescent="0.25"/>
  <cols>
    <col min="2" max="2" width="71.42578125" customWidth="1"/>
    <col min="4" max="4" width="20.85546875" customWidth="1"/>
    <col min="5" max="5" width="42.7109375" customWidth="1"/>
  </cols>
  <sheetData>
    <row r="1" spans="1:5" ht="15.75" thickBot="1" x14ac:dyDescent="0.3">
      <c r="A1" s="119" t="s">
        <v>74</v>
      </c>
      <c r="B1" s="118"/>
      <c r="C1" s="118"/>
      <c r="D1" s="118"/>
      <c r="E1" s="118"/>
    </row>
    <row r="2" spans="1:5" ht="15.75" thickBot="1" x14ac:dyDescent="0.3">
      <c r="D2" s="117"/>
      <c r="E2" s="116"/>
    </row>
    <row r="3" spans="1:5" ht="27" customHeight="1" thickBot="1" x14ac:dyDescent="0.3">
      <c r="A3" s="115" t="s">
        <v>86</v>
      </c>
      <c r="B3" s="114"/>
      <c r="C3" s="113"/>
      <c r="D3" s="112" t="s">
        <v>85</v>
      </c>
      <c r="E3" s="112" t="s">
        <v>84</v>
      </c>
    </row>
    <row r="4" spans="1:5" ht="15.75" thickBot="1" x14ac:dyDescent="0.3">
      <c r="A4" s="111" t="s">
        <v>83</v>
      </c>
      <c r="B4" s="110" t="s">
        <v>82</v>
      </c>
      <c r="C4" s="110" t="s">
        <v>81</v>
      </c>
      <c r="D4" s="109">
        <v>37179000</v>
      </c>
      <c r="E4" s="109">
        <v>36840000</v>
      </c>
    </row>
    <row r="5" spans="1:5" ht="83.25" customHeight="1" thickBot="1" x14ac:dyDescent="0.3">
      <c r="A5" s="107">
        <v>1</v>
      </c>
      <c r="B5" s="106" t="s">
        <v>80</v>
      </c>
      <c r="C5" s="105">
        <v>2</v>
      </c>
      <c r="D5" s="108"/>
      <c r="E5" s="108"/>
    </row>
    <row r="6" spans="1:5" ht="38.25" x14ac:dyDescent="0.25">
      <c r="A6" s="107">
        <v>2</v>
      </c>
      <c r="B6" s="106" t="s">
        <v>79</v>
      </c>
      <c r="C6" s="105">
        <v>1</v>
      </c>
      <c r="D6" s="92">
        <v>24768294</v>
      </c>
      <c r="E6" s="92">
        <v>24450000</v>
      </c>
    </row>
    <row r="7" spans="1:5" ht="51" x14ac:dyDescent="0.25">
      <c r="A7" s="104">
        <v>3</v>
      </c>
      <c r="B7" s="102" t="s">
        <v>78</v>
      </c>
      <c r="C7" s="101">
        <v>1</v>
      </c>
      <c r="D7" s="100">
        <v>19205505</v>
      </c>
      <c r="E7" s="100">
        <v>19300000</v>
      </c>
    </row>
    <row r="8" spans="1:5" ht="39" thickBot="1" x14ac:dyDescent="0.3">
      <c r="A8" s="103">
        <v>4</v>
      </c>
      <c r="B8" s="102" t="s">
        <v>77</v>
      </c>
      <c r="C8" s="101">
        <v>1</v>
      </c>
      <c r="D8" s="100">
        <v>24768294</v>
      </c>
      <c r="E8" s="100">
        <v>24450000</v>
      </c>
    </row>
    <row r="9" spans="1:5" ht="16.5" customHeight="1" thickBot="1" x14ac:dyDescent="0.3">
      <c r="A9" s="99"/>
      <c r="B9" s="98" t="s">
        <v>76</v>
      </c>
      <c r="C9" s="98"/>
      <c r="D9" s="97">
        <f>+SUM(D4:D8)</f>
        <v>105921093</v>
      </c>
      <c r="E9" s="97">
        <f>+SUM(E4:E8)</f>
        <v>105040000</v>
      </c>
    </row>
    <row r="10" spans="1:5" ht="16.5" customHeight="1" thickBot="1" x14ac:dyDescent="0.3">
      <c r="A10" s="95"/>
      <c r="B10" s="94" t="s">
        <v>75</v>
      </c>
      <c r="C10" s="94"/>
      <c r="D10" s="97">
        <f>+D9*19%</f>
        <v>20125007.670000002</v>
      </c>
      <c r="E10" s="96">
        <f>+E9*19%</f>
        <v>19957600</v>
      </c>
    </row>
    <row r="11" spans="1:5" ht="15.75" customHeight="1" thickBot="1" x14ac:dyDescent="0.3">
      <c r="A11" s="95"/>
      <c r="B11" s="94" t="s">
        <v>40</v>
      </c>
      <c r="C11" s="94"/>
      <c r="D11" s="93">
        <f>+SUM(D9:D10)</f>
        <v>126046100.67</v>
      </c>
      <c r="E11" s="92">
        <f>+SUM(E9:E10)</f>
        <v>124997600</v>
      </c>
    </row>
    <row r="12" spans="1:5" ht="15.75" customHeight="1" thickBot="1" x14ac:dyDescent="0.3">
      <c r="E12" s="91" t="s">
        <v>5</v>
      </c>
    </row>
  </sheetData>
  <mergeCells count="8">
    <mergeCell ref="B10:C10"/>
    <mergeCell ref="B11:C11"/>
    <mergeCell ref="A1:E1"/>
    <mergeCell ref="D2:E2"/>
    <mergeCell ref="A3:C3"/>
    <mergeCell ref="D4:D5"/>
    <mergeCell ref="E4:E5"/>
    <mergeCell ref="B9:C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DADEF-DD35-4232-8A45-37BEAE681D63}">
  <sheetPr>
    <pageSetUpPr fitToPage="1"/>
  </sheetPr>
  <dimension ref="B2:G61"/>
  <sheetViews>
    <sheetView topLeftCell="A7" zoomScaleNormal="100" workbookViewId="0">
      <selection activeCell="E11" sqref="E11"/>
    </sheetView>
  </sheetViews>
  <sheetFormatPr baseColWidth="10" defaultRowHeight="15" x14ac:dyDescent="0.25"/>
  <cols>
    <col min="1" max="1" width="11.42578125" style="121"/>
    <col min="2" max="2" width="33.140625" style="121" customWidth="1"/>
    <col min="3" max="3" width="30.28515625" style="121" customWidth="1"/>
    <col min="4" max="4" width="11.42578125" style="121"/>
    <col min="5" max="5" width="32.140625" style="121" customWidth="1"/>
    <col min="6" max="6" width="31.42578125" style="121" customWidth="1"/>
    <col min="7" max="7" width="11.42578125" style="121"/>
    <col min="8" max="8" width="16.85546875" style="121" bestFit="1" customWidth="1"/>
    <col min="9" max="16384" width="11.42578125" style="121"/>
  </cols>
  <sheetData>
    <row r="2" spans="2:7" ht="15.75" thickBot="1" x14ac:dyDescent="0.3">
      <c r="B2" s="167" t="s">
        <v>101</v>
      </c>
      <c r="C2" s="167"/>
    </row>
    <row r="3" spans="2:7" ht="85.5" customHeight="1" thickBot="1" x14ac:dyDescent="0.3">
      <c r="B3" s="166" t="s">
        <v>100</v>
      </c>
      <c r="C3" s="165"/>
      <c r="G3" s="163"/>
    </row>
    <row r="4" spans="2:7" x14ac:dyDescent="0.25">
      <c r="B4" s="164"/>
      <c r="C4" s="145"/>
      <c r="G4" s="163"/>
    </row>
    <row r="5" spans="2:7" ht="15.75" thickBot="1" x14ac:dyDescent="0.3">
      <c r="B5" s="136" t="s">
        <v>99</v>
      </c>
      <c r="C5" s="145"/>
    </row>
    <row r="6" spans="2:7" ht="26.25" thickBot="1" x14ac:dyDescent="0.3">
      <c r="B6" s="162" t="s">
        <v>98</v>
      </c>
      <c r="C6" s="161" t="s">
        <v>54</v>
      </c>
    </row>
    <row r="7" spans="2:7" x14ac:dyDescent="0.25">
      <c r="B7" s="160" t="s">
        <v>97</v>
      </c>
      <c r="C7" s="159" t="s">
        <v>96</v>
      </c>
    </row>
    <row r="8" spans="2:7" x14ac:dyDescent="0.25">
      <c r="B8" s="158" t="s">
        <v>95</v>
      </c>
      <c r="C8" s="157" t="s">
        <v>5</v>
      </c>
    </row>
    <row r="9" spans="2:7" x14ac:dyDescent="0.25">
      <c r="B9" s="156" t="s">
        <v>94</v>
      </c>
      <c r="C9" s="155" t="s">
        <v>5</v>
      </c>
    </row>
    <row r="10" spans="2:7" x14ac:dyDescent="0.25">
      <c r="B10" s="154" t="s">
        <v>93</v>
      </c>
      <c r="C10" s="150" t="s">
        <v>92</v>
      </c>
    </row>
    <row r="11" spans="2:7" ht="71.25" x14ac:dyDescent="0.25">
      <c r="B11" s="151" t="s">
        <v>91</v>
      </c>
      <c r="C11" s="153" t="s">
        <v>5</v>
      </c>
    </row>
    <row r="12" spans="2:7" ht="28.5" x14ac:dyDescent="0.25">
      <c r="B12" s="151" t="s">
        <v>90</v>
      </c>
      <c r="C12" s="153" t="s">
        <v>5</v>
      </c>
    </row>
    <row r="13" spans="2:7" ht="28.5" x14ac:dyDescent="0.25">
      <c r="B13" s="151" t="s">
        <v>89</v>
      </c>
      <c r="C13" s="153" t="s">
        <v>5</v>
      </c>
    </row>
    <row r="14" spans="2:7" ht="85.5" x14ac:dyDescent="0.25">
      <c r="B14" s="151" t="s">
        <v>88</v>
      </c>
      <c r="C14" s="152" t="s">
        <v>5</v>
      </c>
    </row>
    <row r="15" spans="2:7" ht="28.5" x14ac:dyDescent="0.25">
      <c r="B15" s="151" t="s">
        <v>87</v>
      </c>
      <c r="C15" s="150" t="s">
        <v>5</v>
      </c>
    </row>
    <row r="16" spans="2:7" x14ac:dyDescent="0.25">
      <c r="B16" s="130"/>
      <c r="C16" s="129"/>
    </row>
    <row r="17" spans="2:6" x14ac:dyDescent="0.25">
      <c r="B17" s="142"/>
      <c r="C17" s="148"/>
    </row>
    <row r="18" spans="2:6" x14ac:dyDescent="0.25">
      <c r="B18" s="128"/>
      <c r="C18" s="127"/>
    </row>
    <row r="19" spans="2:6" x14ac:dyDescent="0.25">
      <c r="B19" s="149"/>
      <c r="C19" s="149"/>
      <c r="D19" s="149"/>
      <c r="E19" s="149"/>
      <c r="F19" s="149"/>
    </row>
    <row r="20" spans="2:6" x14ac:dyDescent="0.25">
      <c r="B20" s="136"/>
      <c r="C20" s="145"/>
      <c r="E20" s="136"/>
    </row>
    <row r="21" spans="2:6" x14ac:dyDescent="0.25">
      <c r="B21" s="132"/>
      <c r="C21" s="131"/>
      <c r="E21" s="132"/>
      <c r="F21" s="131"/>
    </row>
    <row r="22" spans="2:6" x14ac:dyDescent="0.25">
      <c r="B22" s="122"/>
      <c r="C22" s="124"/>
      <c r="E22" s="122"/>
      <c r="F22" s="124"/>
    </row>
    <row r="23" spans="2:6" x14ac:dyDescent="0.25">
      <c r="B23" s="130"/>
      <c r="C23" s="129"/>
      <c r="E23" s="130"/>
      <c r="F23" s="129"/>
    </row>
    <row r="24" spans="2:6" x14ac:dyDescent="0.25">
      <c r="B24" s="142"/>
      <c r="C24" s="148"/>
      <c r="E24" s="142"/>
      <c r="F24" s="148"/>
    </row>
    <row r="25" spans="2:6" x14ac:dyDescent="0.25">
      <c r="B25" s="128"/>
      <c r="C25" s="127"/>
    </row>
    <row r="26" spans="2:6" x14ac:dyDescent="0.25">
      <c r="B26" s="147"/>
      <c r="C26" s="146"/>
      <c r="D26" s="146"/>
      <c r="E26" s="146"/>
      <c r="F26" s="146"/>
    </row>
    <row r="27" spans="2:6" x14ac:dyDescent="0.25">
      <c r="B27" s="136"/>
      <c r="C27" s="145"/>
    </row>
    <row r="28" spans="2:6" x14ac:dyDescent="0.25">
      <c r="B28" s="132"/>
      <c r="C28" s="131"/>
      <c r="E28" s="136"/>
    </row>
    <row r="29" spans="2:6" x14ac:dyDescent="0.25">
      <c r="B29" s="122"/>
      <c r="C29" s="124"/>
      <c r="E29" s="132"/>
      <c r="F29" s="131"/>
    </row>
    <row r="30" spans="2:6" x14ac:dyDescent="0.25">
      <c r="B30" s="130"/>
      <c r="C30" s="129"/>
      <c r="E30" s="122"/>
      <c r="F30" s="124"/>
    </row>
    <row r="31" spans="2:6" x14ac:dyDescent="0.25">
      <c r="B31" s="144"/>
      <c r="C31" s="137"/>
      <c r="E31" s="130"/>
      <c r="F31" s="129"/>
    </row>
    <row r="32" spans="2:6" x14ac:dyDescent="0.25">
      <c r="B32" s="143"/>
      <c r="C32" s="137"/>
      <c r="E32" s="142"/>
      <c r="F32" s="141"/>
    </row>
    <row r="33" spans="2:6" x14ac:dyDescent="0.25">
      <c r="B33" s="138"/>
      <c r="C33" s="140"/>
    </row>
    <row r="34" spans="2:6" x14ac:dyDescent="0.25">
      <c r="B34" s="138"/>
      <c r="C34" s="140"/>
    </row>
    <row r="35" spans="2:6" ht="29.25" customHeight="1" x14ac:dyDescent="0.25">
      <c r="B35" s="138"/>
      <c r="C35" s="140"/>
      <c r="D35" s="138"/>
      <c r="E35" s="138"/>
      <c r="F35" s="138"/>
    </row>
    <row r="36" spans="2:6" x14ac:dyDescent="0.25">
      <c r="B36" s="138"/>
      <c r="C36" s="139"/>
    </row>
    <row r="37" spans="2:6" x14ac:dyDescent="0.25">
      <c r="B37" s="138"/>
      <c r="C37" s="137"/>
      <c r="E37" s="136"/>
    </row>
    <row r="38" spans="2:6" x14ac:dyDescent="0.25">
      <c r="B38" s="132"/>
      <c r="C38" s="131"/>
      <c r="E38" s="132"/>
      <c r="F38" s="131"/>
    </row>
    <row r="39" spans="2:6" x14ac:dyDescent="0.25">
      <c r="B39" s="122"/>
      <c r="C39" s="124"/>
      <c r="E39" s="122"/>
      <c r="F39" s="124"/>
    </row>
    <row r="40" spans="2:6" x14ac:dyDescent="0.25">
      <c r="B40" s="130"/>
      <c r="C40" s="129"/>
      <c r="E40" s="130"/>
      <c r="F40" s="129"/>
    </row>
    <row r="41" spans="2:6" x14ac:dyDescent="0.25">
      <c r="B41" s="128"/>
      <c r="C41" s="135"/>
      <c r="E41" s="128"/>
      <c r="F41" s="134"/>
    </row>
    <row r="42" spans="2:6" x14ac:dyDescent="0.25">
      <c r="B42" s="126"/>
      <c r="C42" s="122"/>
      <c r="E42" s="126"/>
      <c r="F42" s="122"/>
    </row>
    <row r="43" spans="2:6" x14ac:dyDescent="0.25">
      <c r="B43" s="125"/>
      <c r="C43" s="122"/>
      <c r="E43" s="125"/>
      <c r="F43" s="122"/>
    </row>
    <row r="44" spans="2:6" x14ac:dyDescent="0.25">
      <c r="B44" s="133"/>
      <c r="C44" s="124"/>
      <c r="E44" s="123"/>
      <c r="F44" s="124"/>
    </row>
    <row r="45" spans="2:6" x14ac:dyDescent="0.25">
      <c r="B45" s="123"/>
      <c r="C45" s="122"/>
      <c r="E45" s="123"/>
      <c r="F45" s="122"/>
    </row>
    <row r="46" spans="2:6" x14ac:dyDescent="0.25">
      <c r="B46" s="123"/>
      <c r="C46" s="122"/>
      <c r="E46" s="123"/>
      <c r="F46" s="122"/>
    </row>
    <row r="47" spans="2:6" x14ac:dyDescent="0.25">
      <c r="B47" s="133"/>
      <c r="C47" s="124"/>
      <c r="E47" s="133"/>
      <c r="F47" s="124"/>
    </row>
    <row r="48" spans="2:6" x14ac:dyDescent="0.25">
      <c r="B48" s="123"/>
      <c r="C48" s="122"/>
      <c r="E48" s="123"/>
      <c r="F48" s="122"/>
    </row>
    <row r="51" spans="2:6" x14ac:dyDescent="0.25">
      <c r="B51" s="132"/>
      <c r="C51" s="131"/>
      <c r="E51" s="132"/>
      <c r="F51" s="131"/>
    </row>
    <row r="52" spans="2:6" x14ac:dyDescent="0.25">
      <c r="B52" s="122"/>
      <c r="C52" s="124"/>
      <c r="E52" s="122"/>
      <c r="F52" s="124"/>
    </row>
    <row r="53" spans="2:6" x14ac:dyDescent="0.25">
      <c r="B53" s="130"/>
      <c r="C53" s="129"/>
      <c r="E53" s="130"/>
      <c r="F53" s="129"/>
    </row>
    <row r="54" spans="2:6" x14ac:dyDescent="0.25">
      <c r="B54" s="128"/>
      <c r="C54" s="127"/>
      <c r="E54" s="128"/>
      <c r="F54" s="127"/>
    </row>
    <row r="55" spans="2:6" x14ac:dyDescent="0.25">
      <c r="B55" s="126"/>
      <c r="C55" s="122"/>
      <c r="E55" s="126"/>
      <c r="F55" s="122"/>
    </row>
    <row r="56" spans="2:6" x14ac:dyDescent="0.25">
      <c r="B56" s="125"/>
      <c r="C56" s="122"/>
      <c r="E56" s="125"/>
      <c r="F56" s="122"/>
    </row>
    <row r="57" spans="2:6" x14ac:dyDescent="0.25">
      <c r="B57" s="123"/>
      <c r="C57" s="122"/>
      <c r="E57" s="123"/>
      <c r="F57" s="122"/>
    </row>
    <row r="58" spans="2:6" x14ac:dyDescent="0.25">
      <c r="B58" s="123"/>
      <c r="C58" s="122"/>
      <c r="E58" s="123"/>
      <c r="F58" s="122"/>
    </row>
    <row r="59" spans="2:6" x14ac:dyDescent="0.25">
      <c r="B59" s="123"/>
      <c r="C59" s="122"/>
      <c r="E59" s="123"/>
      <c r="F59" s="122"/>
    </row>
    <row r="60" spans="2:6" x14ac:dyDescent="0.25">
      <c r="B60" s="123"/>
      <c r="C60" s="124"/>
      <c r="E60" s="123"/>
      <c r="F60" s="124"/>
    </row>
    <row r="61" spans="2:6" x14ac:dyDescent="0.25">
      <c r="B61" s="123"/>
      <c r="C61" s="122"/>
      <c r="E61" s="123"/>
      <c r="F61" s="122"/>
    </row>
  </sheetData>
  <mergeCells count="4">
    <mergeCell ref="B3:C3"/>
    <mergeCell ref="B2:C2"/>
    <mergeCell ref="B26:F26"/>
    <mergeCell ref="B19:F19"/>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2E55-14C6-449D-941D-55DA52EB225E}">
  <sheetPr>
    <pageSetUpPr fitToPage="1"/>
  </sheetPr>
  <dimension ref="A1:R98"/>
  <sheetViews>
    <sheetView topLeftCell="A4" zoomScale="90" zoomScaleNormal="90" workbookViewId="0">
      <selection activeCell="D22" sqref="D22"/>
    </sheetView>
  </sheetViews>
  <sheetFormatPr baseColWidth="10" defaultRowHeight="15" x14ac:dyDescent="0.25"/>
  <cols>
    <col min="1" max="1" width="11.42578125" style="121"/>
    <col min="2" max="2" width="27.5703125" style="121" customWidth="1"/>
    <col min="3" max="3" width="29.5703125" style="121" customWidth="1"/>
    <col min="4" max="4" width="27" style="121" customWidth="1"/>
    <col min="5" max="5" width="14.7109375" style="121" customWidth="1"/>
    <col min="6" max="6" width="14.85546875" style="121" bestFit="1" customWidth="1"/>
    <col min="7" max="7" width="16" style="121" bestFit="1" customWidth="1"/>
    <col min="8" max="8" width="25.5703125" style="121" bestFit="1" customWidth="1"/>
    <col min="9" max="9" width="16" style="121" customWidth="1"/>
    <col min="10" max="10" width="18.85546875" style="121" customWidth="1"/>
    <col min="11" max="11" width="23.7109375" style="121" customWidth="1"/>
    <col min="12" max="12" width="23.5703125" style="121" customWidth="1"/>
    <col min="13" max="13" width="11.42578125" style="121"/>
    <col min="14" max="14" width="25.5703125" style="121" bestFit="1" customWidth="1"/>
    <col min="15" max="15" width="19.7109375" style="121" customWidth="1"/>
    <col min="16" max="16" width="18.28515625" style="121" customWidth="1"/>
    <col min="17" max="17" width="24.42578125" style="121" customWidth="1"/>
    <col min="18" max="16384" width="11.42578125" style="121"/>
  </cols>
  <sheetData>
    <row r="1" spans="2:6" x14ac:dyDescent="0.25">
      <c r="D1" s="225"/>
    </row>
    <row r="2" spans="2:6" x14ac:dyDescent="0.25">
      <c r="B2" s="222" t="str">
        <f>+DOCUMENTOS!B2</f>
        <v>INVITACIÓN ABIERTA No 011 DE 2022</v>
      </c>
    </row>
    <row r="3" spans="2:6" ht="64.5" customHeight="1" x14ac:dyDescent="0.25">
      <c r="B3" s="224" t="str">
        <f>+DOCUMENTOS!B3</f>
        <v xml:space="preserve">CONTRATAR LA COMPRA E INSTALACIÓN DE PLATAFORMAS DE INGRESO OPERACIONAL A LAS LÍNEAS DE PRODUCCIÓN L1YL2 -L8YL9. </v>
      </c>
      <c r="C3" s="224"/>
      <c r="D3" s="224"/>
      <c r="E3" s="224"/>
      <c r="F3" s="224"/>
    </row>
    <row r="4" spans="2:6" x14ac:dyDescent="0.25">
      <c r="B4" s="223"/>
      <c r="C4" s="223"/>
      <c r="D4" s="223"/>
      <c r="E4" s="223"/>
      <c r="F4" s="223"/>
    </row>
    <row r="5" spans="2:6" x14ac:dyDescent="0.25">
      <c r="B5" s="222" t="s">
        <v>136</v>
      </c>
    </row>
    <row r="7" spans="2:6" ht="62.25" customHeight="1" x14ac:dyDescent="0.25">
      <c r="B7" s="221" t="s">
        <v>135</v>
      </c>
      <c r="C7" s="220" t="s">
        <v>134</v>
      </c>
      <c r="D7" s="219"/>
      <c r="F7" s="218"/>
    </row>
    <row r="8" spans="2:6" ht="18.75" customHeight="1" x14ac:dyDescent="0.25">
      <c r="B8" s="217" t="s">
        <v>119</v>
      </c>
      <c r="C8" s="211" t="s">
        <v>133</v>
      </c>
      <c r="D8" s="216" t="s">
        <v>132</v>
      </c>
      <c r="F8" s="208"/>
    </row>
    <row r="9" spans="2:6" ht="44.25" customHeight="1" x14ac:dyDescent="0.25">
      <c r="B9" s="213" t="s">
        <v>117</v>
      </c>
      <c r="C9" s="211" t="s">
        <v>131</v>
      </c>
      <c r="D9" s="215" t="s">
        <v>130</v>
      </c>
      <c r="F9" s="208"/>
    </row>
    <row r="10" spans="2:6" ht="18.75" customHeight="1" x14ac:dyDescent="0.25">
      <c r="B10" s="213" t="s">
        <v>113</v>
      </c>
      <c r="C10" s="211" t="s">
        <v>129</v>
      </c>
      <c r="D10" s="211" t="s">
        <v>128</v>
      </c>
      <c r="F10" s="208"/>
    </row>
    <row r="11" spans="2:6" ht="18.75" customHeight="1" x14ac:dyDescent="0.25">
      <c r="B11" s="213" t="s">
        <v>127</v>
      </c>
      <c r="C11" s="212" t="s">
        <v>126</v>
      </c>
      <c r="D11" s="211" t="s">
        <v>124</v>
      </c>
      <c r="F11" s="208"/>
    </row>
    <row r="12" spans="2:6" ht="35.25" customHeight="1" x14ac:dyDescent="0.25">
      <c r="B12" s="213" t="s">
        <v>107</v>
      </c>
      <c r="C12" s="214" t="s">
        <v>125</v>
      </c>
      <c r="D12" s="211" t="s">
        <v>124</v>
      </c>
      <c r="F12" s="208"/>
    </row>
    <row r="13" spans="2:6" ht="18.75" customHeight="1" x14ac:dyDescent="0.25">
      <c r="B13" s="213" t="s">
        <v>105</v>
      </c>
      <c r="C13" s="212" t="s">
        <v>123</v>
      </c>
      <c r="D13" s="211" t="s">
        <v>122</v>
      </c>
      <c r="F13" s="208"/>
    </row>
    <row r="14" spans="2:6" ht="18.75" customHeight="1" x14ac:dyDescent="0.25">
      <c r="B14" s="210"/>
      <c r="C14" s="209"/>
      <c r="D14" s="209"/>
      <c r="F14" s="208"/>
    </row>
    <row r="15" spans="2:6" ht="18.75" customHeight="1" x14ac:dyDescent="0.25">
      <c r="B15" s="210"/>
      <c r="C15" s="209"/>
      <c r="D15" s="209"/>
      <c r="F15" s="208"/>
    </row>
    <row r="16" spans="2:6" x14ac:dyDescent="0.25">
      <c r="D16" s="207"/>
    </row>
    <row r="17" spans="1:14" ht="25.5" customHeight="1" x14ac:dyDescent="0.25">
      <c r="B17" s="206" t="str">
        <f>+DOCUMENTOS!C6</f>
        <v>INGENIERIA Y DESARROLLO ENERGETICO APLICADO SAS</v>
      </c>
      <c r="C17" s="205"/>
      <c r="D17" s="205"/>
      <c r="E17" s="205"/>
      <c r="F17" s="204" t="s">
        <v>65</v>
      </c>
    </row>
    <row r="18" spans="1:14" ht="12" customHeight="1" x14ac:dyDescent="0.25">
      <c r="B18" s="203" t="s">
        <v>121</v>
      </c>
      <c r="C18" s="168"/>
      <c r="D18" s="168"/>
      <c r="E18" s="168"/>
      <c r="F18" s="202"/>
    </row>
    <row r="19" spans="1:14" ht="12" customHeight="1" thickBot="1" x14ac:dyDescent="0.3">
      <c r="B19" s="196"/>
      <c r="C19" s="201" t="s">
        <v>120</v>
      </c>
      <c r="D19" s="200">
        <v>61577013</v>
      </c>
      <c r="E19" s="174">
        <f>D19/D20</f>
        <v>1.8113855250450317</v>
      </c>
      <c r="F19" s="198" t="s">
        <v>103</v>
      </c>
    </row>
    <row r="20" spans="1:14" ht="11.25" customHeight="1" x14ac:dyDescent="0.25">
      <c r="B20" s="196" t="s">
        <v>119</v>
      </c>
      <c r="C20" s="172" t="s">
        <v>118</v>
      </c>
      <c r="D20" s="171">
        <v>33994427</v>
      </c>
      <c r="E20" s="170"/>
      <c r="F20" s="198"/>
    </row>
    <row r="21" spans="1:14" ht="11.25" customHeight="1" x14ac:dyDescent="0.25">
      <c r="B21" s="196"/>
      <c r="C21" s="172"/>
      <c r="D21" s="171"/>
      <c r="E21" s="170"/>
      <c r="F21" s="198"/>
    </row>
    <row r="22" spans="1:14" x14ac:dyDescent="0.25">
      <c r="B22" s="196" t="s">
        <v>117</v>
      </c>
      <c r="C22" s="172" t="s">
        <v>116</v>
      </c>
      <c r="D22" s="171" t="s">
        <v>115</v>
      </c>
      <c r="E22" s="171">
        <f>D19-D20</f>
        <v>27582586</v>
      </c>
      <c r="F22" s="198" t="s">
        <v>114</v>
      </c>
    </row>
    <row r="23" spans="1:14" x14ac:dyDescent="0.25">
      <c r="B23" s="196"/>
      <c r="C23" s="172"/>
      <c r="D23" s="171"/>
      <c r="E23" s="170"/>
      <c r="F23" s="198"/>
    </row>
    <row r="24" spans="1:14" ht="15.75" thickBot="1" x14ac:dyDescent="0.3">
      <c r="B24" s="196" t="s">
        <v>113</v>
      </c>
      <c r="C24" s="201" t="s">
        <v>112</v>
      </c>
      <c r="D24" s="200">
        <v>33994427</v>
      </c>
      <c r="E24" s="178">
        <f>D24/D25</f>
        <v>0.38806148860590256</v>
      </c>
      <c r="F24" s="198" t="s">
        <v>111</v>
      </c>
    </row>
    <row r="25" spans="1:14" x14ac:dyDescent="0.25">
      <c r="B25" s="196"/>
      <c r="C25" s="172" t="s">
        <v>102</v>
      </c>
      <c r="D25" s="171">
        <v>87600620</v>
      </c>
      <c r="E25" s="170"/>
      <c r="F25" s="199"/>
    </row>
    <row r="26" spans="1:14" x14ac:dyDescent="0.25">
      <c r="A26" s="121" t="s">
        <v>110</v>
      </c>
      <c r="B26" s="196"/>
      <c r="C26" s="172"/>
      <c r="D26" s="171"/>
      <c r="E26" s="173"/>
      <c r="F26" s="198"/>
    </row>
    <row r="27" spans="1:14" x14ac:dyDescent="0.25">
      <c r="B27" s="196" t="s">
        <v>109</v>
      </c>
      <c r="C27" s="193" t="s">
        <v>104</v>
      </c>
      <c r="D27" s="192">
        <v>29013080</v>
      </c>
      <c r="E27" s="170">
        <f>D27/D28</f>
        <v>35.124794188861983</v>
      </c>
      <c r="F27" s="198" t="s">
        <v>103</v>
      </c>
    </row>
    <row r="28" spans="1:14" x14ac:dyDescent="0.25">
      <c r="B28" s="196"/>
      <c r="C28" s="172" t="s">
        <v>108</v>
      </c>
      <c r="D28" s="171">
        <v>826000</v>
      </c>
      <c r="E28" s="170"/>
      <c r="F28" s="198"/>
    </row>
    <row r="29" spans="1:14" x14ac:dyDescent="0.25">
      <c r="B29" s="196"/>
      <c r="C29" s="172"/>
      <c r="D29" s="171"/>
      <c r="E29" s="178"/>
      <c r="F29" s="198"/>
    </row>
    <row r="30" spans="1:14" x14ac:dyDescent="0.25">
      <c r="B30" s="196"/>
      <c r="C30" s="172"/>
      <c r="D30" s="171"/>
      <c r="E30" s="179"/>
      <c r="F30" s="198"/>
    </row>
    <row r="31" spans="1:14" x14ac:dyDescent="0.25">
      <c r="B31" s="196" t="s">
        <v>107</v>
      </c>
      <c r="C31" s="193" t="s">
        <v>104</v>
      </c>
      <c r="D31" s="192">
        <v>29013080</v>
      </c>
      <c r="E31" s="178">
        <f>D31/D32</f>
        <v>0.85346577543430868</v>
      </c>
      <c r="F31" s="198" t="s">
        <v>103</v>
      </c>
    </row>
    <row r="32" spans="1:14" x14ac:dyDescent="0.25">
      <c r="B32" s="196"/>
      <c r="C32" s="172" t="s">
        <v>106</v>
      </c>
      <c r="D32" s="171">
        <v>33994427</v>
      </c>
      <c r="E32" s="178"/>
      <c r="F32" s="198"/>
      <c r="K32" s="189"/>
      <c r="N32" s="189"/>
    </row>
    <row r="33" spans="2:18" x14ac:dyDescent="0.25">
      <c r="B33" s="196"/>
      <c r="C33" s="172"/>
      <c r="D33" s="171"/>
      <c r="E33" s="170"/>
      <c r="F33" s="198"/>
    </row>
    <row r="34" spans="2:18" x14ac:dyDescent="0.25">
      <c r="B34" s="196"/>
      <c r="C34" s="172"/>
      <c r="D34" s="171"/>
      <c r="E34" s="170"/>
      <c r="F34" s="198"/>
    </row>
    <row r="35" spans="2:18" x14ac:dyDescent="0.25">
      <c r="B35" s="196" t="s">
        <v>105</v>
      </c>
      <c r="C35" s="193" t="s">
        <v>104</v>
      </c>
      <c r="D35" s="192">
        <v>29013080</v>
      </c>
      <c r="E35" s="178">
        <f>D35/D36</f>
        <v>0.33119719928922875</v>
      </c>
      <c r="F35" s="198" t="s">
        <v>103</v>
      </c>
    </row>
    <row r="36" spans="2:18" x14ac:dyDescent="0.25">
      <c r="B36" s="196"/>
      <c r="C36" s="172" t="s">
        <v>102</v>
      </c>
      <c r="D36" s="171">
        <v>87600620</v>
      </c>
      <c r="E36" s="178"/>
      <c r="F36" s="198"/>
      <c r="N36" s="189"/>
      <c r="O36" s="197"/>
    </row>
    <row r="37" spans="2:18" x14ac:dyDescent="0.25">
      <c r="B37" s="196"/>
      <c r="C37" s="168"/>
      <c r="D37" s="168"/>
      <c r="E37" s="168"/>
      <c r="F37" s="195"/>
    </row>
    <row r="38" spans="2:18" x14ac:dyDescent="0.25">
      <c r="B38" s="194"/>
      <c r="C38" s="193"/>
      <c r="D38" s="192"/>
      <c r="E38" s="191"/>
      <c r="F38" s="190"/>
      <c r="N38" s="189"/>
    </row>
    <row r="39" spans="2:18" ht="15" customHeight="1" x14ac:dyDescent="0.25">
      <c r="B39" s="149"/>
      <c r="C39" s="149"/>
      <c r="D39" s="149"/>
      <c r="E39" s="149"/>
      <c r="F39" s="149"/>
      <c r="G39" s="149"/>
      <c r="H39" s="149"/>
      <c r="I39" s="149"/>
      <c r="J39" s="149"/>
      <c r="K39" s="149"/>
      <c r="L39" s="149"/>
    </row>
    <row r="40" spans="2:18" x14ac:dyDescent="0.25">
      <c r="B40" s="188"/>
      <c r="C40" s="181"/>
      <c r="D40" s="181"/>
      <c r="E40" s="181"/>
      <c r="F40" s="175"/>
      <c r="H40" s="187"/>
      <c r="I40" s="186"/>
      <c r="J40" s="186"/>
      <c r="K40" s="186"/>
      <c r="L40" s="186"/>
    </row>
    <row r="41" spans="2:18" x14ac:dyDescent="0.25">
      <c r="B41" s="149"/>
      <c r="C41" s="149"/>
      <c r="D41" s="149"/>
      <c r="E41" s="149"/>
      <c r="F41" s="185"/>
      <c r="H41" s="149"/>
      <c r="I41" s="149"/>
      <c r="J41" s="149"/>
      <c r="K41" s="149"/>
      <c r="L41" s="185"/>
      <c r="N41" s="149"/>
      <c r="O41" s="149"/>
      <c r="P41" s="149"/>
      <c r="Q41" s="149"/>
      <c r="R41" s="185"/>
    </row>
    <row r="42" spans="2:18" x14ac:dyDescent="0.25">
      <c r="B42" s="176"/>
      <c r="C42" s="168"/>
      <c r="D42" s="168"/>
      <c r="E42" s="168"/>
      <c r="F42" s="175"/>
      <c r="H42" s="176"/>
      <c r="I42" s="168"/>
      <c r="J42" s="168"/>
      <c r="K42" s="168"/>
      <c r="L42" s="175"/>
      <c r="N42" s="176"/>
      <c r="O42" s="168"/>
      <c r="P42" s="168"/>
      <c r="Q42" s="168"/>
      <c r="R42" s="175"/>
    </row>
    <row r="43" spans="2:18" x14ac:dyDescent="0.25">
      <c r="B43" s="168"/>
      <c r="C43" s="172"/>
      <c r="D43" s="171"/>
      <c r="E43" s="174"/>
      <c r="F43" s="169"/>
      <c r="H43" s="168"/>
      <c r="I43" s="172"/>
      <c r="J43" s="171"/>
      <c r="K43" s="174"/>
      <c r="L43" s="169"/>
      <c r="N43" s="168"/>
      <c r="O43" s="172"/>
      <c r="P43" s="171"/>
      <c r="Q43" s="174"/>
      <c r="R43" s="169"/>
    </row>
    <row r="44" spans="2:18" x14ac:dyDescent="0.25">
      <c r="B44" s="168"/>
      <c r="C44" s="172"/>
      <c r="D44" s="171"/>
      <c r="E44" s="170"/>
      <c r="F44" s="169"/>
      <c r="H44" s="168"/>
      <c r="I44" s="172"/>
      <c r="J44" s="171"/>
      <c r="K44" s="170"/>
      <c r="L44" s="169"/>
      <c r="N44" s="168"/>
      <c r="O44" s="172"/>
      <c r="P44" s="171"/>
      <c r="Q44" s="170"/>
      <c r="R44" s="169"/>
    </row>
    <row r="45" spans="2:18" x14ac:dyDescent="0.25">
      <c r="B45" s="168"/>
      <c r="C45" s="168"/>
      <c r="D45" s="171"/>
      <c r="E45" s="170"/>
      <c r="F45" s="169"/>
      <c r="H45" s="168"/>
      <c r="I45" s="168"/>
      <c r="J45" s="171"/>
      <c r="K45" s="170"/>
      <c r="L45" s="169"/>
      <c r="N45" s="168"/>
      <c r="O45" s="168"/>
      <c r="P45" s="171"/>
      <c r="Q45" s="170"/>
      <c r="R45" s="169"/>
    </row>
    <row r="46" spans="2:18" x14ac:dyDescent="0.25">
      <c r="B46" s="168"/>
      <c r="C46" s="172"/>
      <c r="D46" s="171"/>
      <c r="E46" s="184"/>
      <c r="F46" s="169"/>
      <c r="H46" s="168"/>
      <c r="I46" s="172"/>
      <c r="J46" s="171"/>
      <c r="K46" s="184"/>
      <c r="L46" s="169"/>
      <c r="N46" s="168"/>
      <c r="O46" s="172"/>
      <c r="P46" s="171"/>
      <c r="Q46" s="178"/>
      <c r="R46" s="169"/>
    </row>
    <row r="47" spans="2:18" x14ac:dyDescent="0.25">
      <c r="B47" s="168"/>
      <c r="C47" s="172"/>
      <c r="D47" s="171"/>
      <c r="E47" s="178"/>
      <c r="F47" s="169"/>
      <c r="H47" s="168"/>
      <c r="I47" s="172"/>
      <c r="J47" s="171"/>
      <c r="K47" s="178"/>
      <c r="L47" s="169"/>
      <c r="N47" s="168"/>
      <c r="O47" s="172"/>
      <c r="P47" s="171"/>
      <c r="Q47" s="170"/>
      <c r="R47" s="169"/>
    </row>
    <row r="48" spans="2:18" x14ac:dyDescent="0.25">
      <c r="B48" s="168"/>
      <c r="C48" s="172"/>
      <c r="D48" s="171"/>
      <c r="E48" s="178"/>
      <c r="F48" s="169"/>
      <c r="H48" s="168"/>
      <c r="I48" s="172"/>
      <c r="J48" s="171"/>
      <c r="K48" s="178"/>
      <c r="L48" s="169"/>
      <c r="N48" s="168"/>
      <c r="O48" s="172"/>
      <c r="P48" s="171"/>
      <c r="Q48" s="170"/>
      <c r="R48" s="169"/>
    </row>
    <row r="49" spans="2:18" x14ac:dyDescent="0.25">
      <c r="B49" s="168"/>
      <c r="C49" s="172"/>
      <c r="D49" s="171"/>
      <c r="E49" s="178"/>
      <c r="F49" s="169"/>
      <c r="H49" s="168"/>
      <c r="I49" s="172"/>
      <c r="J49" s="171"/>
      <c r="K49" s="178"/>
      <c r="L49" s="169"/>
      <c r="N49" s="168"/>
      <c r="O49" s="172"/>
      <c r="P49" s="171"/>
      <c r="Q49" s="178"/>
      <c r="R49" s="169"/>
    </row>
    <row r="50" spans="2:18" x14ac:dyDescent="0.25">
      <c r="B50" s="168"/>
      <c r="C50" s="172"/>
      <c r="D50" s="171"/>
      <c r="E50" s="178"/>
      <c r="F50" s="169"/>
      <c r="H50" s="168"/>
      <c r="I50" s="172"/>
      <c r="J50" s="171"/>
      <c r="K50" s="178"/>
      <c r="L50" s="169"/>
      <c r="N50" s="168"/>
      <c r="O50" s="172"/>
      <c r="P50" s="171"/>
      <c r="Q50" s="170"/>
      <c r="R50" s="169"/>
    </row>
    <row r="51" spans="2:18" x14ac:dyDescent="0.25">
      <c r="B51" s="168"/>
      <c r="C51" s="172"/>
      <c r="D51" s="171"/>
      <c r="E51" s="178"/>
      <c r="F51" s="169"/>
      <c r="H51" s="168"/>
      <c r="I51" s="172"/>
      <c r="J51" s="171"/>
      <c r="K51" s="178"/>
      <c r="L51" s="169"/>
      <c r="N51" s="168"/>
      <c r="O51" s="172"/>
      <c r="P51" s="171"/>
      <c r="Q51" s="170"/>
      <c r="R51" s="169"/>
    </row>
    <row r="52" spans="2:18" x14ac:dyDescent="0.25">
      <c r="B52" s="168"/>
      <c r="C52" s="172"/>
      <c r="D52" s="171"/>
      <c r="E52" s="184"/>
      <c r="F52" s="169"/>
      <c r="H52" s="168"/>
      <c r="I52" s="172"/>
      <c r="J52" s="171"/>
      <c r="K52" s="184"/>
      <c r="L52" s="169"/>
      <c r="N52" s="168"/>
      <c r="O52" s="172"/>
      <c r="P52" s="171"/>
      <c r="Q52" s="178"/>
      <c r="R52" s="169"/>
    </row>
    <row r="53" spans="2:18" x14ac:dyDescent="0.25">
      <c r="B53" s="168"/>
      <c r="C53" s="172"/>
      <c r="D53" s="171"/>
      <c r="E53" s="170"/>
      <c r="F53" s="169"/>
      <c r="H53" s="168"/>
      <c r="I53" s="172"/>
      <c r="J53" s="171"/>
      <c r="K53" s="170"/>
      <c r="L53" s="169"/>
      <c r="N53" s="168"/>
      <c r="O53" s="172"/>
      <c r="P53" s="171"/>
      <c r="Q53" s="170"/>
      <c r="R53" s="169"/>
    </row>
    <row r="54" spans="2:18" x14ac:dyDescent="0.25">
      <c r="B54" s="168"/>
      <c r="C54" s="168"/>
      <c r="D54" s="168"/>
      <c r="E54" s="168"/>
      <c r="F54" s="168"/>
      <c r="H54" s="168"/>
      <c r="I54" s="168"/>
      <c r="J54" s="168"/>
      <c r="K54" s="168"/>
      <c r="L54" s="168"/>
      <c r="N54" s="168"/>
      <c r="O54" s="168"/>
      <c r="P54" s="168"/>
      <c r="Q54" s="168"/>
      <c r="R54" s="168"/>
    </row>
    <row r="55" spans="2:18" ht="15.75" x14ac:dyDescent="0.25">
      <c r="B55" s="183"/>
      <c r="C55" s="183"/>
      <c r="D55" s="183"/>
      <c r="E55" s="183"/>
      <c r="F55" s="183"/>
      <c r="G55" s="183"/>
      <c r="H55" s="183"/>
      <c r="I55" s="183"/>
      <c r="J55" s="183"/>
      <c r="K55" s="183"/>
      <c r="L55" s="183"/>
    </row>
    <row r="56" spans="2:18" x14ac:dyDescent="0.25">
      <c r="B56" s="168"/>
      <c r="C56" s="172"/>
      <c r="D56" s="171"/>
      <c r="E56" s="170"/>
      <c r="F56" s="169"/>
    </row>
    <row r="57" spans="2:18" x14ac:dyDescent="0.25">
      <c r="B57" s="149"/>
      <c r="C57" s="149"/>
      <c r="D57" s="149"/>
      <c r="E57" s="149"/>
      <c r="F57" s="175"/>
      <c r="H57" s="181"/>
      <c r="I57" s="181"/>
      <c r="J57" s="181"/>
      <c r="K57" s="181"/>
      <c r="L57" s="175"/>
      <c r="N57" s="182"/>
      <c r="O57" s="181"/>
      <c r="P57" s="181"/>
      <c r="Q57" s="181"/>
      <c r="R57" s="175"/>
    </row>
    <row r="58" spans="2:18" x14ac:dyDescent="0.25">
      <c r="B58" s="176"/>
      <c r="C58" s="168"/>
      <c r="D58" s="168"/>
      <c r="E58" s="168"/>
      <c r="F58" s="175"/>
      <c r="H58" s="176"/>
      <c r="I58" s="168"/>
      <c r="J58" s="168"/>
      <c r="K58" s="168"/>
      <c r="L58" s="175"/>
      <c r="N58" s="176"/>
      <c r="O58" s="168"/>
      <c r="P58" s="168"/>
      <c r="Q58" s="168"/>
      <c r="R58" s="175"/>
    </row>
    <row r="59" spans="2:18" x14ac:dyDescent="0.25">
      <c r="B59" s="168"/>
      <c r="C59" s="172"/>
      <c r="D59" s="171"/>
      <c r="E59" s="174"/>
      <c r="F59" s="169"/>
      <c r="H59" s="168"/>
      <c r="I59" s="180"/>
      <c r="J59" s="171"/>
      <c r="K59" s="174"/>
      <c r="L59" s="169"/>
      <c r="N59" s="168"/>
      <c r="O59" s="172"/>
      <c r="P59" s="171"/>
      <c r="Q59" s="174"/>
      <c r="R59" s="169"/>
    </row>
    <row r="60" spans="2:18" x14ac:dyDescent="0.25">
      <c r="B60" s="168"/>
      <c r="C60" s="172"/>
      <c r="D60" s="171"/>
      <c r="E60" s="170"/>
      <c r="F60" s="169"/>
      <c r="H60" s="168"/>
      <c r="I60" s="180"/>
      <c r="J60" s="171"/>
      <c r="K60" s="170"/>
      <c r="L60" s="169"/>
      <c r="N60" s="168"/>
      <c r="O60" s="172"/>
      <c r="P60" s="171"/>
      <c r="Q60" s="170"/>
      <c r="R60" s="169"/>
    </row>
    <row r="61" spans="2:18" x14ac:dyDescent="0.25">
      <c r="B61" s="168"/>
      <c r="C61" s="168"/>
      <c r="D61" s="171"/>
      <c r="E61" s="170"/>
      <c r="F61" s="169"/>
      <c r="H61" s="168"/>
      <c r="I61" s="168"/>
      <c r="J61" s="171"/>
      <c r="K61" s="170"/>
      <c r="L61" s="169"/>
      <c r="N61" s="168"/>
      <c r="O61" s="168"/>
      <c r="P61" s="171"/>
      <c r="Q61" s="170"/>
      <c r="R61" s="169"/>
    </row>
    <row r="62" spans="2:18" x14ac:dyDescent="0.25">
      <c r="B62" s="168"/>
      <c r="C62" s="172"/>
      <c r="D62" s="171"/>
      <c r="E62" s="178"/>
      <c r="F62" s="169"/>
      <c r="H62" s="168"/>
      <c r="I62" s="172"/>
      <c r="J62" s="171"/>
      <c r="K62" s="173"/>
      <c r="L62" s="169"/>
      <c r="N62" s="168"/>
      <c r="O62" s="172"/>
      <c r="P62" s="171"/>
      <c r="Q62" s="173"/>
      <c r="R62" s="169"/>
    </row>
    <row r="63" spans="2:18" x14ac:dyDescent="0.25">
      <c r="B63" s="168"/>
      <c r="C63" s="172"/>
      <c r="D63" s="171"/>
      <c r="E63" s="179"/>
      <c r="F63" s="169"/>
      <c r="H63" s="168"/>
      <c r="I63" s="172"/>
      <c r="J63" s="171"/>
      <c r="K63" s="170"/>
      <c r="L63" s="169"/>
      <c r="N63" s="168"/>
      <c r="O63" s="172"/>
      <c r="P63" s="171"/>
      <c r="Q63" s="170"/>
      <c r="R63" s="169"/>
    </row>
    <row r="64" spans="2:18" x14ac:dyDescent="0.25">
      <c r="B64" s="168"/>
      <c r="C64" s="168"/>
      <c r="D64" s="171"/>
      <c r="E64" s="170"/>
      <c r="F64" s="169"/>
      <c r="H64" s="168"/>
      <c r="I64" s="172"/>
      <c r="J64" s="171"/>
      <c r="K64" s="170"/>
      <c r="L64" s="169"/>
      <c r="N64" s="168"/>
      <c r="O64" s="172"/>
      <c r="P64" s="171"/>
      <c r="Q64" s="170"/>
      <c r="R64" s="169"/>
    </row>
    <row r="65" spans="2:18" x14ac:dyDescent="0.25">
      <c r="B65" s="168"/>
      <c r="C65" s="172"/>
      <c r="D65" s="171"/>
      <c r="E65" s="178"/>
      <c r="F65" s="169"/>
      <c r="H65" s="168"/>
      <c r="I65" s="172"/>
      <c r="J65" s="171"/>
      <c r="K65" s="178"/>
      <c r="L65" s="169"/>
      <c r="N65" s="168"/>
      <c r="O65" s="172"/>
      <c r="P65" s="171"/>
      <c r="Q65" s="178"/>
      <c r="R65" s="169"/>
    </row>
    <row r="66" spans="2:18" x14ac:dyDescent="0.25">
      <c r="B66" s="168"/>
      <c r="C66" s="172"/>
      <c r="D66" s="171"/>
      <c r="E66" s="170"/>
      <c r="F66" s="169"/>
      <c r="H66" s="168"/>
      <c r="I66" s="172"/>
      <c r="J66" s="171"/>
      <c r="K66" s="170"/>
      <c r="L66" s="169"/>
      <c r="N66" s="168"/>
      <c r="O66" s="172"/>
      <c r="P66" s="171"/>
      <c r="Q66" s="170"/>
      <c r="R66" s="169"/>
    </row>
    <row r="67" spans="2:18" x14ac:dyDescent="0.25">
      <c r="B67" s="168"/>
      <c r="C67" s="172"/>
      <c r="D67" s="171"/>
      <c r="E67" s="170"/>
      <c r="F67" s="169"/>
      <c r="H67" s="168"/>
      <c r="I67" s="172"/>
      <c r="J67" s="171"/>
      <c r="K67" s="170"/>
      <c r="L67" s="169"/>
      <c r="N67" s="168"/>
      <c r="O67" s="172"/>
      <c r="P67" s="171"/>
      <c r="Q67" s="170"/>
      <c r="R67" s="169"/>
    </row>
    <row r="68" spans="2:18" x14ac:dyDescent="0.25">
      <c r="B68" s="168"/>
      <c r="C68" s="172"/>
      <c r="D68" s="171"/>
      <c r="E68" s="178"/>
      <c r="F68" s="169"/>
      <c r="H68" s="168"/>
      <c r="I68" s="172"/>
      <c r="J68" s="171"/>
      <c r="K68" s="178"/>
      <c r="L68" s="169"/>
      <c r="N68" s="168"/>
      <c r="O68" s="172"/>
      <c r="P68" s="171"/>
      <c r="Q68" s="178"/>
      <c r="R68" s="169"/>
    </row>
    <row r="69" spans="2:18" x14ac:dyDescent="0.25">
      <c r="B69" s="168"/>
      <c r="C69" s="172"/>
      <c r="D69" s="171"/>
      <c r="E69" s="178"/>
      <c r="F69" s="169"/>
      <c r="H69" s="168"/>
      <c r="I69" s="172"/>
      <c r="J69" s="171"/>
      <c r="K69" s="170"/>
      <c r="L69" s="169"/>
      <c r="N69" s="168"/>
      <c r="O69" s="172"/>
      <c r="P69" s="171"/>
      <c r="Q69" s="170"/>
      <c r="R69" s="169"/>
    </row>
    <row r="70" spans="2:18" x14ac:dyDescent="0.25">
      <c r="B70" s="168"/>
      <c r="C70" s="168"/>
      <c r="D70" s="168"/>
      <c r="E70" s="168"/>
      <c r="F70" s="168"/>
      <c r="H70" s="168"/>
      <c r="I70" s="172"/>
      <c r="J70" s="171"/>
      <c r="K70" s="170"/>
      <c r="L70" s="169"/>
      <c r="N70" s="168"/>
      <c r="O70" s="172"/>
      <c r="P70" s="171"/>
      <c r="Q70" s="170"/>
      <c r="R70" s="169"/>
    </row>
    <row r="71" spans="2:18" x14ac:dyDescent="0.25">
      <c r="B71" s="168"/>
      <c r="C71" s="168"/>
      <c r="D71" s="168"/>
      <c r="E71" s="168"/>
      <c r="F71" s="168"/>
      <c r="H71" s="168"/>
      <c r="I71" s="168"/>
      <c r="J71" s="168"/>
      <c r="K71" s="168"/>
      <c r="L71" s="168"/>
      <c r="N71" s="168"/>
      <c r="O71" s="168"/>
      <c r="P71" s="168"/>
      <c r="Q71" s="168"/>
      <c r="R71" s="168"/>
    </row>
    <row r="72" spans="2:18" x14ac:dyDescent="0.25">
      <c r="B72" s="168"/>
      <c r="C72" s="172"/>
      <c r="D72" s="171"/>
      <c r="E72" s="170"/>
      <c r="F72" s="169"/>
    </row>
    <row r="73" spans="2:18" x14ac:dyDescent="0.25">
      <c r="B73" s="168"/>
      <c r="C73" s="172"/>
      <c r="D73" s="171"/>
      <c r="E73" s="170"/>
      <c r="F73" s="169"/>
    </row>
    <row r="74" spans="2:18" x14ac:dyDescent="0.25">
      <c r="B74" s="168"/>
      <c r="C74" s="172"/>
      <c r="D74" s="171"/>
      <c r="E74" s="170"/>
      <c r="F74" s="169"/>
    </row>
    <row r="75" spans="2:18" x14ac:dyDescent="0.25">
      <c r="B75" s="177"/>
      <c r="C75" s="177"/>
      <c r="D75" s="177"/>
      <c r="E75" s="177"/>
      <c r="F75" s="175"/>
      <c r="H75" s="177"/>
      <c r="I75" s="177"/>
      <c r="J75" s="177"/>
      <c r="K75" s="177"/>
      <c r="L75" s="175"/>
      <c r="N75" s="177"/>
      <c r="O75" s="177"/>
      <c r="P75" s="177"/>
      <c r="Q75" s="177"/>
      <c r="R75" s="175"/>
    </row>
    <row r="76" spans="2:18" x14ac:dyDescent="0.25">
      <c r="B76" s="176"/>
      <c r="C76" s="168"/>
      <c r="D76" s="168"/>
      <c r="E76" s="168"/>
      <c r="F76" s="175"/>
      <c r="H76" s="176"/>
      <c r="I76" s="168"/>
      <c r="J76" s="168"/>
      <c r="K76" s="168"/>
      <c r="L76" s="175"/>
      <c r="N76" s="176"/>
      <c r="O76" s="168"/>
      <c r="P76" s="168"/>
      <c r="Q76" s="168"/>
      <c r="R76" s="175"/>
    </row>
    <row r="77" spans="2:18" x14ac:dyDescent="0.25">
      <c r="B77" s="168"/>
      <c r="C77" s="172"/>
      <c r="D77" s="171"/>
      <c r="E77" s="174"/>
      <c r="F77" s="169"/>
      <c r="H77" s="168"/>
      <c r="I77" s="172"/>
      <c r="J77" s="171"/>
      <c r="K77" s="174"/>
      <c r="L77" s="169"/>
      <c r="N77" s="168"/>
      <c r="O77" s="172"/>
      <c r="P77" s="171"/>
      <c r="Q77" s="174"/>
      <c r="R77" s="169"/>
    </row>
    <row r="78" spans="2:18" x14ac:dyDescent="0.25">
      <c r="B78" s="168"/>
      <c r="C78" s="172"/>
      <c r="D78" s="171"/>
      <c r="E78" s="170"/>
      <c r="F78" s="169"/>
      <c r="H78" s="168"/>
      <c r="I78" s="172"/>
      <c r="J78" s="171"/>
      <c r="K78" s="170"/>
      <c r="L78" s="169"/>
      <c r="N78" s="168"/>
      <c r="O78" s="172"/>
      <c r="P78" s="171"/>
      <c r="Q78" s="170"/>
      <c r="R78" s="169"/>
    </row>
    <row r="79" spans="2:18" x14ac:dyDescent="0.25">
      <c r="B79" s="168"/>
      <c r="C79" s="168"/>
      <c r="D79" s="171"/>
      <c r="E79" s="170"/>
      <c r="F79" s="169"/>
      <c r="H79" s="168"/>
      <c r="I79" s="168"/>
      <c r="J79" s="171"/>
      <c r="K79" s="170"/>
      <c r="L79" s="169"/>
      <c r="N79" s="168"/>
      <c r="O79" s="168"/>
      <c r="P79" s="171"/>
      <c r="Q79" s="170"/>
      <c r="R79" s="169"/>
    </row>
    <row r="80" spans="2:18" x14ac:dyDescent="0.25">
      <c r="B80" s="168"/>
      <c r="C80" s="172"/>
      <c r="D80" s="171"/>
      <c r="E80" s="173"/>
      <c r="F80" s="169"/>
      <c r="H80" s="168"/>
      <c r="I80" s="172"/>
      <c r="J80" s="171"/>
      <c r="K80" s="173"/>
      <c r="L80" s="169"/>
      <c r="N80" s="168"/>
      <c r="O80" s="172"/>
      <c r="P80" s="171"/>
      <c r="Q80" s="173"/>
      <c r="R80" s="169"/>
    </row>
    <row r="81" spans="2:18" x14ac:dyDescent="0.25">
      <c r="B81" s="168"/>
      <c r="C81" s="172"/>
      <c r="D81" s="171"/>
      <c r="E81" s="170"/>
      <c r="F81" s="169"/>
      <c r="H81" s="168"/>
      <c r="I81" s="172"/>
      <c r="J81" s="171"/>
      <c r="K81" s="170"/>
      <c r="L81" s="169"/>
      <c r="N81" s="168"/>
      <c r="O81" s="172"/>
      <c r="P81" s="171"/>
      <c r="Q81" s="170"/>
      <c r="R81" s="169"/>
    </row>
    <row r="82" spans="2:18" x14ac:dyDescent="0.25">
      <c r="B82" s="168"/>
      <c r="C82" s="172"/>
      <c r="D82" s="171"/>
      <c r="E82" s="170"/>
      <c r="F82" s="169"/>
      <c r="H82" s="168"/>
      <c r="I82" s="172"/>
      <c r="J82" s="171"/>
      <c r="K82" s="170"/>
      <c r="L82" s="169"/>
      <c r="N82" s="168"/>
      <c r="O82" s="172"/>
      <c r="P82" s="171"/>
      <c r="Q82" s="170"/>
      <c r="R82" s="169"/>
    </row>
    <row r="83" spans="2:18" x14ac:dyDescent="0.25">
      <c r="B83" s="168"/>
      <c r="C83" s="172"/>
      <c r="D83" s="171"/>
      <c r="E83" s="170"/>
      <c r="F83" s="169"/>
      <c r="H83" s="168"/>
      <c r="I83" s="172"/>
      <c r="J83" s="171"/>
      <c r="K83" s="170"/>
      <c r="L83" s="169"/>
      <c r="N83" s="168"/>
      <c r="O83" s="172"/>
      <c r="P83" s="171"/>
      <c r="Q83" s="170"/>
      <c r="R83" s="169"/>
    </row>
    <row r="84" spans="2:18" x14ac:dyDescent="0.25">
      <c r="B84" s="168"/>
      <c r="C84" s="172"/>
      <c r="D84" s="171"/>
      <c r="E84" s="170"/>
      <c r="F84" s="169"/>
      <c r="H84" s="168"/>
      <c r="I84" s="172"/>
      <c r="J84" s="171"/>
      <c r="K84" s="170"/>
      <c r="L84" s="169"/>
      <c r="N84" s="168"/>
      <c r="O84" s="172"/>
      <c r="P84" s="171"/>
      <c r="Q84" s="170"/>
      <c r="R84" s="169"/>
    </row>
    <row r="85" spans="2:18" x14ac:dyDescent="0.25">
      <c r="B85" s="168"/>
      <c r="C85" s="172"/>
      <c r="D85" s="171"/>
      <c r="E85" s="170"/>
      <c r="F85" s="169"/>
      <c r="H85" s="168"/>
      <c r="I85" s="172"/>
      <c r="J85" s="171"/>
      <c r="K85" s="170"/>
      <c r="L85" s="169"/>
      <c r="N85" s="168"/>
      <c r="O85" s="172"/>
      <c r="P85" s="171"/>
      <c r="Q85" s="170"/>
      <c r="R85" s="169"/>
    </row>
    <row r="86" spans="2:18" x14ac:dyDescent="0.25">
      <c r="B86" s="168"/>
      <c r="C86" s="172"/>
      <c r="D86" s="171"/>
      <c r="E86" s="170"/>
      <c r="F86" s="169"/>
      <c r="H86" s="168"/>
      <c r="I86" s="172"/>
      <c r="J86" s="171"/>
      <c r="K86" s="170"/>
      <c r="L86" s="169"/>
      <c r="N86" s="168"/>
      <c r="O86" s="172"/>
      <c r="P86" s="171"/>
      <c r="Q86" s="170"/>
      <c r="R86" s="169"/>
    </row>
    <row r="87" spans="2:18" x14ac:dyDescent="0.25">
      <c r="B87" s="168"/>
      <c r="C87" s="172"/>
      <c r="D87" s="171"/>
      <c r="E87" s="170"/>
      <c r="F87" s="169"/>
      <c r="H87" s="168"/>
      <c r="I87" s="172"/>
      <c r="J87" s="171"/>
      <c r="K87" s="170"/>
      <c r="L87" s="169"/>
      <c r="N87" s="168"/>
      <c r="O87" s="172"/>
      <c r="P87" s="171"/>
      <c r="Q87" s="170"/>
      <c r="R87" s="169"/>
    </row>
    <row r="88" spans="2:18" x14ac:dyDescent="0.25">
      <c r="B88" s="168"/>
      <c r="C88" s="172"/>
      <c r="D88" s="171"/>
      <c r="E88" s="170"/>
      <c r="F88" s="169"/>
      <c r="H88" s="168"/>
      <c r="I88" s="172"/>
      <c r="J88" s="171"/>
      <c r="K88" s="170"/>
      <c r="L88" s="169"/>
      <c r="N88" s="168"/>
      <c r="O88" s="172"/>
      <c r="P88" s="171"/>
      <c r="Q88" s="170"/>
      <c r="R88" s="169"/>
    </row>
    <row r="89" spans="2:18" x14ac:dyDescent="0.25">
      <c r="B89" s="168"/>
      <c r="C89" s="168"/>
      <c r="D89" s="168"/>
      <c r="E89" s="168"/>
      <c r="F89" s="168"/>
      <c r="H89" s="168"/>
      <c r="I89" s="168"/>
      <c r="J89" s="168"/>
      <c r="K89" s="168"/>
      <c r="L89" s="168"/>
      <c r="N89" s="168"/>
      <c r="O89" s="168"/>
      <c r="P89" s="168"/>
      <c r="Q89" s="168"/>
      <c r="R89" s="168"/>
    </row>
    <row r="90" spans="2:18" x14ac:dyDescent="0.25">
      <c r="B90" s="168"/>
      <c r="C90" s="172"/>
      <c r="D90" s="171"/>
      <c r="E90" s="170"/>
      <c r="F90" s="169"/>
    </row>
    <row r="91" spans="2:18" x14ac:dyDescent="0.25">
      <c r="B91" s="168"/>
      <c r="C91" s="172"/>
      <c r="D91" s="171"/>
      <c r="E91" s="170"/>
      <c r="F91" s="169"/>
    </row>
    <row r="92" spans="2:18" x14ac:dyDescent="0.25">
      <c r="B92" s="168"/>
      <c r="C92" s="172"/>
      <c r="D92" s="171"/>
      <c r="E92" s="170"/>
      <c r="F92" s="169"/>
    </row>
    <row r="93" spans="2:18" x14ac:dyDescent="0.25">
      <c r="B93" s="168"/>
      <c r="C93" s="172"/>
      <c r="D93" s="171"/>
      <c r="E93" s="170"/>
      <c r="F93" s="169"/>
    </row>
    <row r="94" spans="2:18" x14ac:dyDescent="0.25">
      <c r="B94" s="168"/>
      <c r="C94" s="172"/>
      <c r="D94" s="171"/>
      <c r="E94" s="170"/>
      <c r="F94" s="169"/>
    </row>
    <row r="95" spans="2:18" x14ac:dyDescent="0.25">
      <c r="B95" s="168"/>
      <c r="C95" s="172"/>
      <c r="D95" s="171"/>
      <c r="E95" s="170"/>
      <c r="F95" s="169"/>
    </row>
    <row r="96" spans="2:18" x14ac:dyDescent="0.25">
      <c r="B96" s="168"/>
      <c r="C96" s="172"/>
      <c r="D96" s="171"/>
      <c r="E96" s="170"/>
      <c r="F96" s="169"/>
    </row>
    <row r="97" spans="2:6" x14ac:dyDescent="0.25">
      <c r="B97" s="168"/>
      <c r="C97" s="172"/>
      <c r="D97" s="171"/>
      <c r="E97" s="170"/>
      <c r="F97" s="169"/>
    </row>
    <row r="98" spans="2:6" x14ac:dyDescent="0.25">
      <c r="B98" s="168"/>
      <c r="C98" s="168"/>
      <c r="D98" s="168"/>
      <c r="E98" s="168"/>
      <c r="F98" s="168"/>
    </row>
  </sheetData>
  <mergeCells count="16">
    <mergeCell ref="B57:E57"/>
    <mergeCell ref="B41:E41"/>
    <mergeCell ref="H41:K41"/>
    <mergeCell ref="B39:L39"/>
    <mergeCell ref="H40:L40"/>
    <mergeCell ref="N41:Q41"/>
    <mergeCell ref="N75:Q75"/>
    <mergeCell ref="H75:K75"/>
    <mergeCell ref="B75:E75"/>
    <mergeCell ref="B3:F3"/>
    <mergeCell ref="B17:E17"/>
    <mergeCell ref="C7:D7"/>
    <mergeCell ref="N57:Q57"/>
    <mergeCell ref="H57:K57"/>
    <mergeCell ref="B55:L55"/>
    <mergeCell ref="B40:E40"/>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73B4C-5DD3-43D7-B4A5-3D2A409A7FBC}">
  <dimension ref="B1:F13"/>
  <sheetViews>
    <sheetView workbookViewId="0">
      <selection activeCell="G15" sqref="G15"/>
    </sheetView>
  </sheetViews>
  <sheetFormatPr baseColWidth="10" defaultRowHeight="15" x14ac:dyDescent="0.25"/>
  <cols>
    <col min="1" max="1" width="11.42578125" style="121"/>
    <col min="2" max="2" width="18" style="121" customWidth="1"/>
    <col min="3" max="3" width="24" style="121" customWidth="1"/>
    <col min="4" max="5" width="16.42578125" style="121" customWidth="1"/>
    <col min="6" max="16384" width="11.42578125" style="121"/>
  </cols>
  <sheetData>
    <row r="1" spans="2:6" ht="15.75" x14ac:dyDescent="0.25">
      <c r="B1" s="248"/>
    </row>
    <row r="2" spans="2:6" ht="33" customHeight="1" x14ac:dyDescent="0.25">
      <c r="B2" s="247" t="str">
        <f>+'EVALUACION INDICES'!B2</f>
        <v>INVITACIÓN ABIERTA No 011 DE 2022</v>
      </c>
      <c r="C2" s="247"/>
    </row>
    <row r="3" spans="2:6" ht="78" customHeight="1" x14ac:dyDescent="0.25">
      <c r="B3" s="246" t="str">
        <f>+'EVALUACION INDICES'!B3</f>
        <v xml:space="preserve">CONTRATAR LA COMPRA E INSTALACIÓN DE PLATAFORMAS DE INGRESO OPERACIONAL A LAS LÍNEAS DE PRODUCCIÓN L1YL2 -L8YL9. </v>
      </c>
      <c r="C3" s="246"/>
    </row>
    <row r="4" spans="2:6" ht="15.75" thickBot="1" x14ac:dyDescent="0.3">
      <c r="B4" s="245" t="s">
        <v>136</v>
      </c>
      <c r="C4" s="244"/>
    </row>
    <row r="5" spans="2:6" ht="22.5" customHeight="1" thickTop="1" thickBot="1" x14ac:dyDescent="0.3">
      <c r="B5" s="241" t="s">
        <v>135</v>
      </c>
      <c r="C5" s="241"/>
      <c r="D5" s="243" t="s">
        <v>138</v>
      </c>
      <c r="E5" s="242"/>
    </row>
    <row r="6" spans="2:6" ht="60.75" customHeight="1" thickTop="1" thickBot="1" x14ac:dyDescent="0.3">
      <c r="B6" s="241"/>
      <c r="C6" s="240"/>
      <c r="D6" s="239" t="str">
        <f>+DOCUMENTOS!C6</f>
        <v>INGENIERIA Y DESARROLLO ENERGETICO APLICADO SAS</v>
      </c>
      <c r="E6" s="185"/>
      <c r="F6" s="225"/>
    </row>
    <row r="7" spans="2:6" ht="39.75" customHeight="1" thickTop="1" x14ac:dyDescent="0.25">
      <c r="B7" s="238" t="s">
        <v>119</v>
      </c>
      <c r="C7" s="237" t="s">
        <v>132</v>
      </c>
      <c r="D7" s="236">
        <f>+'EVALUACION INDICES'!E19</f>
        <v>1.8113855250450317</v>
      </c>
      <c r="E7" s="232"/>
    </row>
    <row r="8" spans="2:6" ht="24" customHeight="1" x14ac:dyDescent="0.25">
      <c r="B8" s="229" t="s">
        <v>117</v>
      </c>
      <c r="C8" s="235" t="s">
        <v>130</v>
      </c>
      <c r="D8" s="234">
        <f>+'EVALUACION INDICES'!E22</f>
        <v>27582586</v>
      </c>
      <c r="E8" s="232"/>
    </row>
    <row r="9" spans="2:6" ht="24" customHeight="1" x14ac:dyDescent="0.25">
      <c r="B9" s="229" t="s">
        <v>113</v>
      </c>
      <c r="C9" s="228" t="s">
        <v>128</v>
      </c>
      <c r="D9" s="233">
        <f>+'EVALUACION INDICES'!E24</f>
        <v>0.38806148860590256</v>
      </c>
      <c r="E9" s="232"/>
    </row>
    <row r="10" spans="2:6" ht="15.75" x14ac:dyDescent="0.25">
      <c r="B10" s="229" t="s">
        <v>127</v>
      </c>
      <c r="C10" s="228" t="s">
        <v>124</v>
      </c>
      <c r="D10" s="231">
        <f>+'EVALUACION INDICES'!E27</f>
        <v>35.124794188861983</v>
      </c>
    </row>
    <row r="11" spans="2:6" ht="24" x14ac:dyDescent="0.25">
      <c r="B11" s="229" t="s">
        <v>107</v>
      </c>
      <c r="C11" s="228" t="s">
        <v>124</v>
      </c>
      <c r="D11" s="230">
        <f>+'EVALUACION INDICES'!E31</f>
        <v>0.85346577543430868</v>
      </c>
    </row>
    <row r="12" spans="2:6" ht="24.75" thickBot="1" x14ac:dyDescent="0.3">
      <c r="B12" s="229" t="s">
        <v>105</v>
      </c>
      <c r="C12" s="228" t="s">
        <v>122</v>
      </c>
      <c r="D12" s="227">
        <f>+'EVALUACION INDICES'!E35</f>
        <v>0.33119719928922875</v>
      </c>
    </row>
    <row r="13" spans="2:6" ht="15.75" thickBot="1" x14ac:dyDescent="0.3">
      <c r="D13" s="226" t="s">
        <v>137</v>
      </c>
    </row>
  </sheetData>
  <mergeCells count="3">
    <mergeCell ref="B2:C2"/>
    <mergeCell ref="B5:C6"/>
    <mergeCell ref="B3:C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8"/>
  <sheetViews>
    <sheetView tabSelected="1" workbookViewId="0">
      <selection activeCell="C5" sqref="C5"/>
    </sheetView>
  </sheetViews>
  <sheetFormatPr baseColWidth="10" defaultRowHeight="15" x14ac:dyDescent="0.25"/>
  <cols>
    <col min="1" max="1" width="27.42578125" customWidth="1"/>
    <col min="2" max="2" width="12.28515625" customWidth="1"/>
    <col min="3" max="3" width="31" customWidth="1"/>
    <col min="6" max="6" width="14.5703125" bestFit="1" customWidth="1"/>
  </cols>
  <sheetData>
    <row r="1" spans="1:3" x14ac:dyDescent="0.25">
      <c r="A1" s="2"/>
      <c r="B1" s="2"/>
      <c r="C1" s="2"/>
    </row>
    <row r="2" spans="1:3" ht="23.25" x14ac:dyDescent="0.35">
      <c r="A2" s="69" t="s">
        <v>53</v>
      </c>
      <c r="B2" s="69"/>
      <c r="C2" s="69"/>
    </row>
    <row r="3" spans="1:3" ht="46.5" customHeight="1" x14ac:dyDescent="0.25">
      <c r="A3" s="70" t="s">
        <v>12</v>
      </c>
      <c r="B3" s="71"/>
      <c r="C3" s="21" t="s">
        <v>54</v>
      </c>
    </row>
    <row r="4" spans="1:3" x14ac:dyDescent="0.25">
      <c r="A4" s="70" t="s">
        <v>0</v>
      </c>
      <c r="B4" s="71"/>
      <c r="C4" s="55" t="s">
        <v>65</v>
      </c>
    </row>
    <row r="5" spans="1:3" ht="22.5" x14ac:dyDescent="0.25">
      <c r="A5" s="70" t="s">
        <v>33</v>
      </c>
      <c r="B5" s="71"/>
      <c r="C5" s="21" t="s">
        <v>139</v>
      </c>
    </row>
    <row r="6" spans="1:3" x14ac:dyDescent="0.25">
      <c r="A6" s="70" t="s">
        <v>13</v>
      </c>
      <c r="B6" s="71"/>
      <c r="C6" s="18" t="s">
        <v>5</v>
      </c>
    </row>
    <row r="7" spans="1:3" x14ac:dyDescent="0.25">
      <c r="A7" s="72" t="s">
        <v>14</v>
      </c>
      <c r="B7" s="73"/>
      <c r="C7" s="19" t="s">
        <v>5</v>
      </c>
    </row>
    <row r="8" spans="1:3" x14ac:dyDescent="0.25">
      <c r="A8" s="67" t="s">
        <v>15</v>
      </c>
      <c r="B8" s="68"/>
      <c r="C8" s="55" t="s">
        <v>65</v>
      </c>
    </row>
    <row r="9" spans="1:3" ht="32.25" customHeight="1" x14ac:dyDescent="0.25">
      <c r="A9" s="67" t="s">
        <v>8</v>
      </c>
      <c r="B9" s="68"/>
      <c r="C9" s="56" t="s">
        <v>66</v>
      </c>
    </row>
    <row r="10" spans="1:3" x14ac:dyDescent="0.25">
      <c r="B10" s="15"/>
      <c r="C10" s="15"/>
    </row>
    <row r="11" spans="1:3" x14ac:dyDescent="0.25">
      <c r="A11" s="37" t="s">
        <v>41</v>
      </c>
      <c r="B11" s="37"/>
    </row>
    <row r="12" spans="1:3" x14ac:dyDescent="0.25">
      <c r="A12" s="59" t="s">
        <v>48</v>
      </c>
      <c r="B12" s="60"/>
    </row>
    <row r="13" spans="1:3" x14ac:dyDescent="0.25">
      <c r="A13" s="39"/>
      <c r="B13" s="38"/>
    </row>
    <row r="14" spans="1:3" x14ac:dyDescent="0.25">
      <c r="A14" s="39"/>
      <c r="B14" s="38"/>
    </row>
    <row r="15" spans="1:3" x14ac:dyDescent="0.25">
      <c r="A15" s="40" t="s">
        <v>43</v>
      </c>
      <c r="B15" s="23"/>
    </row>
    <row r="16" spans="1:3" x14ac:dyDescent="0.25">
      <c r="A16" s="28" t="s">
        <v>44</v>
      </c>
      <c r="B16" s="23"/>
    </row>
    <row r="19" spans="1:6" x14ac:dyDescent="0.25">
      <c r="A19" s="41" t="s">
        <v>46</v>
      </c>
      <c r="B19" s="42"/>
    </row>
    <row r="20" spans="1:6" x14ac:dyDescent="0.25">
      <c r="A20" s="42" t="s">
        <v>47</v>
      </c>
      <c r="B20" s="42"/>
    </row>
    <row r="26" spans="1:6" x14ac:dyDescent="0.25">
      <c r="F26" s="120"/>
    </row>
    <row r="27" spans="1:6" x14ac:dyDescent="0.25">
      <c r="F27" s="120"/>
    </row>
    <row r="28" spans="1:6" x14ac:dyDescent="0.25">
      <c r="F28" s="120"/>
    </row>
  </sheetData>
  <mergeCells count="9">
    <mergeCell ref="A12:B12"/>
    <mergeCell ref="A9:B9"/>
    <mergeCell ref="A2:C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EVALUACION JURIDICA</vt:lpstr>
      <vt:lpstr>PONDERACIÓN ECONOMICA</vt:lpstr>
      <vt:lpstr>EVALUACION EXPERIENCIA</vt:lpstr>
      <vt:lpstr>EVALUACION TECNICA</vt:lpstr>
      <vt:lpstr>DOCUMENTOS</vt:lpstr>
      <vt:lpstr>EVALUACION INDICES</vt:lpstr>
      <vt:lpstr>INDICADORES</vt:lpstr>
      <vt:lpstr>RESULTADO</vt:lpstr>
      <vt:lpstr>'EVALUACION TECNICA'!_Hlk98150313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2022-03-30T17:10:50Z</cp:lastPrinted>
  <dcterms:created xsi:type="dcterms:W3CDTF">2017-05-22T13:32:10Z</dcterms:created>
  <dcterms:modified xsi:type="dcterms:W3CDTF">2022-04-01T21:40:55Z</dcterms:modified>
</cp:coreProperties>
</file>