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arco.antolinez\Desktop\LICORERA\2022\INVITACIONES\ABIERTAS\INVI 011 DE 2022 - PLATAFORMAS L1 Y L2\"/>
    </mc:Choice>
  </mc:AlternateContent>
  <xr:revisionPtr revIDLastSave="0" documentId="13_ncr:1_{A4D22C8E-264E-4C2C-BD9F-E93918090F6A}" xr6:coauthVersionLast="47" xr6:coauthVersionMax="47" xr10:uidLastSave="{00000000-0000-0000-0000-000000000000}"/>
  <bookViews>
    <workbookView xWindow="-120" yWindow="-120" windowWidth="29040" windowHeight="15840" firstSheet="2" activeTab="7" xr2:uid="{00000000-000D-0000-FFFF-FFFF00000000}"/>
  </bookViews>
  <sheets>
    <sheet name="EVALUACION JURIDICA" sheetId="1" r:id="rId1"/>
    <sheet name="PONDERACIÓN ECONOMICA" sheetId="16" r:id="rId2"/>
    <sheet name="EVALUACION EXPERIENCIA" sheetId="17" r:id="rId3"/>
    <sheet name="EVALUACION TECNICA" sheetId="18" r:id="rId4"/>
    <sheet name="DOCUMENTOS" sheetId="19" r:id="rId5"/>
    <sheet name="EVALUACION INDICES" sheetId="20" r:id="rId6"/>
    <sheet name="INDICADORES" sheetId="21" r:id="rId7"/>
    <sheet name="RESULTADO" sheetId="9" r:id="rId8"/>
  </sheets>
  <definedNames>
    <definedName name="_Hlk98150313" localSheetId="3">'EVALUACION TECNICA'!$A$3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21" l="1"/>
  <c r="B3" i="21"/>
  <c r="D6" i="21"/>
  <c r="D7" i="21"/>
  <c r="D8" i="21"/>
  <c r="D9" i="21"/>
  <c r="D10" i="21"/>
  <c r="D11" i="21"/>
  <c r="D12" i="21"/>
  <c r="B2" i="20"/>
  <c r="B3" i="20"/>
  <c r="B17" i="20"/>
  <c r="E19" i="20"/>
  <c r="E22" i="20"/>
  <c r="E24" i="20"/>
  <c r="E27" i="20"/>
  <c r="E31" i="20"/>
  <c r="E35" i="20"/>
  <c r="D9" i="18" l="1"/>
  <c r="E9" i="18"/>
  <c r="D10" i="18"/>
  <c r="D11" i="18" s="1"/>
  <c r="E10" i="18"/>
  <c r="E11" i="18"/>
</calcChain>
</file>

<file path=xl/sharedStrings.xml><?xml version="1.0" encoding="utf-8"?>
<sst xmlns="http://schemas.openxmlformats.org/spreadsheetml/2006/main" count="205" uniqueCount="140">
  <si>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</si>
  <si>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</si>
  <si>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</si>
  <si>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</si>
  <si>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r>
      <t xml:space="preserve">Si EL OFERENTE presenta propuesta en Consorcio o Unión Temporal, de conformidad con lo señalado en el artículo 7o. de la Ley 80 de 1993, deberá diligenciar debidamente los </t>
    </r>
    <r>
      <rPr>
        <b/>
        <sz val="8"/>
        <color theme="1"/>
        <rFont val="Arial"/>
        <family val="2"/>
      </rPr>
      <t>Formularios 2 o 3</t>
    </r>
    <r>
      <rPr>
        <sz val="8"/>
        <color theme="1"/>
        <rFont val="Arial"/>
        <family val="2"/>
      </rPr>
      <t xml:space="preserve"> de las presentes condiciones de contratación, especificando: </t>
    </r>
  </si>
  <si>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</si>
  <si>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</si>
  <si>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</si>
  <si>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</si>
  <si>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</si>
  <si>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</si>
  <si>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</si>
  <si>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</si>
  <si>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</si>
  <si>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</si>
  <si>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EVLAUACION FINACIERA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</si>
  <si>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</si>
  <si>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</si>
  <si>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</si>
  <si>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</si>
  <si>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</si>
  <si>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</si>
  <si>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 xml:space="preserve">CERTIFICACIÓN EXPEDIDA POR LA CONTRALORÍA GENERAL DE LA REPÚBLICA. </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</si>
  <si>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</si>
  <si>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</si>
  <si>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</si>
  <si>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</si>
  <si>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</si>
  <si>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</si>
  <si>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</si>
  <si>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</si>
  <si>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</si>
  <si>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</si>
  <si>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</si>
  <si>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Donde:</t>
  </si>
  <si>
    <t>P = Puntaje para la propuesta en evaluación</t>
  </si>
  <si>
    <t>VP = Valor de la propuesta en evaluación</t>
  </si>
  <si>
    <t>PM = Valor de la propuesta más económica.</t>
  </si>
  <si>
    <t>DESCRPCIÓN</t>
  </si>
  <si>
    <t>VALOR OFERTA</t>
  </si>
  <si>
    <t>TOTAL</t>
  </si>
  <si>
    <t>Vo.Bo. SANDRA MILENA CUBILLOS GONZALEZ</t>
  </si>
  <si>
    <t>Las ofertas que obtengan como resultado CUMPLE en la verificación jurídica, técnica, financiera y económica, serán ponderadas por grupo en cuanto a la sumatoria de los ítems ofertados y se le otorgará el puntaje máximo de 1.000 PUNTOS a la propuesta de menor valor. El puntaje de las ofertas restantes se calculará en forma inversamente proporcional al valor de la misma, como resultado de aplicar la siguiente fórmula</t>
  </si>
  <si>
    <t>Vo. Bo NESTOR JAVIER LEMUS CLAVIJO</t>
  </si>
  <si>
    <t>Subgerente Tecnico</t>
  </si>
  <si>
    <t xml:space="preserve">4.2 CRITERIO DE CALIFICACIÓN </t>
  </si>
  <si>
    <t>Vo. Bo RUTH MARINA NOVOA HERRERA</t>
  </si>
  <si>
    <t>Subgerente Financiero</t>
  </si>
  <si>
    <t>Jefe  Oficina  Asesora de Juridica y Contratacion</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</si>
  <si>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</si>
  <si>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</si>
  <si>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</si>
  <si>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FOLIO 1-2</t>
  </si>
  <si>
    <t>INVITACION ABIERTA No. 011 DE 2022</t>
  </si>
  <si>
    <t>INGENIERIA Y DESARROLLO ENERGETICO APLICADO SAS</t>
  </si>
  <si>
    <t>FOLIO 7-12</t>
  </si>
  <si>
    <t>FOLIO 13</t>
  </si>
  <si>
    <t>FOLIO 14</t>
  </si>
  <si>
    <t>FOLIO 15-16</t>
  </si>
  <si>
    <t>FOLIO 17-18</t>
  </si>
  <si>
    <t>FOLIO 19</t>
  </si>
  <si>
    <t>FOLIO 20-23</t>
  </si>
  <si>
    <t>FOLIO 24</t>
  </si>
  <si>
    <t>FOLIO 25-28</t>
  </si>
  <si>
    <t>NO CUMPLE
debe subsanar, con la presentacion del documento firmado por el RL en el cual conste que a la fecha del cierre se encuentra al dia con los aportes de parafiscales la firma que representa.</t>
  </si>
  <si>
    <t>NO CUMPLE</t>
  </si>
  <si>
    <t>NO CUMPLE
DEBE SUBSANAR</t>
  </si>
  <si>
    <t>P = 1000 x (PM/VP)</t>
  </si>
  <si>
    <t xml:space="preserve">RESULTADO </t>
  </si>
  <si>
    <t>Las mismas en cuantía deben sumar de forma conjunta igual o superior al presupuesto oficial para la presente Invitación. Los cuales deben estar ejecutados a satisfacción. ($126.046.100)</t>
  </si>
  <si>
    <t xml:space="preserve">1.	GUIRNALDAS INNOVAFLORA SAS 
2.	INGENIERIA Y DESARROLLO ENERGETICO APLICADO SAS.
3.	051-21
4.	SUMINISTRO DE DOS MANIPULADORES DE CARGA
5.	20/10/2021- EN EJECUCIÓN
6.	CUMPLIMIENTO 100%-CALIDAD NO INFORMA
7.	$ 78´637.580
8.	NICOLÁS PACHÓN ALVARADO
1.	JARDINES DE LOS ANDES
2.	INGENIERIA Y DESARROLLO ENERGETICO APLICADO SAS.
3.	21-172
4.	FABRICACIÓN Y SUMINISTRO DE 10 MESAS DE EMPAQUE DE PRODUCTO SEMITERMINADO, 2 MESAS DE EMPAQUE DE PRODUCTO TERMINADO, 7 CARROS TIPO AMANCAY Y 20 CARROS DE HIDRATACIÓN TIPO G
5.	21/10/2021 - 13/12/2021.
6.	CUMPLIMIENTO 100%-CALIDAD NO INFORMA.
7.	$ 25´632,600
8.	MAURICIO AGUIRRE - REPRESENTANTE LEGAL
1.	JARDINES DE LOS ANDES
2.	INGENIERIA Y DESARROLLO ENERGETICO APLICADO SAS.
3.	21-173
4.	FABRICACION Y SUMINISTRO DE 8 MESAS EN ACERO DE PREALISTAMIENTO, 7 MESAS DE EMPAQUE Y 31 CARROS TIPO AMANCAY.
5.	21/10/2021 - 13/12/2021.
6.	CUMPLIMIENTO 100%-CALIDAD NO INFORMA
7.	$ 29´088.360
8.	MAURICIO AGUIRRE - REPRESENTATE LEGAL
1.	INDUSTRIAS GOYA INCOL
2.	INGENIERIA Y DESARROLLO ENERGETICO APLICADO SAS.
3.	FV-35
4.	AJUSTE GENERAL Y PINTURA DE PORTON PRINCIPAL
5.	02/10/2021 - 19/10/2021.
6.	CUMPLIMIENTO  Y CALIDAD 100%
7.	$ 2´408.560
8.	JOSE LUIS PARRA - DIRECTOR DE PRODUCCIÓN
1.	INDUSTRIAS GOYA INCOL
2.	INGENIERIA Y DESARROLLO ENERGETICO APLICADO SAS.
3.	FV-11
4.	ENCERRAMIENTO DE AREA
5.	01/06/2021 - 30/06/2021.
6.	CUMPLIMIENTO  Y CALIDAD 100%
7.	$ 3´867.500
8.	JOSE LUIS PARRA - DIRECTOR DE PRODUCCIÓN
1.	INDUSTRIAS GOYA INCOL
2.	INGENIERIA Y DESARROLLO ENERGETICO APLICADO SAS.
3.	FV-10
4.	MANTENIMIENTO PORTON PRINCIPAL
5.	01/06/2021 - 15/06/2021.
6.	CUMPLIMIENTO  Y CALIDAD 100%
7.	$ 2´650.725
8.	JOSE LUIS PARRA - DIRECTOR DE PRODUCCIÓN
1.	INDUSTRIAS GOYA INCOL
2.	INGENIERIA Y DESARROLLO ENERGETICO APLICADO SAS.
3.	NO INFORMA
4.	AUTOMATIZACIÓN LÍNEA DE BROCHAS
5.	19/09/2020 - 07/04/2021.
6.	CUMPLIMIENTO  Y CALIDAD 100%
7.	$ 107´100,000
8.	JOSE LUIS PARRA - DIRECTOR DE PRODUCCIÓN
</t>
  </si>
  <si>
    <t xml:space="preserve">
Los OFERENTES deberán acreditar experiencia específica en tres (3) contratos en montajes mecánicos en plantas de producción, Las mismas en cuantía deben sumar de forma conjunta igual o superior al presupuesto oficial para la presente Invitación. Los cuales deben estar ejecutados a satisfacción.
1.	Nombre o razón social del contratante, dirección y teléfono.
2.	Nombre o razón social del contratista.
3.	Número del contrato.
4.	Objeto del contrato.
5.	Fecha de inicio y terminación (día, mes y año).
6.	Indicación de cumplimiento y calidad a satisfacción. 
7.	Valor del contrato (incluyendo adiciones en valor).
8.	Nombre, firma y cargo de quien expide la certificación.
	Cada certificación de contrato u orden se analizará por separado, en caso de presentarse certificaciones que incluyan contratos u órdenes adicionales a la principal, éstas se contarán como una sola.   
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	Solo se verificarán las certificaciones que indiquen que se reciben a satisfacción las actividades realizadas. 
	En el caso de propuestas, presentadas por consorcios o uniones temporales, las certificaciones presentadas deberán cumplir con los requisitos e información enunciada anteriormente. 
La no presentación de los certificados que acrediten la experiencia, será motivo para que la propuesta sea declarada como NO CUMPLE. Sin embargo, la Empresa de Licores de Cundinamarca podrá solicitar aclaraciones y/o documentos con el fin de constatar toda la información requerida en este numeral y se reserva el derecho de verificar la información contenida en los documentos.
PARAGRAFO: No se aceptan   copias de contratos en ejecución.
La Empresa de Licores de Cundinamarca se reserva el derecho a confirmar los datos consignados, los que acrediten la experiencia del proponente.
El integrante de la Unión Temporal o Consorcio que acredite la experiencia deberá tener un porcentaje de participación en el presente proceso no inferior al 50% cuando él sea el único que acredita la experiencia.
</t>
  </si>
  <si>
    <t>INGENIERIA Y DESARROLLO ENERGÉTICO APLICADO SAS</t>
  </si>
  <si>
    <t xml:space="preserve">EXPERIENCIA  </t>
  </si>
  <si>
    <t>EVALUACION EXPERIENCIA INVITACIÓN ABIERTA No. 011 DE 2022</t>
  </si>
  <si>
    <t>IVA</t>
  </si>
  <si>
    <t>SUBTOTAL</t>
  </si>
  <si>
    <t>Plataforma línea 8 y 9, celda de paletizado las dimensiones son: 2.0 m. de alto X 2.6 mts de largo X 80 cm de ancho y cuenta con 3 escaleras de 7 peldaños cada una, barandas en contorno (cantidad una (1) plataforma)</t>
  </si>
  <si>
    <t>Plataforma línea 2 después del túnel termoencogido: las dimensiones son: 1.5 m. de alto X 2.6 mts de largo X 80 cm de ancho y cuenta con 2 escaleras de 7 peldaños cada una, barandas en contorno (cantidad una (1) plataformas).</t>
  </si>
  <si>
    <t>Plataforma línea 1 y 2, celda de paletizado: las dimensiones son: 2.0 m. de alto X 2.6 mts de largo X 80 cm de ancho y cuenta con 3 escaleras de 7 peldaños cada una, barandas en contorno (cantidad una (1) plataforma).</t>
  </si>
  <si>
    <t>Plataformas línea 1 y 2, antes del tribloque: las dimensiones son: 1.5 m. de alto X 2.6 mts de largo X 80 cm de ancho y cuenta con 2 escaleras de 7 peldaños cada una, barandas en contorno (cantidad dos (2) plataformas).</t>
  </si>
  <si>
    <t>CANT</t>
  </si>
  <si>
    <t>DESCRIPCIÓN</t>
  </si>
  <si>
    <t>ITEM</t>
  </si>
  <si>
    <t>VALOR OFERTA INGENIERIA Y DESARROLLO ENERGÉTICO APLICADO SAS</t>
  </si>
  <si>
    <t>VALOR INVITACIÓN 011 DE 2022</t>
  </si>
  <si>
    <t>COMPRA E INSTALACIÓN DE PLATAFORMAS DE INGRESO OPERACIONAL A LAS LINEAS DE PRODUCCIÓN L1 Y L2 - L8 Y L9</t>
  </si>
  <si>
    <t xml:space="preserve">7. Declaración de renta del año 2020.        </t>
  </si>
  <si>
    <t>6. Certificado de Antecedentes Disciplinarios vigente del contador y del revisor fiscal, expedido por la junta central de contadores con vigencia no superior a tres meses.</t>
  </si>
  <si>
    <t>5. Dictamen del revisor fiscal sobre los estados financieros.</t>
  </si>
  <si>
    <t>4. Notas a los estados financieros.</t>
  </si>
  <si>
    <t>3. Certificación de los estados financieros, por el contador público y el representante legal en los términos de la Ley 222 de 1995.</t>
  </si>
  <si>
    <t xml:space="preserve">CUMPLE </t>
  </si>
  <si>
    <t>2. Estados de Resultados.</t>
  </si>
  <si>
    <t>1. Balance General.</t>
  </si>
  <si>
    <t>CUMPLE CON DOCUMENTOS</t>
  </si>
  <si>
    <t>901281191-1</t>
  </si>
  <si>
    <t>NIT</t>
  </si>
  <si>
    <t>DOCUMENTO</t>
  </si>
  <si>
    <t>EVALUACION DOCUMENTOS</t>
  </si>
  <si>
    <t xml:space="preserve">CONTRATAR LA COMPRA E INSTALACIÓN DE PLATAFORMAS DE INGRESO OPERACIONAL A LAS LÍNEAS DE PRODUCCIÓN L1YL2 -L8YL9. </t>
  </si>
  <si>
    <t>INVITACIÓN ABIERTA No 011 DE 2022</t>
  </si>
  <si>
    <t>Activo Total</t>
  </si>
  <si>
    <t xml:space="preserve">Cumple </t>
  </si>
  <si>
    <t>Utilidad operacional</t>
  </si>
  <si>
    <t xml:space="preserve">RENTABILIDAD DEL ACTIVO </t>
  </si>
  <si>
    <t xml:space="preserve">Pasivo Total </t>
  </si>
  <si>
    <t>RENTABILIDAD DEL PATRIMONIO</t>
  </si>
  <si>
    <t xml:space="preserve">Gastos de Interes </t>
  </si>
  <si>
    <t>RAZÓN DE COBERTURA</t>
  </si>
  <si>
    <t xml:space="preserve">  </t>
  </si>
  <si>
    <t>Cumple</t>
  </si>
  <si>
    <t>Pasivo Total</t>
  </si>
  <si>
    <t>NIVEL DE ENDEUDAMIENTO</t>
  </si>
  <si>
    <t xml:space="preserve">No cumple </t>
  </si>
  <si>
    <t xml:space="preserve">                61.577.013-33.994.427</t>
  </si>
  <si>
    <t xml:space="preserve">Activo corriente - Pasivo Corriente </t>
  </si>
  <si>
    <t xml:space="preserve">CAPITAL DE TRABAJO </t>
  </si>
  <si>
    <t>Pasivo corriente</t>
  </si>
  <si>
    <t>LIQUIDEZ</t>
  </si>
  <si>
    <t>Activo corriente</t>
  </si>
  <si>
    <t>En Col $</t>
  </si>
  <si>
    <t>&gt; = 0.5%</t>
  </si>
  <si>
    <t>Uop / AT</t>
  </si>
  <si>
    <t>&gt; = 5%</t>
  </si>
  <si>
    <t>U op / PT</t>
  </si>
  <si>
    <t>Uop / GI</t>
  </si>
  <si>
    <t>RAZON DE COBERTURA</t>
  </si>
  <si>
    <t>&lt;= 75 %</t>
  </si>
  <si>
    <t>(PT/AT) * 100</t>
  </si>
  <si>
    <t>&gt; = AL P.O</t>
  </si>
  <si>
    <t>AC-PC</t>
  </si>
  <si>
    <t>&gt; = 1</t>
  </si>
  <si>
    <t>AC/PC</t>
  </si>
  <si>
    <t>PRESUPUESTO OFICIAL: $126.046.100</t>
  </si>
  <si>
    <t>SOLICITADOS</t>
  </si>
  <si>
    <t>INDICADORES FINANCIEROS</t>
  </si>
  <si>
    <t xml:space="preserve">NO CUMPLE </t>
  </si>
  <si>
    <t>OBTENIDO POR</t>
  </si>
  <si>
    <t>Se asiganara puntaje una vez se cumpla con los aspectos faltantes.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</si>
</sst>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4" formatCode="_-&quot;$&quot;\ * #,##0.00_-;\-&quot;$&quot;\ * #,##0.00_-;_-&quot;$&quot;\ * &quot;-&quot;??_-;_-@_-"/>
    <numFmt numFmtId="164" formatCode="_(* #,##0.00_);_(* \(#,##0.00\);_(* &quot;-&quot;??_);_(@_)"/>
    <numFmt numFmtId="165" formatCode="_-&quot;$&quot;* #,##0_-;\-&quot;$&quot;* #,##0_-;_-&quot;$&quot;* &quot;-&quot;_-;_-@_-"/>
    <numFmt numFmtId="166" formatCode="_(&quot;$&quot;\ * #,##0.00_);_(&quot;$&quot;\ * \(#,##0.00\);_(&quot;$&quot;\ * &quot;-&quot;??_);_(@_)"/>
    <numFmt numFmtId="167" formatCode="&quot;$&quot;\ #,##0"/>
    <numFmt numFmtId="168" formatCode="_-&quot;$&quot;\ * #,##0_-;\-&quot;$&quot;\ * #,##0_-;_-&quot;$&quot;\ * &quot;-&quot;??_-;_-@_-"/>
    <numFmt numFmtId="170" formatCode="0.0%"/>
    <numFmt numFmtId="171" formatCode="_(* #,##0_);_(* \(#,##0\);_(* &quot;-&quot;??_);_(@_)"/>
    <numFmt numFmtId="172" formatCode="_(&quot;$&quot;\ * #,##0_);_(&quot;$&quot;\ * \(#,##0\);_(&quot;$&quot;\ * &quot;-&quot;_);_(@_)"/>
    <numFmt numFmtId="173" formatCode="#,##0.00;[Red]#,##0.00"/>
    <numFmt numFmtId="174" formatCode="_(&quot;$&quot;\ * #,##0_);_(&quot;$&quot;\ * \(#,##0\);_(&quot;$&quot;\ * &quot;-&quot;??_);_(@_)"/>
  </numFmts>
  <fonts count="40"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10"/>
      <name val="Arial"/>
      <family val="2"/>
    </font>
    <font>
      <sz val="11"/>
      <name val="Arial"/>
      <family val="2"/>
    </font>
    <font>
      <b/>
      <sz val="8"/>
      <color rgb="FF000000"/>
      <name val="Arial"/>
      <family val="2"/>
    </font>
    <font>
      <b/>
      <sz val="10"/>
      <name val="Arial"/>
      <family val="2"/>
    </font>
    <font>
      <b/>
      <sz val="9"/>
      <color theme="1"/>
      <name val="Arial"/>
      <family val="2"/>
    </font>
    <font>
      <b/>
      <sz val="11"/>
      <name val="Arial"/>
      <family val="2"/>
    </font>
    <font>
      <sz val="9"/>
      <name val="Arial"/>
      <family val="2"/>
    </font>
    <font>
      <b/>
      <sz val="9"/>
      <name val="Arial"/>
      <family val="2"/>
    </font>
    <font>
      <sz val="9"/>
      <color theme="1"/>
      <name val="Arial"/>
      <family val="2"/>
    </font>
    <font>
      <sz val="18"/>
      <color theme="1"/>
      <name val="Calibri"/>
      <family val="2"/>
      <scheme val="minor"/>
    </font>
    <font>
      <b/>
      <sz val="14"/>
      <color theme="1"/>
      <name val="Arial"/>
      <family val="2"/>
    </font>
    <font>
      <sz val="8"/>
      <color rgb="FFFF0000"/>
      <name val="Arial"/>
      <family val="2"/>
    </font>
    <font>
      <b/>
      <sz val="8"/>
      <color rgb="FFFF0000"/>
      <name val="Arial"/>
      <family val="2"/>
    </font>
    <font>
      <b/>
      <sz val="11"/>
      <color theme="1"/>
      <name val="Calibri"/>
      <family val="2"/>
      <scheme val="minor"/>
    </font>
    <font>
      <sz val="12"/>
      <color theme="1"/>
      <name val="Arial"/>
      <family val="2"/>
    </font>
    <font>
      <sz val="8"/>
      <color rgb="FF000000"/>
      <name val="Arial"/>
      <family val="2"/>
    </font>
    <font>
      <b/>
      <sz val="12"/>
      <color rgb="FF000000"/>
      <name val="Arial"/>
      <family val="2"/>
    </font>
    <font>
      <b/>
      <sz val="10"/>
      <color rgb="FF000000"/>
      <name val="Arial"/>
      <family val="2"/>
    </font>
    <font>
      <b/>
      <sz val="10"/>
      <color theme="1"/>
      <name val="Arial"/>
      <family val="2"/>
    </font>
    <font>
      <sz val="10"/>
      <color theme="1"/>
      <name val="Calibri"/>
      <family val="2"/>
      <scheme val="minor"/>
    </font>
    <font>
      <sz val="10"/>
      <color rgb="FF000000"/>
      <name val="Arial"/>
      <family val="2"/>
    </font>
    <font>
      <sz val="10"/>
      <color theme="1"/>
      <name val="Arial"/>
      <family val="2"/>
    </font>
    <font>
      <sz val="11"/>
      <color rgb="FF000000"/>
      <name val="Arial"/>
      <family val="2"/>
    </font>
    <font>
      <sz val="11"/>
      <color theme="1"/>
      <name val="Arial"/>
      <family val="2"/>
    </font>
    <font>
      <b/>
      <sz val="11"/>
      <color theme="1"/>
      <name val="Arial"/>
      <family val="2"/>
    </font>
    <font>
      <sz val="9"/>
      <color theme="1"/>
      <name val="Calibri"/>
      <family val="2"/>
      <scheme val="minor"/>
    </font>
    <font>
      <b/>
      <sz val="9"/>
      <color theme="1"/>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s>
  <fills count="8">
    <fill>
      <patternFill patternType="none"/>
    </fill>
    <fill>
      <patternFill patternType="gray125"/>
    </fill>
    <fill>
      <patternFill patternType="solid">
        <fgColor rgb="FFD9D9D9"/>
        <bgColor indexed="64"/>
      </patternFill>
    </fill>
    <fill>
      <patternFill patternType="solid">
        <fgColor rgb="FFFF0000"/>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auto="1"/>
      </left>
      <right/>
      <top/>
      <bottom style="medium">
        <color indexed="64"/>
      </bottom>
      <diagonal/>
    </border>
    <border>
      <left/>
      <right style="medium">
        <color auto="1"/>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medium">
        <color auto="1"/>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s>
  <cellStyleXfs count="11">
    <xf numFmtId="0" fontId="0" fillId="0" borderId="0"/>
    <xf numFmtId="164" fontId="9" fillId="0" borderId="0" applyFont="0" applyFill="0" applyBorder="0" applyAlignment="0" applyProtection="0"/>
    <xf numFmtId="0" fontId="10" fillId="0" borderId="0"/>
    <xf numFmtId="0" fontId="10" fillId="0" borderId="0"/>
    <xf numFmtId="0" fontId="9" fillId="0" borderId="0"/>
    <xf numFmtId="165" fontId="9" fillId="0" borderId="0" applyFont="0" applyFill="0" applyBorder="0" applyAlignment="0" applyProtection="0"/>
    <xf numFmtId="41" fontId="9" fillId="0" borderId="0" applyFont="0" applyFill="0" applyBorder="0" applyAlignment="0" applyProtection="0"/>
    <xf numFmtId="166"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cellStyleXfs>
  <cellXfs count="249">
    <xf numFmtId="0" fontId="0" fillId="0" borderId="0" xfId="0"/>
    <xf numFmtId="0" fontId="4" fillId="0" borderId="0" xfId="0" applyFont="1"/>
    <xf numFmtId="0" fontId="4" fillId="0" borderId="0" xfId="0" applyFont="1" applyAlignment="1"/>
    <xf numFmtId="0" fontId="5" fillId="0" borderId="0" xfId="0" applyFont="1"/>
    <xf numFmtId="0" fontId="1" fillId="0" borderId="1" xfId="0"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lignment horizontal="justify" vertical="top"/>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0" xfId="0" applyBorder="1"/>
    <xf numFmtId="0" fontId="5" fillId="0" borderId="0" xfId="0" applyFont="1" applyAlignment="1">
      <alignment wrapText="1"/>
    </xf>
    <xf numFmtId="0" fontId="3" fillId="0" borderId="1" xfId="0" applyFont="1" applyBorder="1"/>
    <xf numFmtId="0" fontId="1" fillId="0" borderId="3" xfId="0" applyFont="1" applyBorder="1" applyAlignment="1">
      <alignment horizontal="center" vertical="center"/>
    </xf>
    <xf numFmtId="0" fontId="3" fillId="0" borderId="3" xfId="0" applyFont="1" applyBorder="1" applyAlignment="1">
      <alignment horizontal="center" vertical="center"/>
    </xf>
    <xf numFmtId="0" fontId="8" fillId="0" borderId="1" xfId="0" applyFont="1" applyBorder="1" applyAlignment="1">
      <alignment horizontal="center"/>
    </xf>
    <xf numFmtId="0" fontId="1" fillId="0" borderId="3" xfId="0" applyFont="1" applyBorder="1" applyAlignment="1">
      <alignment horizontal="center" vertical="center" wrapText="1"/>
    </xf>
    <xf numFmtId="0" fontId="15" fillId="0" borderId="0" xfId="2" applyFont="1" applyAlignment="1">
      <alignment vertical="center"/>
    </xf>
    <xf numFmtId="0" fontId="10" fillId="0" borderId="0" xfId="2"/>
    <xf numFmtId="0" fontId="11" fillId="0" borderId="0" xfId="2" applyFont="1" applyAlignment="1">
      <alignment horizontal="justify" vertical="center"/>
    </xf>
    <xf numFmtId="0" fontId="2" fillId="0" borderId="0" xfId="2" applyFont="1" applyAlignment="1">
      <alignment vertical="top" wrapText="1"/>
    </xf>
    <xf numFmtId="0" fontId="11" fillId="0" borderId="0" xfId="2" applyFont="1" applyAlignment="1">
      <alignment vertical="top"/>
    </xf>
    <xf numFmtId="0" fontId="16" fillId="0" borderId="0" xfId="2" applyFont="1" applyAlignment="1">
      <alignment vertical="center"/>
    </xf>
    <xf numFmtId="0" fontId="16" fillId="0" borderId="0" xfId="2" applyFont="1"/>
    <xf numFmtId="0" fontId="11" fillId="0" borderId="0" xfId="2" applyFont="1" applyAlignment="1">
      <alignment vertical="center"/>
    </xf>
    <xf numFmtId="0" fontId="12" fillId="2" borderId="1" xfId="2" applyFont="1" applyFill="1" applyBorder="1" applyAlignment="1">
      <alignment vertical="center" wrapText="1"/>
    </xf>
    <xf numFmtId="0" fontId="12" fillId="0" borderId="0" xfId="2" applyFont="1" applyAlignment="1">
      <alignment vertical="center" wrapText="1"/>
    </xf>
    <xf numFmtId="0" fontId="10" fillId="0" borderId="1" xfId="2" applyBorder="1" applyAlignment="1">
      <alignment wrapText="1"/>
    </xf>
    <xf numFmtId="3" fontId="10" fillId="0" borderId="0" xfId="2" applyNumberFormat="1"/>
    <xf numFmtId="0" fontId="13" fillId="0" borderId="1" xfId="2" applyFont="1" applyBorder="1"/>
    <xf numFmtId="1" fontId="10" fillId="0" borderId="0" xfId="2" applyNumberFormat="1"/>
    <xf numFmtId="0" fontId="5" fillId="0" borderId="0" xfId="0" applyFont="1" applyAlignment="1">
      <alignment horizontal="justify" vertical="top" wrapText="1"/>
    </xf>
    <xf numFmtId="0" fontId="17" fillId="0" borderId="0" xfId="2" applyFont="1" applyAlignment="1">
      <alignment vertical="top"/>
    </xf>
    <xf numFmtId="0" fontId="17" fillId="0" borderId="0" xfId="2" applyFont="1" applyAlignment="1">
      <alignment horizontal="left" vertical="top" wrapText="1"/>
    </xf>
    <xf numFmtId="0" fontId="16" fillId="0" borderId="0" xfId="2" applyFont="1" applyAlignment="1">
      <alignment horizontal="left" vertical="top" wrapText="1"/>
    </xf>
    <xf numFmtId="0" fontId="17" fillId="0" borderId="0" xfId="2" applyFont="1"/>
    <xf numFmtId="0" fontId="14" fillId="0" borderId="0" xfId="0" applyFont="1"/>
    <xf numFmtId="0" fontId="18" fillId="0" borderId="0" xfId="0" applyFont="1"/>
    <xf numFmtId="0" fontId="6" fillId="0" borderId="1" xfId="0" applyFont="1" applyBorder="1" applyAlignment="1">
      <alignment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9" fillId="0" borderId="1"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5" fillId="0" borderId="2" xfId="0" applyFont="1" applyBorder="1" applyAlignment="1">
      <alignment horizontal="center" vertical="center" wrapText="1"/>
    </xf>
    <xf numFmtId="0" fontId="2" fillId="0" borderId="2" xfId="0"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21"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22" fillId="0" borderId="3" xfId="0" applyFont="1" applyBorder="1" applyAlignment="1">
      <alignment horizontal="center" vertical="center" wrapText="1"/>
    </xf>
    <xf numFmtId="0" fontId="20" fillId="3" borderId="3" xfId="0" applyFont="1" applyFill="1" applyBorder="1" applyAlignment="1">
      <alignment horizontal="center" vertical="center" wrapText="1"/>
    </xf>
    <xf numFmtId="0" fontId="15" fillId="0" borderId="0" xfId="2" applyFont="1" applyAlignment="1">
      <alignment horizontal="center" vertical="center"/>
    </xf>
    <xf numFmtId="0" fontId="2" fillId="0" borderId="0" xfId="2" applyFont="1" applyAlignment="1">
      <alignment horizontal="justify" vertical="top" wrapText="1"/>
    </xf>
    <xf numFmtId="0" fontId="16" fillId="0" borderId="0" xfId="2" applyFont="1" applyAlignment="1">
      <alignment horizontal="left" vertical="top" wrapText="1"/>
    </xf>
    <xf numFmtId="0" fontId="17" fillId="0" borderId="0" xfId="2" applyFont="1" applyAlignment="1">
      <alignment horizontal="left" vertical="top" wrapText="1"/>
    </xf>
    <xf numFmtId="0" fontId="12" fillId="0" borderId="2" xfId="2" applyFont="1" applyBorder="1" applyAlignment="1">
      <alignment horizontal="center" vertical="center" wrapText="1"/>
    </xf>
    <xf numFmtId="0" fontId="12" fillId="0" borderId="3" xfId="2" applyFont="1" applyBorder="1" applyAlignment="1">
      <alignment horizontal="center" vertical="center" wrapText="1"/>
    </xf>
    <xf numFmtId="167" fontId="10" fillId="0" borderId="2" xfId="7" applyNumberFormat="1" applyFont="1" applyBorder="1" applyAlignment="1">
      <alignment horizontal="center" vertical="center" wrapText="1"/>
    </xf>
    <xf numFmtId="167" fontId="10" fillId="0" borderId="3" xfId="7" applyNumberFormat="1" applyFont="1" applyBorder="1" applyAlignment="1">
      <alignment horizontal="center" vertical="center" wrapText="1"/>
    </xf>
    <xf numFmtId="1" fontId="13" fillId="0" borderId="2" xfId="2" applyNumberFormat="1" applyFont="1" applyBorder="1" applyAlignment="1">
      <alignment horizontal="center" vertical="center"/>
    </xf>
    <xf numFmtId="1" fontId="13" fillId="0" borderId="3" xfId="2"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8" fillId="0" borderId="1" xfId="0" applyFont="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3" fillId="4" borderId="4" xfId="0" applyFont="1" applyFill="1" applyBorder="1" applyAlignment="1">
      <alignment horizontal="center" vertical="center"/>
    </xf>
    <xf numFmtId="0" fontId="23" fillId="0" borderId="4" xfId="0" applyFont="1" applyBorder="1"/>
    <xf numFmtId="168" fontId="24" fillId="5" borderId="5" xfId="9" applyNumberFormat="1" applyFont="1" applyFill="1" applyBorder="1" applyAlignment="1">
      <alignment horizontal="center" vertical="top" wrapText="1"/>
    </xf>
    <xf numFmtId="0" fontId="25" fillId="0" borderId="5" xfId="0" applyFont="1" applyBorder="1" applyAlignment="1">
      <alignment horizontal="left" vertical="center" wrapText="1"/>
    </xf>
    <xf numFmtId="0" fontId="0" fillId="0" borderId="0" xfId="0" applyAlignment="1">
      <alignment horizontal="center"/>
    </xf>
    <xf numFmtId="0" fontId="4" fillId="5" borderId="5" xfId="0" applyFont="1" applyFill="1" applyBorder="1" applyAlignment="1">
      <alignment horizontal="left" vertical="top" wrapText="1"/>
    </xf>
    <xf numFmtId="0" fontId="25" fillId="0" borderId="5" xfId="0" applyFont="1" applyBorder="1" applyAlignment="1">
      <alignment horizontal="left" vertical="center" wrapText="1"/>
    </xf>
    <xf numFmtId="0" fontId="4" fillId="5" borderId="6" xfId="0" applyFont="1" applyFill="1" applyBorder="1" applyAlignment="1">
      <alignment horizontal="left" vertical="top" wrapText="1"/>
    </xf>
    <xf numFmtId="0" fontId="25" fillId="0" borderId="6" xfId="0" applyFont="1" applyBorder="1" applyAlignment="1">
      <alignment horizontal="left" vertical="center" wrapText="1"/>
    </xf>
    <xf numFmtId="0" fontId="0" fillId="0" borderId="0" xfId="0" applyAlignment="1">
      <alignment horizontal="center"/>
    </xf>
    <xf numFmtId="0" fontId="4" fillId="5" borderId="7" xfId="0" applyFont="1" applyFill="1" applyBorder="1" applyAlignment="1">
      <alignment horizontal="left" vertical="top" wrapText="1"/>
    </xf>
    <xf numFmtId="0" fontId="25" fillId="0" borderId="7" xfId="0" applyFont="1" applyBorder="1" applyAlignment="1">
      <alignment horizontal="left" vertical="center" wrapText="1"/>
    </xf>
    <xf numFmtId="0" fontId="26" fillId="0" borderId="0" xfId="0" applyFont="1" applyAlignment="1">
      <alignment vertical="center"/>
    </xf>
    <xf numFmtId="0" fontId="27" fillId="5" borderId="4" xfId="0" applyFont="1" applyFill="1" applyBorder="1" applyAlignment="1">
      <alignment horizontal="center" vertical="center"/>
    </xf>
    <xf numFmtId="0" fontId="28" fillId="0" borderId="4" xfId="0" applyFont="1" applyBorder="1" applyAlignment="1">
      <alignment horizontal="center" vertical="center"/>
    </xf>
    <xf numFmtId="0" fontId="23" fillId="0" borderId="8" xfId="0" applyFont="1" applyBorder="1" applyAlignment="1">
      <alignment horizontal="center"/>
    </xf>
    <xf numFmtId="0" fontId="23" fillId="0" borderId="9" xfId="0" applyFont="1" applyBorder="1" applyAlignment="1">
      <alignment horizontal="center"/>
    </xf>
    <xf numFmtId="0" fontId="23" fillId="4" borderId="9" xfId="0" applyFont="1" applyFill="1" applyBorder="1" applyAlignment="1">
      <alignment horizontal="center" vertical="center"/>
    </xf>
    <xf numFmtId="168" fontId="27" fillId="6" borderId="7" xfId="9" applyNumberFormat="1" applyFont="1" applyFill="1" applyBorder="1" applyAlignment="1">
      <alignment horizontal="center" vertical="center"/>
    </xf>
    <xf numFmtId="168" fontId="27" fillId="6" borderId="4" xfId="9" applyNumberFormat="1" applyFont="1" applyFill="1" applyBorder="1" applyAlignment="1">
      <alignment horizontal="center" vertical="center"/>
    </xf>
    <xf numFmtId="0" fontId="27" fillId="5" borderId="0" xfId="0" applyFont="1" applyFill="1" applyAlignment="1">
      <alignment horizontal="right" vertical="center" wrapText="1"/>
    </xf>
    <xf numFmtId="0" fontId="29" fillId="0" borderId="0" xfId="0" applyFont="1"/>
    <xf numFmtId="168" fontId="27" fillId="6" borderId="6" xfId="9" applyNumberFormat="1" applyFont="1" applyFill="1" applyBorder="1" applyAlignment="1">
      <alignment vertical="center"/>
    </xf>
    <xf numFmtId="168" fontId="27" fillId="6" borderId="4" xfId="9" applyNumberFormat="1" applyFont="1" applyFill="1" applyBorder="1" applyAlignment="1">
      <alignment vertical="center"/>
    </xf>
    <xf numFmtId="0" fontId="27" fillId="5" borderId="10" xfId="0" applyFont="1" applyFill="1" applyBorder="1" applyAlignment="1">
      <alignment horizontal="right" vertical="center" wrapText="1"/>
    </xf>
    <xf numFmtId="0" fontId="30" fillId="0" borderId="0" xfId="0" applyFont="1" applyAlignment="1">
      <alignment horizontal="justify" vertical="center"/>
    </xf>
    <xf numFmtId="168" fontId="27" fillId="6" borderId="1" xfId="9" applyNumberFormat="1" applyFont="1" applyFill="1" applyBorder="1" applyAlignment="1">
      <alignment horizontal="center" vertical="center"/>
    </xf>
    <xf numFmtId="0" fontId="27" fillId="5" borderId="1" xfId="0" applyFont="1" applyFill="1" applyBorder="1" applyAlignment="1">
      <alignment horizontal="center" vertical="center"/>
    </xf>
    <xf numFmtId="0" fontId="27" fillId="5" borderId="1" xfId="0" applyFont="1" applyFill="1" applyBorder="1" applyAlignment="1">
      <alignment horizontal="left" vertical="center" wrapText="1" indent="1"/>
    </xf>
    <xf numFmtId="0" fontId="27" fillId="5" borderId="0" xfId="0" applyFont="1" applyFill="1" applyAlignment="1">
      <alignment horizontal="justify" vertical="center"/>
    </xf>
    <xf numFmtId="0" fontId="27" fillId="5" borderId="1" xfId="0" applyFont="1" applyFill="1" applyBorder="1" applyAlignment="1">
      <alignment horizontal="justify" vertical="center"/>
    </xf>
    <xf numFmtId="0" fontId="27" fillId="5" borderId="7" xfId="0" applyFont="1" applyFill="1" applyBorder="1" applyAlignment="1">
      <alignment horizontal="center" vertical="center"/>
    </xf>
    <xf numFmtId="0" fontId="27" fillId="5" borderId="11" xfId="0" applyFont="1" applyFill="1" applyBorder="1" applyAlignment="1">
      <alignment horizontal="left" vertical="center" wrapText="1" indent="1"/>
    </xf>
    <xf numFmtId="0" fontId="27" fillId="5" borderId="7" xfId="0" applyFont="1" applyFill="1" applyBorder="1" applyAlignment="1">
      <alignment horizontal="justify" vertical="center"/>
    </xf>
    <xf numFmtId="168" fontId="27" fillId="6" borderId="6" xfId="9" applyNumberFormat="1" applyFont="1" applyFill="1" applyBorder="1" applyAlignment="1">
      <alignment horizontal="center" vertical="center"/>
    </xf>
    <xf numFmtId="168" fontId="27" fillId="6" borderId="7" xfId="9" applyNumberFormat="1" applyFont="1" applyFill="1" applyBorder="1" applyAlignment="1">
      <alignment horizontal="center" vertical="center"/>
    </xf>
    <xf numFmtId="0" fontId="27" fillId="5" borderId="12" xfId="0" applyFont="1" applyFill="1" applyBorder="1" applyAlignment="1">
      <alignment horizontal="center" vertical="center" wrapText="1"/>
    </xf>
    <xf numFmtId="0" fontId="27" fillId="5" borderId="5" xfId="0" applyFont="1" applyFill="1" applyBorder="1" applyAlignment="1">
      <alignment horizontal="center" vertical="center"/>
    </xf>
    <xf numFmtId="0" fontId="27" fillId="6" borderId="12" xfId="0" applyFont="1" applyFill="1" applyBorder="1" applyAlignment="1">
      <alignment horizontal="center" vertical="center" wrapText="1"/>
    </xf>
    <xf numFmtId="0" fontId="27" fillId="5" borderId="8" xfId="0" applyFont="1" applyFill="1" applyBorder="1" applyAlignment="1">
      <alignment horizontal="center" vertical="center" wrapText="1"/>
    </xf>
    <xf numFmtId="0" fontId="27" fillId="5" borderId="13"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7" fillId="6" borderId="8" xfId="0" applyFont="1" applyFill="1" applyBorder="1" applyAlignment="1">
      <alignment horizontal="center" vertical="center"/>
    </xf>
    <xf numFmtId="0" fontId="27" fillId="6" borderId="9" xfId="0" applyFont="1" applyFill="1" applyBorder="1" applyAlignment="1">
      <alignment horizontal="center" vertical="center"/>
    </xf>
    <xf numFmtId="0" fontId="28" fillId="0" borderId="14" xfId="0" applyFont="1" applyBorder="1" applyAlignment="1">
      <alignment horizontal="center"/>
    </xf>
    <xf numFmtId="0" fontId="28" fillId="0" borderId="15" xfId="0" applyFont="1" applyBorder="1" applyAlignment="1">
      <alignment horizontal="center"/>
    </xf>
    <xf numFmtId="168" fontId="0" fillId="0" borderId="0" xfId="9" applyNumberFormat="1" applyFont="1"/>
    <xf numFmtId="0" fontId="0" fillId="7" borderId="0" xfId="0" applyFill="1"/>
    <xf numFmtId="0" fontId="31" fillId="7" borderId="0" xfId="0" applyFont="1" applyFill="1" applyAlignment="1">
      <alignment horizontal="center"/>
    </xf>
    <xf numFmtId="0" fontId="31" fillId="7" borderId="0" xfId="0" applyFont="1" applyFill="1" applyAlignment="1">
      <alignment wrapText="1"/>
    </xf>
    <xf numFmtId="0" fontId="31" fillId="7" borderId="0" xfId="0" applyFont="1" applyFill="1" applyAlignment="1">
      <alignment horizontal="center" vertical="center"/>
    </xf>
    <xf numFmtId="0" fontId="31" fillId="7" borderId="0" xfId="0" applyFont="1" applyFill="1"/>
    <xf numFmtId="0" fontId="31" fillId="7" borderId="0" xfId="0" applyFont="1" applyFill="1" applyAlignment="1">
      <alignment vertical="justify"/>
    </xf>
    <xf numFmtId="0" fontId="10" fillId="7" borderId="0" xfId="0" applyFont="1" applyFill="1" applyAlignment="1">
      <alignment horizontal="justify" vertical="center" wrapText="1"/>
    </xf>
    <xf numFmtId="0" fontId="31" fillId="7" borderId="0" xfId="0" applyFont="1" applyFill="1" applyAlignment="1">
      <alignment horizontal="left" vertical="center" wrapText="1"/>
    </xf>
    <xf numFmtId="170" fontId="13" fillId="7" borderId="0" xfId="10" applyNumberFormat="1" applyFont="1" applyFill="1" applyBorder="1" applyAlignment="1">
      <alignment horizontal="center" vertical="justify"/>
    </xf>
    <xf numFmtId="0" fontId="28" fillId="7" borderId="0" xfId="0" applyFont="1" applyFill="1" applyAlignment="1">
      <alignment horizontal="justify" vertical="justify" wrapText="1"/>
    </xf>
    <xf numFmtId="0" fontId="28" fillId="7" borderId="0" xfId="0" applyFont="1" applyFill="1" applyAlignment="1">
      <alignment horizontal="center" vertical="center" wrapText="1"/>
    </xf>
    <xf numFmtId="0" fontId="28" fillId="7" borderId="0" xfId="0" applyFont="1" applyFill="1" applyAlignment="1">
      <alignment horizontal="center" vertical="center"/>
    </xf>
    <xf numFmtId="0" fontId="31" fillId="7" borderId="0" xfId="0" applyFont="1" applyFill="1" applyAlignment="1">
      <alignment vertical="center" wrapText="1"/>
    </xf>
    <xf numFmtId="0" fontId="13" fillId="7" borderId="0" xfId="0" applyFont="1" applyFill="1" applyAlignment="1">
      <alignment horizontal="center" vertical="center" wrapText="1"/>
    </xf>
    <xf numFmtId="170" fontId="13" fillId="7" borderId="0" xfId="10" applyNumberFormat="1" applyFont="1" applyFill="1" applyBorder="1" applyAlignment="1">
      <alignment horizontal="center" vertical="center"/>
    </xf>
    <xf numFmtId="0" fontId="3" fillId="7" borderId="0" xfId="0" applyFont="1" applyFill="1"/>
    <xf numFmtId="0" fontId="2" fillId="7" borderId="0" xfId="0" applyFont="1" applyFill="1" applyAlignment="1">
      <alignment horizontal="center" vertical="center" wrapText="1"/>
    </xf>
    <xf numFmtId="0" fontId="32" fillId="7" borderId="0" xfId="0" applyFont="1" applyFill="1" applyAlignment="1">
      <alignment horizontal="justify" vertical="center"/>
    </xf>
    <xf numFmtId="170" fontId="2" fillId="7" borderId="0" xfId="10" applyNumberFormat="1" applyFont="1" applyFill="1" applyBorder="1" applyAlignment="1">
      <alignment horizontal="center" vertical="center"/>
    </xf>
    <xf numFmtId="0" fontId="5" fillId="7" borderId="0" xfId="0" applyFont="1" applyFill="1" applyAlignment="1">
      <alignment horizontal="center" vertical="center"/>
    </xf>
    <xf numFmtId="0" fontId="2" fillId="7" borderId="0" xfId="0" applyFont="1" applyFill="1" applyAlignment="1">
      <alignment horizontal="justify" vertical="center" wrapText="1"/>
    </xf>
    <xf numFmtId="0" fontId="5" fillId="7" borderId="0" xfId="0" applyFont="1" applyFill="1" applyAlignment="1">
      <alignment horizontal="left" vertical="center" wrapText="1"/>
    </xf>
    <xf numFmtId="0" fontId="32" fillId="7" borderId="0" xfId="0" applyFont="1" applyFill="1"/>
    <xf numFmtId="0" fontId="33" fillId="7" borderId="0" xfId="0" applyFont="1" applyFill="1" applyAlignment="1">
      <alignment horizontal="left" vertical="center" wrapText="1"/>
    </xf>
    <xf numFmtId="0" fontId="5" fillId="7" borderId="0" xfId="0" applyFont="1" applyFill="1"/>
    <xf numFmtId="0" fontId="31" fillId="7" borderId="0" xfId="0" applyFont="1" applyFill="1" applyAlignment="1">
      <alignment horizontal="center" vertical="center" wrapText="1"/>
    </xf>
    <xf numFmtId="0" fontId="34" fillId="7" borderId="0" xfId="0" applyFont="1" applyFill="1" applyAlignment="1">
      <alignment horizontal="center" vertical="center" wrapText="1"/>
    </xf>
    <xf numFmtId="0" fontId="2" fillId="7" borderId="0" xfId="0" applyFont="1" applyFill="1" applyAlignment="1">
      <alignment horizontal="left" vertical="center" wrapText="1"/>
    </xf>
    <xf numFmtId="0" fontId="28" fillId="7" borderId="0" xfId="0" applyFont="1" applyFill="1" applyAlignment="1">
      <alignment horizontal="center" vertical="center" wrapText="1"/>
    </xf>
    <xf numFmtId="0" fontId="2" fillId="7" borderId="1" xfId="0" applyFont="1" applyFill="1" applyBorder="1" applyAlignment="1">
      <alignment horizontal="center" vertical="center" wrapText="1"/>
    </xf>
    <xf numFmtId="0" fontId="32" fillId="0" borderId="1" xfId="0" applyFont="1" applyBorder="1" applyAlignment="1">
      <alignment horizontal="justify" vertical="center"/>
    </xf>
    <xf numFmtId="170" fontId="2" fillId="7" borderId="1" xfId="10" applyNumberFormat="1" applyFont="1" applyFill="1" applyBorder="1" applyAlignment="1">
      <alignment horizontal="center" vertical="center"/>
    </xf>
    <xf numFmtId="0" fontId="5" fillId="7" borderId="1" xfId="0" applyFont="1" applyFill="1" applyBorder="1" applyAlignment="1">
      <alignment horizontal="center" vertical="center"/>
    </xf>
    <xf numFmtId="0" fontId="32" fillId="0" borderId="1" xfId="0" applyFont="1" applyBorder="1"/>
    <xf numFmtId="0" fontId="2" fillId="7" borderId="16" xfId="0" applyFont="1" applyFill="1" applyBorder="1" applyAlignment="1">
      <alignment horizontal="center" vertical="center" wrapText="1"/>
    </xf>
    <xf numFmtId="0" fontId="33" fillId="7" borderId="1" xfId="0" applyFont="1" applyFill="1" applyBorder="1" applyAlignment="1">
      <alignment horizontal="left" vertical="center" wrapText="1"/>
    </xf>
    <xf numFmtId="170" fontId="13" fillId="7" borderId="17" xfId="10" applyNumberFormat="1" applyFont="1" applyFill="1" applyBorder="1" applyAlignment="1">
      <alignment horizontal="center" vertical="justify"/>
    </xf>
    <xf numFmtId="0" fontId="28" fillId="7" borderId="17" xfId="0" applyFont="1" applyFill="1" applyBorder="1" applyAlignment="1">
      <alignment horizontal="justify" vertical="justify" wrapText="1"/>
    </xf>
    <xf numFmtId="0" fontId="31" fillId="7" borderId="7" xfId="0" applyFont="1" applyFill="1" applyBorder="1" applyAlignment="1">
      <alignment horizontal="center" vertical="center"/>
    </xf>
    <xf numFmtId="0" fontId="31" fillId="7" borderId="7" xfId="0" applyFont="1" applyFill="1" applyBorder="1" applyAlignment="1">
      <alignment horizontal="center"/>
    </xf>
    <xf numFmtId="0" fontId="28" fillId="7" borderId="4" xfId="0" applyFont="1" applyFill="1" applyBorder="1" applyAlignment="1">
      <alignment horizontal="center" vertical="center" wrapText="1"/>
    </xf>
    <xf numFmtId="0" fontId="28" fillId="7" borderId="4" xfId="0" applyFont="1" applyFill="1" applyBorder="1" applyAlignment="1">
      <alignment horizontal="center" vertical="center"/>
    </xf>
    <xf numFmtId="0" fontId="0" fillId="7" borderId="0" xfId="0" applyFill="1" applyAlignment="1">
      <alignment vertical="top"/>
    </xf>
    <xf numFmtId="0" fontId="14" fillId="7" borderId="0" xfId="0" applyFont="1" applyFill="1"/>
    <xf numFmtId="0" fontId="28" fillId="7" borderId="8" xfId="0" applyFont="1" applyFill="1" applyBorder="1" applyAlignment="1">
      <alignment horizontal="justify" vertical="center" wrapText="1"/>
    </xf>
    <xf numFmtId="0" fontId="28" fillId="7" borderId="9" xfId="0" applyFont="1" applyFill="1" applyBorder="1" applyAlignment="1">
      <alignment horizontal="justify" vertical="center" wrapText="1"/>
    </xf>
    <xf numFmtId="0" fontId="28" fillId="7" borderId="14" xfId="0" applyFont="1" applyFill="1" applyBorder="1" applyAlignment="1">
      <alignment horizontal="center" vertical="center"/>
    </xf>
    <xf numFmtId="0" fontId="35" fillId="7" borderId="0" xfId="0" applyFont="1" applyFill="1"/>
    <xf numFmtId="164" fontId="36" fillId="7" borderId="0" xfId="1" applyFont="1" applyFill="1" applyBorder="1" applyAlignment="1">
      <alignment horizontal="center"/>
    </xf>
    <xf numFmtId="164" fontId="35" fillId="7" borderId="0" xfId="1" applyFont="1" applyFill="1" applyBorder="1"/>
    <xf numFmtId="171" fontId="35" fillId="7" borderId="0" xfId="1" applyNumberFormat="1" applyFont="1" applyFill="1" applyBorder="1"/>
    <xf numFmtId="0" fontId="35" fillId="7" borderId="0" xfId="0" applyFont="1" applyFill="1" applyAlignment="1">
      <alignment horizontal="center"/>
    </xf>
    <xf numFmtId="2" fontId="35" fillId="7" borderId="0" xfId="10" applyNumberFormat="1" applyFont="1" applyFill="1" applyBorder="1"/>
    <xf numFmtId="39" fontId="35" fillId="7" borderId="0" xfId="1" applyNumberFormat="1" applyFont="1" applyFill="1" applyBorder="1"/>
    <xf numFmtId="0" fontId="36" fillId="7" borderId="0" xfId="0" applyFont="1" applyFill="1" applyAlignment="1">
      <alignment horizontal="center" vertical="justify" wrapText="1"/>
    </xf>
    <xf numFmtId="0" fontId="36" fillId="7" borderId="0" xfId="0" applyFont="1" applyFill="1" applyAlignment="1">
      <alignment horizontal="center"/>
    </xf>
    <xf numFmtId="0" fontId="36" fillId="7" borderId="0" xfId="0" applyFont="1" applyFill="1" applyAlignment="1">
      <alignment horizontal="center" vertical="justify" wrapText="1"/>
    </xf>
    <xf numFmtId="9" fontId="35" fillId="7" borderId="0" xfId="10" applyFont="1" applyFill="1" applyBorder="1"/>
    <xf numFmtId="172" fontId="35" fillId="7" borderId="0" xfId="7" applyNumberFormat="1" applyFont="1" applyFill="1" applyBorder="1"/>
    <xf numFmtId="171" fontId="35" fillId="7" borderId="0" xfId="0" applyNumberFormat="1" applyFont="1" applyFill="1" applyAlignment="1">
      <alignment horizontal="center"/>
    </xf>
    <xf numFmtId="0" fontId="28" fillId="7" borderId="0" xfId="0" applyFont="1" applyFill="1" applyAlignment="1">
      <alignment horizontal="center" vertical="justify" wrapText="1"/>
    </xf>
    <xf numFmtId="164" fontId="28" fillId="7" borderId="0" xfId="0" applyNumberFormat="1" applyFont="1" applyFill="1" applyAlignment="1">
      <alignment horizontal="center" vertical="justify" wrapText="1"/>
    </xf>
    <xf numFmtId="164" fontId="37" fillId="7" borderId="0" xfId="1" applyFont="1" applyFill="1" applyBorder="1" applyAlignment="1">
      <alignment horizontal="center"/>
    </xf>
    <xf numFmtId="0" fontId="35" fillId="7" borderId="0" xfId="10" applyNumberFormat="1" applyFont="1" applyFill="1" applyBorder="1"/>
    <xf numFmtId="0" fontId="36" fillId="7" borderId="0" xfId="0" applyFont="1" applyFill="1" applyAlignment="1">
      <alignment horizontal="center" vertical="center" wrapText="1"/>
    </xf>
    <xf numFmtId="0" fontId="23" fillId="7" borderId="0" xfId="0" applyFont="1" applyFill="1" applyAlignment="1">
      <alignment horizontal="center"/>
    </xf>
    <xf numFmtId="9" fontId="23" fillId="7" borderId="0" xfId="0" applyNumberFormat="1" applyFont="1" applyFill="1" applyAlignment="1">
      <alignment horizontal="center"/>
    </xf>
    <xf numFmtId="9" fontId="28" fillId="7" borderId="0" xfId="0" applyNumberFormat="1" applyFont="1" applyFill="1" applyAlignment="1">
      <alignment horizontal="center" vertical="justify" wrapText="1"/>
    </xf>
    <xf numFmtId="9" fontId="0" fillId="7" borderId="0" xfId="10" applyFont="1" applyFill="1" applyBorder="1"/>
    <xf numFmtId="164" fontId="36" fillId="7" borderId="18" xfId="1" applyFont="1" applyFill="1" applyBorder="1" applyAlignment="1">
      <alignment horizontal="center"/>
    </xf>
    <xf numFmtId="172" fontId="35" fillId="7" borderId="19" xfId="7" applyNumberFormat="1" applyFont="1" applyFill="1" applyBorder="1"/>
    <xf numFmtId="171" fontId="35" fillId="7" borderId="19" xfId="1" applyNumberFormat="1" applyFont="1" applyFill="1" applyBorder="1"/>
    <xf numFmtId="0" fontId="35" fillId="7" borderId="19" xfId="0" applyFont="1" applyFill="1" applyBorder="1" applyAlignment="1">
      <alignment horizontal="center"/>
    </xf>
    <xf numFmtId="0" fontId="35" fillId="7" borderId="20" xfId="0" applyFont="1" applyFill="1" applyBorder="1"/>
    <xf numFmtId="0" fontId="35" fillId="7" borderId="21" xfId="0" applyFont="1" applyFill="1" applyBorder="1"/>
    <xf numFmtId="0" fontId="35" fillId="7" borderId="22" xfId="0" applyFont="1" applyFill="1" applyBorder="1"/>
    <xf numFmtId="2" fontId="0" fillId="7" borderId="0" xfId="10" applyNumberFormat="1" applyFont="1" applyFill="1" applyBorder="1"/>
    <xf numFmtId="164" fontId="36" fillId="7" borderId="21" xfId="1" applyFont="1" applyFill="1" applyBorder="1" applyAlignment="1">
      <alignment horizontal="center"/>
    </xf>
    <xf numFmtId="0" fontId="36" fillId="7" borderId="21" xfId="0" applyFont="1" applyFill="1" applyBorder="1" applyAlignment="1">
      <alignment horizontal="center" vertical="justify" wrapText="1"/>
    </xf>
    <xf numFmtId="171" fontId="35" fillId="7" borderId="14" xfId="1" applyNumberFormat="1" applyFont="1" applyFill="1" applyBorder="1"/>
    <xf numFmtId="0" fontId="35" fillId="7" borderId="14" xfId="0" applyFont="1" applyFill="1" applyBorder="1" applyAlignment="1">
      <alignment horizontal="center"/>
    </xf>
    <xf numFmtId="0" fontId="36" fillId="7" borderId="23" xfId="0" applyFont="1" applyFill="1" applyBorder="1" applyAlignment="1">
      <alignment horizontal="center" vertical="justify" wrapText="1"/>
    </xf>
    <xf numFmtId="0" fontId="36" fillId="7" borderId="22" xfId="0" applyFont="1" applyFill="1" applyBorder="1" applyAlignment="1">
      <alignment horizontal="center"/>
    </xf>
    <xf numFmtId="0" fontId="36" fillId="7" borderId="24" xfId="0" applyFont="1" applyFill="1" applyBorder="1" applyAlignment="1">
      <alignment horizontal="center" vertical="center" wrapText="1"/>
    </xf>
    <xf numFmtId="0" fontId="28" fillId="7" borderId="25" xfId="0" applyFont="1" applyFill="1" applyBorder="1" applyAlignment="1">
      <alignment horizontal="center" vertical="center" wrapText="1"/>
    </xf>
    <xf numFmtId="0" fontId="28" fillId="7" borderId="2" xfId="0" applyFont="1" applyFill="1" applyBorder="1" applyAlignment="1">
      <alignment horizontal="center" vertical="center" wrapText="1"/>
    </xf>
    <xf numFmtId="0" fontId="23" fillId="7" borderId="0" xfId="0" applyFont="1" applyFill="1" applyAlignment="1">
      <alignment horizontal="center"/>
    </xf>
    <xf numFmtId="41" fontId="0" fillId="7" borderId="0" xfId="8" applyFont="1" applyFill="1" applyAlignment="1">
      <alignment vertical="center"/>
    </xf>
    <xf numFmtId="0" fontId="38" fillId="7" borderId="0" xfId="0" applyFont="1" applyFill="1" applyAlignment="1">
      <alignment horizontal="center" vertical="center"/>
    </xf>
    <xf numFmtId="0" fontId="37" fillId="7" borderId="0" xfId="0" applyFont="1" applyFill="1" applyAlignment="1">
      <alignment horizontal="justify" vertical="center" wrapText="1"/>
    </xf>
    <xf numFmtId="0" fontId="38" fillId="7" borderId="1" xfId="0" applyFont="1" applyFill="1" applyBorder="1" applyAlignment="1">
      <alignment horizontal="center" vertical="center"/>
    </xf>
    <xf numFmtId="0" fontId="33" fillId="0" borderId="1" xfId="0" applyFont="1" applyBorder="1" applyAlignment="1">
      <alignment horizontal="center"/>
    </xf>
    <xf numFmtId="0" fontId="37" fillId="7" borderId="1" xfId="0" applyFont="1" applyFill="1" applyBorder="1" applyAlignment="1">
      <alignment horizontal="justify" vertical="center" wrapText="1"/>
    </xf>
    <xf numFmtId="0" fontId="11" fillId="0" borderId="1" xfId="0" applyFont="1" applyBorder="1" applyAlignment="1">
      <alignment horizontal="center" vertical="center"/>
    </xf>
    <xf numFmtId="0" fontId="38" fillId="7" borderId="1" xfId="0" applyFont="1" applyFill="1" applyBorder="1" applyAlignment="1">
      <alignment horizontal="center" vertical="center" wrapText="1"/>
    </xf>
    <xf numFmtId="0" fontId="38" fillId="7" borderId="26" xfId="0" applyFont="1" applyFill="1" applyBorder="1" applyAlignment="1">
      <alignment horizontal="center" vertical="center"/>
    </xf>
    <xf numFmtId="0" fontId="37" fillId="7" borderId="1" xfId="0" applyFont="1" applyFill="1" applyBorder="1" applyAlignment="1">
      <alignment vertical="center"/>
    </xf>
    <xf numFmtId="3" fontId="0" fillId="7" borderId="0" xfId="0" applyNumberFormat="1" applyFill="1"/>
    <xf numFmtId="0" fontId="37" fillId="7" borderId="3" xfId="0" applyFont="1" applyFill="1" applyBorder="1" applyAlignment="1">
      <alignment horizontal="center" vertical="center" wrapText="1"/>
    </xf>
    <xf numFmtId="0" fontId="37" fillId="7" borderId="2" xfId="0" applyFont="1" applyFill="1" applyBorder="1" applyAlignment="1">
      <alignment horizontal="center" vertical="center" wrapText="1"/>
    </xf>
    <xf numFmtId="0" fontId="37" fillId="7" borderId="27" xfId="0" applyFont="1" applyFill="1" applyBorder="1" applyAlignment="1">
      <alignment horizontal="center" vertical="center"/>
    </xf>
    <xf numFmtId="0" fontId="23" fillId="7" borderId="0" xfId="0" applyFont="1" applyFill="1"/>
    <xf numFmtId="0" fontId="0" fillId="7" borderId="0" xfId="0" applyFill="1" applyAlignment="1">
      <alignment horizontal="justify" vertical="justify"/>
    </xf>
    <xf numFmtId="0" fontId="0" fillId="7" borderId="0" xfId="0" applyFill="1" applyAlignment="1">
      <alignment horizontal="justify" vertical="center"/>
    </xf>
    <xf numFmtId="0" fontId="0" fillId="7" borderId="0" xfId="0" applyFill="1" applyAlignment="1">
      <alignment horizontal="center"/>
    </xf>
    <xf numFmtId="0" fontId="23" fillId="7" borderId="4" xfId="0" applyFont="1" applyFill="1" applyBorder="1" applyAlignment="1">
      <alignment horizontal="center"/>
    </xf>
    <xf numFmtId="9" fontId="0" fillId="7" borderId="23" xfId="0" applyNumberFormat="1" applyFill="1" applyBorder="1"/>
    <xf numFmtId="0" fontId="38" fillId="7" borderId="2" xfId="0" applyFont="1" applyFill="1" applyBorder="1" applyAlignment="1">
      <alignment horizontal="center" vertical="center"/>
    </xf>
    <xf numFmtId="0" fontId="36" fillId="7" borderId="1" xfId="0" applyFont="1" applyFill="1" applyBorder="1" applyAlignment="1">
      <alignment horizontal="justify" vertical="center" wrapText="1"/>
    </xf>
    <xf numFmtId="9" fontId="0" fillId="7" borderId="1" xfId="0" applyNumberFormat="1" applyFill="1" applyBorder="1"/>
    <xf numFmtId="2" fontId="0" fillId="7" borderId="1" xfId="10" applyNumberFormat="1" applyFont="1" applyFill="1" applyBorder="1"/>
    <xf numFmtId="173" fontId="35" fillId="7" borderId="0" xfId="0" applyNumberFormat="1" applyFont="1" applyFill="1" applyAlignment="1">
      <alignment horizontal="center" vertical="center"/>
    </xf>
    <xf numFmtId="9" fontId="35" fillId="7" borderId="1" xfId="10" applyFont="1" applyFill="1" applyBorder="1" applyAlignment="1">
      <alignment horizontal="right" vertical="center"/>
    </xf>
    <xf numFmtId="174" fontId="35" fillId="7" borderId="1" xfId="7" applyNumberFormat="1" applyFont="1" applyFill="1" applyBorder="1" applyAlignment="1">
      <alignment horizontal="right" vertical="center"/>
    </xf>
    <xf numFmtId="0" fontId="38" fillId="7" borderId="2" xfId="0" applyFont="1" applyFill="1" applyBorder="1" applyAlignment="1">
      <alignment horizontal="center" vertical="center" wrapText="1"/>
    </xf>
    <xf numFmtId="173" fontId="35" fillId="7" borderId="18" xfId="0" applyNumberFormat="1" applyFont="1" applyFill="1" applyBorder="1" applyAlignment="1">
      <alignment horizontal="right" vertical="center"/>
    </xf>
    <xf numFmtId="0" fontId="38" fillId="7" borderId="19" xfId="0" applyFont="1" applyFill="1" applyBorder="1" applyAlignment="1">
      <alignment horizontal="center" vertical="center"/>
    </xf>
    <xf numFmtId="0" fontId="36" fillId="7" borderId="1" xfId="0" applyFont="1" applyFill="1" applyBorder="1" applyAlignment="1">
      <alignment vertical="center"/>
    </xf>
    <xf numFmtId="0" fontId="36" fillId="7" borderId="4" xfId="0" applyFont="1" applyFill="1" applyBorder="1" applyAlignment="1">
      <alignment horizontal="center" vertical="center" wrapText="1"/>
    </xf>
    <xf numFmtId="0" fontId="36" fillId="7" borderId="28" xfId="0" applyFont="1" applyFill="1" applyBorder="1" applyAlignment="1">
      <alignment horizontal="center" vertical="center"/>
    </xf>
    <xf numFmtId="0" fontId="36" fillId="7" borderId="29" xfId="0" applyFont="1" applyFill="1" applyBorder="1" applyAlignment="1">
      <alignment horizontal="center" vertical="center"/>
    </xf>
    <xf numFmtId="0" fontId="36" fillId="7" borderId="0" xfId="0" applyFont="1" applyFill="1" applyAlignment="1">
      <alignment horizontal="center" vertical="center"/>
    </xf>
    <xf numFmtId="0" fontId="36" fillId="7" borderId="30" xfId="0" applyFont="1" applyFill="1" applyBorder="1" applyAlignment="1">
      <alignment horizontal="center" vertical="center"/>
    </xf>
    <xf numFmtId="0" fontId="29" fillId="7" borderId="0" xfId="0" applyFont="1" applyFill="1"/>
    <xf numFmtId="0" fontId="39" fillId="7" borderId="0" xfId="0" applyFont="1" applyFill="1"/>
    <xf numFmtId="0" fontId="28" fillId="7" borderId="0" xfId="0" applyFont="1" applyFill="1" applyAlignment="1">
      <alignment horizontal="left" vertical="center" wrapText="1"/>
    </xf>
    <xf numFmtId="0" fontId="28" fillId="7" borderId="0" xfId="0" applyFont="1" applyFill="1" applyAlignment="1">
      <alignment horizontal="left" vertical="justify"/>
    </xf>
    <xf numFmtId="0" fontId="7" fillId="7" borderId="0" xfId="0" applyFont="1" applyFill="1" applyAlignment="1">
      <alignment horizontal="left"/>
    </xf>
  </cellXfs>
  <cellStyles count="11">
    <cellStyle name="Millares [0]" xfId="8" builtinId="6"/>
    <cellStyle name="Millares [0] 2" xfId="6" xr:uid="{00000000-0005-0000-0000-000001000000}"/>
    <cellStyle name="Millares 2" xfId="1" xr:uid="{00000000-0005-0000-0000-000002000000}"/>
    <cellStyle name="Moneda" xfId="9" builtinId="4"/>
    <cellStyle name="Moneda [0] 2" xfId="5" xr:uid="{00000000-0005-0000-0000-000003000000}"/>
    <cellStyle name="Moneda 2" xfId="7" xr:uid="{00000000-0005-0000-0000-000004000000}"/>
    <cellStyle name="Normal" xfId="0" builtinId="0"/>
    <cellStyle name="Normal 2" xfId="2" xr:uid="{00000000-0005-0000-0000-000006000000}"/>
    <cellStyle name="Normal 3" xfId="3" xr:uid="{00000000-0005-0000-0000-000007000000}"/>
    <cellStyle name="Normal 4" xfId="4" xr:uid="{00000000-0005-0000-0000-000008000000}"/>
    <cellStyle name="Porcentaje"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34"/>
  <sheetViews>
    <sheetView zoomScale="85" zoomScaleNormal="85" workbookViewId="0">
      <selection activeCell="A11" sqref="A11"/>
    </sheetView>
  </sheetViews>
  <sheetFormatPr baseColWidth="10" defaultRowHeight="11.25" x14ac:dyDescent="0.2"/>
  <cols>
    <col min="1" max="1" width="88.85546875" style="2" customWidth="1"/>
    <col min="2" max="2" width="58.28515625" style="48" customWidth="1"/>
    <col min="3" max="4" width="11.42578125" style="1"/>
    <col min="5" max="5" width="15" style="1" bestFit="1" customWidth="1"/>
    <col min="6" max="16384" width="11.42578125" style="1"/>
  </cols>
  <sheetData>
    <row r="2" spans="1:2" ht="23.25" x14ac:dyDescent="0.35">
      <c r="A2" s="20" t="s">
        <v>53</v>
      </c>
      <c r="B2" s="46"/>
    </row>
    <row r="3" spans="1:2" ht="38.25" customHeight="1" x14ac:dyDescent="0.2">
      <c r="A3" s="4" t="s">
        <v>0</v>
      </c>
      <c r="B3" s="50"/>
    </row>
    <row r="4" spans="1:2" ht="39" customHeight="1" x14ac:dyDescent="0.2">
      <c r="A4" s="4" t="s">
        <v>28</v>
      </c>
      <c r="B4" s="51"/>
    </row>
    <row r="5" spans="1:2" ht="39" customHeight="1" x14ac:dyDescent="0.2">
      <c r="A5" s="4"/>
      <c r="B5" s="4" t="s">
        <v>54</v>
      </c>
    </row>
    <row r="6" spans="1:2" ht="15" customHeight="1" x14ac:dyDescent="0.2">
      <c r="A6" s="5" t="s">
        <v>27</v>
      </c>
      <c r="B6" s="50" t="s">
        <v>52</v>
      </c>
    </row>
    <row r="7" spans="1:2" ht="33.75" x14ac:dyDescent="0.2">
      <c r="A7" s="6" t="s">
        <v>1</v>
      </c>
      <c r="B7" s="50" t="s">
        <v>5</v>
      </c>
    </row>
    <row r="8" spans="1:2" x14ac:dyDescent="0.2">
      <c r="A8" s="7" t="s">
        <v>49</v>
      </c>
      <c r="B8" s="44" t="s">
        <v>55</v>
      </c>
    </row>
    <row r="9" spans="1:2" x14ac:dyDescent="0.2">
      <c r="A9" s="8" t="s">
        <v>26</v>
      </c>
      <c r="B9" s="45"/>
    </row>
    <row r="10" spans="1:2" ht="204.75" customHeight="1" x14ac:dyDescent="0.2">
      <c r="A10" s="9" t="s">
        <v>9</v>
      </c>
      <c r="B10" s="13" t="s">
        <v>5</v>
      </c>
    </row>
    <row r="11" spans="1:2" ht="14.25" customHeight="1" x14ac:dyDescent="0.2">
      <c r="A11" s="43" t="s">
        <v>50</v>
      </c>
      <c r="B11" s="13" t="s">
        <v>56</v>
      </c>
    </row>
    <row r="12" spans="1:2" ht="38.25" customHeight="1" x14ac:dyDescent="0.2">
      <c r="A12" s="9" t="s">
        <v>51</v>
      </c>
      <c r="B12" s="13" t="s">
        <v>5</v>
      </c>
    </row>
    <row r="13" spans="1:2" x14ac:dyDescent="0.2">
      <c r="A13" s="7" t="s">
        <v>25</v>
      </c>
      <c r="B13" s="44" t="s">
        <v>6</v>
      </c>
    </row>
    <row r="14" spans="1:2" ht="22.5" x14ac:dyDescent="0.2">
      <c r="A14" s="10" t="s">
        <v>2</v>
      </c>
      <c r="B14" s="44" t="s">
        <v>6</v>
      </c>
    </row>
    <row r="15" spans="1:2" ht="15" customHeight="1" x14ac:dyDescent="0.2">
      <c r="A15" s="7" t="s">
        <v>24</v>
      </c>
      <c r="B15" s="44" t="s">
        <v>6</v>
      </c>
    </row>
    <row r="16" spans="1:2" ht="45.75" customHeight="1" x14ac:dyDescent="0.2">
      <c r="A16" s="10" t="s">
        <v>4</v>
      </c>
      <c r="B16" s="44" t="s">
        <v>6</v>
      </c>
    </row>
    <row r="17" spans="1:2" ht="15" customHeight="1" x14ac:dyDescent="0.2">
      <c r="A17" s="8" t="s">
        <v>23</v>
      </c>
      <c r="B17" s="49" t="s">
        <v>57</v>
      </c>
    </row>
    <row r="18" spans="1:2" ht="324.75" customHeight="1" x14ac:dyDescent="0.2">
      <c r="A18" s="9" t="s">
        <v>7</v>
      </c>
      <c r="B18" s="52" t="s">
        <v>5</v>
      </c>
    </row>
    <row r="19" spans="1:2" ht="21.75" customHeight="1" x14ac:dyDescent="0.2">
      <c r="A19" s="7" t="s">
        <v>22</v>
      </c>
      <c r="B19" s="44" t="s">
        <v>58</v>
      </c>
    </row>
    <row r="20" spans="1:2" ht="73.5" customHeight="1" x14ac:dyDescent="0.2">
      <c r="A20" s="10" t="s">
        <v>29</v>
      </c>
      <c r="B20" s="45" t="s">
        <v>5</v>
      </c>
    </row>
    <row r="21" spans="1:2" ht="23.25" customHeight="1" x14ac:dyDescent="0.2">
      <c r="A21" s="8" t="s">
        <v>21</v>
      </c>
      <c r="B21" s="45" t="s">
        <v>59</v>
      </c>
    </row>
    <row r="22" spans="1:2" ht="93.75" customHeight="1" x14ac:dyDescent="0.2">
      <c r="A22" s="10" t="s">
        <v>30</v>
      </c>
      <c r="B22" s="45" t="s">
        <v>5</v>
      </c>
    </row>
    <row r="23" spans="1:2" ht="12" customHeight="1" x14ac:dyDescent="0.2">
      <c r="A23" s="17" t="s">
        <v>31</v>
      </c>
      <c r="B23" s="44" t="s">
        <v>60</v>
      </c>
    </row>
    <row r="24" spans="1:2" ht="93.75" customHeight="1" x14ac:dyDescent="0.2">
      <c r="A24" s="16" t="s">
        <v>32</v>
      </c>
      <c r="B24" s="45" t="s">
        <v>5</v>
      </c>
    </row>
    <row r="25" spans="1:2" x14ac:dyDescent="0.2">
      <c r="A25" s="17" t="s">
        <v>20</v>
      </c>
      <c r="B25" s="44" t="s">
        <v>61</v>
      </c>
    </row>
    <row r="26" spans="1:2" ht="29.25" customHeight="1" x14ac:dyDescent="0.2">
      <c r="A26" s="10" t="s">
        <v>3</v>
      </c>
      <c r="B26" s="45" t="s">
        <v>5</v>
      </c>
    </row>
    <row r="27" spans="1:2" ht="14.25" customHeight="1" x14ac:dyDescent="0.2">
      <c r="A27" s="8" t="s">
        <v>16</v>
      </c>
      <c r="B27" s="50" t="s">
        <v>52</v>
      </c>
    </row>
    <row r="28" spans="1:2" ht="96.75" customHeight="1" x14ac:dyDescent="0.2">
      <c r="A28" s="10" t="s">
        <v>17</v>
      </c>
      <c r="B28" s="49" t="s">
        <v>5</v>
      </c>
    </row>
    <row r="29" spans="1:2" x14ac:dyDescent="0.2">
      <c r="A29" s="11" t="s">
        <v>19</v>
      </c>
      <c r="B29" s="45" t="s">
        <v>62</v>
      </c>
    </row>
    <row r="30" spans="1:2" ht="68.25" customHeight="1" x14ac:dyDescent="0.2">
      <c r="A30" s="12" t="s">
        <v>10</v>
      </c>
      <c r="B30" s="45" t="s">
        <v>5</v>
      </c>
    </row>
    <row r="31" spans="1:2" ht="16.5" customHeight="1" x14ac:dyDescent="0.2">
      <c r="A31" s="8" t="s">
        <v>18</v>
      </c>
      <c r="B31" s="45" t="s">
        <v>63</v>
      </c>
    </row>
    <row r="32" spans="1:2" ht="189.75" customHeight="1" x14ac:dyDescent="0.2">
      <c r="A32" s="12" t="s">
        <v>11</v>
      </c>
      <c r="B32" s="53" t="s">
        <v>64</v>
      </c>
    </row>
    <row r="33" spans="1:2" ht="51" customHeight="1" x14ac:dyDescent="0.2">
      <c r="A33" s="14" t="s">
        <v>8</v>
      </c>
      <c r="B33" s="54" t="s">
        <v>66</v>
      </c>
    </row>
    <row r="34" spans="1:2" x14ac:dyDescent="0.2">
      <c r="A34" s="3"/>
      <c r="B34" s="47"/>
    </row>
  </sheetData>
  <pageMargins left="0.7" right="0.7" top="0.75" bottom="0.75" header="0.3" footer="0.3"/>
  <pageSetup paperSize="1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5"/>
  <sheetViews>
    <sheetView view="pageLayout" zoomScaleNormal="100" workbookViewId="0">
      <selection activeCell="C15" sqref="C15:D15"/>
    </sheetView>
  </sheetViews>
  <sheetFormatPr baseColWidth="10" defaultRowHeight="12.75" x14ac:dyDescent="0.2"/>
  <cols>
    <col min="1" max="1" width="4.140625" style="23" customWidth="1"/>
    <col min="2" max="2" width="32.85546875" style="23" customWidth="1"/>
    <col min="3" max="3" width="20.42578125" style="23" customWidth="1"/>
    <col min="4" max="4" width="16.42578125" style="23" customWidth="1"/>
    <col min="5" max="5" width="25" style="23" customWidth="1"/>
    <col min="6" max="6" width="11.42578125" style="23"/>
    <col min="7" max="7" width="5" style="23" customWidth="1"/>
    <col min="8" max="8" width="3.42578125" style="23" customWidth="1"/>
    <col min="9" max="16384" width="11.42578125" style="23"/>
  </cols>
  <sheetData>
    <row r="1" spans="1:8" ht="15" x14ac:dyDescent="0.2">
      <c r="A1" s="57" t="s">
        <v>45</v>
      </c>
      <c r="B1" s="57"/>
      <c r="C1" s="57"/>
      <c r="D1" s="57"/>
      <c r="E1" s="22"/>
      <c r="F1" s="22"/>
      <c r="G1" s="22"/>
      <c r="H1" s="22"/>
    </row>
    <row r="2" spans="1:8" ht="15" x14ac:dyDescent="0.2">
      <c r="A2" s="57"/>
      <c r="B2" s="57"/>
      <c r="C2" s="57"/>
      <c r="D2" s="57"/>
      <c r="E2" s="22"/>
      <c r="F2" s="22"/>
      <c r="G2" s="22"/>
      <c r="H2" s="22"/>
    </row>
    <row r="3" spans="1:8" ht="14.25" x14ac:dyDescent="0.2">
      <c r="A3" s="24"/>
    </row>
    <row r="4" spans="1:8" ht="66" customHeight="1" x14ac:dyDescent="0.2">
      <c r="A4" s="58" t="s">
        <v>42</v>
      </c>
      <c r="B4" s="58"/>
      <c r="C4" s="58"/>
      <c r="D4" s="58"/>
      <c r="E4" s="25"/>
      <c r="F4" s="26"/>
      <c r="G4" s="26"/>
      <c r="H4" s="26"/>
    </row>
    <row r="5" spans="1:8" x14ac:dyDescent="0.2">
      <c r="A5" s="27" t="s">
        <v>67</v>
      </c>
      <c r="B5" s="28"/>
      <c r="C5" s="28"/>
      <c r="D5" s="28"/>
    </row>
    <row r="6" spans="1:8" x14ac:dyDescent="0.2">
      <c r="A6" s="27" t="s">
        <v>34</v>
      </c>
      <c r="B6" s="28"/>
      <c r="C6" s="28"/>
      <c r="D6" s="28"/>
    </row>
    <row r="7" spans="1:8" x14ac:dyDescent="0.2">
      <c r="A7" s="27"/>
      <c r="B7" s="28"/>
      <c r="C7" s="28"/>
      <c r="D7" s="28"/>
    </row>
    <row r="8" spans="1:8" x14ac:dyDescent="0.2">
      <c r="A8" s="27" t="s">
        <v>35</v>
      </c>
      <c r="B8" s="28"/>
      <c r="C8" s="28"/>
      <c r="D8" s="28"/>
    </row>
    <row r="9" spans="1:8" x14ac:dyDescent="0.2">
      <c r="A9" s="27" t="s">
        <v>36</v>
      </c>
      <c r="B9" s="28"/>
      <c r="C9" s="28"/>
      <c r="D9" s="28"/>
    </row>
    <row r="10" spans="1:8" x14ac:dyDescent="0.2">
      <c r="A10" s="27" t="s">
        <v>37</v>
      </c>
      <c r="B10" s="28"/>
      <c r="C10" s="28"/>
      <c r="D10" s="28"/>
    </row>
    <row r="11" spans="1:8" ht="14.25" x14ac:dyDescent="0.2">
      <c r="A11" s="29"/>
    </row>
    <row r="13" spans="1:8" ht="22.5" customHeight="1" x14ac:dyDescent="0.2">
      <c r="B13" s="30" t="s">
        <v>38</v>
      </c>
      <c r="C13" s="61" t="s">
        <v>54</v>
      </c>
      <c r="D13" s="62"/>
      <c r="E13" s="31"/>
      <c r="F13" s="31"/>
    </row>
    <row r="14" spans="1:8" x14ac:dyDescent="0.2">
      <c r="B14" s="32" t="s">
        <v>39</v>
      </c>
      <c r="C14" s="63">
        <v>124997600</v>
      </c>
      <c r="D14" s="64"/>
      <c r="E14" s="33"/>
    </row>
    <row r="15" spans="1:8" x14ac:dyDescent="0.2">
      <c r="B15" s="34" t="s">
        <v>40</v>
      </c>
      <c r="C15" s="65"/>
      <c r="D15" s="66"/>
      <c r="E15" s="35"/>
    </row>
    <row r="17" spans="1:4" s="3" customFormat="1" ht="11.25" x14ac:dyDescent="0.2">
      <c r="B17" s="36"/>
      <c r="C17" s="36"/>
      <c r="D17" s="36"/>
    </row>
    <row r="18" spans="1:4" s="3" customFormat="1" ht="11.25" x14ac:dyDescent="0.2">
      <c r="B18" s="36"/>
      <c r="C18" s="36"/>
      <c r="D18" s="36"/>
    </row>
    <row r="19" spans="1:4" s="3" customFormat="1" ht="11.25" x14ac:dyDescent="0.2">
      <c r="B19" s="36"/>
      <c r="C19" s="36"/>
      <c r="D19" s="36"/>
    </row>
    <row r="20" spans="1:4" x14ac:dyDescent="0.2">
      <c r="A20" s="37" t="s">
        <v>41</v>
      </c>
      <c r="B20" s="37"/>
      <c r="C20" s="37"/>
    </row>
    <row r="21" spans="1:4" x14ac:dyDescent="0.2">
      <c r="A21" s="59" t="s">
        <v>48</v>
      </c>
      <c r="B21" s="60"/>
      <c r="C21" s="38"/>
    </row>
    <row r="22" spans="1:4" x14ac:dyDescent="0.2">
      <c r="A22" s="39"/>
      <c r="B22" s="38"/>
      <c r="C22" s="38"/>
    </row>
    <row r="23" spans="1:4" x14ac:dyDescent="0.2">
      <c r="A23" s="39"/>
      <c r="B23" s="38"/>
      <c r="C23" s="38"/>
    </row>
    <row r="24" spans="1:4" x14ac:dyDescent="0.2">
      <c r="A24" s="40" t="s">
        <v>43</v>
      </c>
    </row>
    <row r="25" spans="1:4" x14ac:dyDescent="0.2">
      <c r="A25" s="28" t="s">
        <v>44</v>
      </c>
    </row>
  </sheetData>
  <mergeCells count="7">
    <mergeCell ref="A1:D1"/>
    <mergeCell ref="A2:D2"/>
    <mergeCell ref="A4:D4"/>
    <mergeCell ref="A21:B21"/>
    <mergeCell ref="C13:D13"/>
    <mergeCell ref="C14:D14"/>
    <mergeCell ref="C15:D15"/>
  </mergeCells>
  <pageMargins left="0.7" right="1.6875" top="0.75" bottom="0.75" header="0.3" footer="0.3"/>
  <pageSetup orientation="portrait" r:id="rId1"/>
  <headerFooter>
    <oddHeader>&amp;C&amp;"Arial,Negrita"&amp;14PONDERACIÓN  INVITACIÓN ABIERTA No. 011 DE 2022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0B34A-6B3D-4A00-893B-3A600185B805}">
  <dimension ref="A1:F8"/>
  <sheetViews>
    <sheetView zoomScale="90" zoomScaleNormal="90" workbookViewId="0">
      <selection activeCell="C4" sqref="C4:C6"/>
    </sheetView>
  </sheetViews>
  <sheetFormatPr baseColWidth="10" defaultRowHeight="15" x14ac:dyDescent="0.25"/>
  <cols>
    <col min="3" max="3" width="102.5703125" customWidth="1"/>
    <col min="4" max="4" width="56" customWidth="1"/>
  </cols>
  <sheetData>
    <row r="1" spans="1:6" ht="15.75" thickBot="1" x14ac:dyDescent="0.3"/>
    <row r="2" spans="1:6" ht="15.75" thickBot="1" x14ac:dyDescent="0.3">
      <c r="C2" s="90" t="s">
        <v>74</v>
      </c>
      <c r="D2" s="89"/>
    </row>
    <row r="3" spans="1:6" ht="21" customHeight="1" thickBot="1" x14ac:dyDescent="0.3">
      <c r="C3" s="88" t="s">
        <v>73</v>
      </c>
      <c r="D3" s="87" t="s">
        <v>72</v>
      </c>
      <c r="E3" s="86"/>
      <c r="F3" s="86"/>
    </row>
    <row r="4" spans="1:6" ht="15" customHeight="1" x14ac:dyDescent="0.25">
      <c r="A4" s="83"/>
      <c r="B4" s="83"/>
      <c r="C4" s="85" t="s">
        <v>71</v>
      </c>
      <c r="D4" s="84" t="s">
        <v>70</v>
      </c>
    </row>
    <row r="5" spans="1:6" ht="409.5" customHeight="1" x14ac:dyDescent="0.25">
      <c r="A5" s="83"/>
      <c r="B5" s="83"/>
      <c r="C5" s="82"/>
      <c r="D5" s="81"/>
    </row>
    <row r="6" spans="1:6" ht="409.5" customHeight="1" thickBot="1" x14ac:dyDescent="0.3">
      <c r="A6" s="78"/>
      <c r="B6" s="78"/>
      <c r="C6" s="80"/>
      <c r="D6" s="79"/>
    </row>
    <row r="7" spans="1:6" ht="59.25" customHeight="1" thickBot="1" x14ac:dyDescent="0.3">
      <c r="A7" s="78"/>
      <c r="B7" s="78"/>
      <c r="C7" s="77" t="s">
        <v>69</v>
      </c>
      <c r="D7" s="76"/>
    </row>
    <row r="8" spans="1:6" ht="15.75" thickBot="1" x14ac:dyDescent="0.3">
      <c r="C8" s="75" t="s">
        <v>68</v>
      </c>
      <c r="D8" s="74" t="s">
        <v>5</v>
      </c>
    </row>
  </sheetData>
  <mergeCells count="5">
    <mergeCell ref="A4:A5"/>
    <mergeCell ref="B4:B5"/>
    <mergeCell ref="C2:D2"/>
    <mergeCell ref="C4:C6"/>
    <mergeCell ref="D4:D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619EE-90B1-4590-99BF-C3E8EE86FD26}">
  <dimension ref="A1:E12"/>
  <sheetViews>
    <sheetView workbookViewId="0">
      <selection activeCell="B19" sqref="B19"/>
    </sheetView>
  </sheetViews>
  <sheetFormatPr baseColWidth="10" defaultRowHeight="15" x14ac:dyDescent="0.25"/>
  <cols>
    <col min="2" max="2" width="71.42578125" customWidth="1"/>
    <col min="4" max="4" width="20.85546875" customWidth="1"/>
    <col min="5" max="5" width="42.7109375" customWidth="1"/>
  </cols>
  <sheetData>
    <row r="1" spans="1:5" ht="15.75" thickBot="1" x14ac:dyDescent="0.3">
      <c r="A1" s="119" t="s">
        <v>74</v>
      </c>
      <c r="B1" s="118"/>
      <c r="C1" s="118"/>
      <c r="D1" s="118"/>
      <c r="E1" s="118"/>
    </row>
    <row r="2" spans="1:5" ht="15.75" thickBot="1" x14ac:dyDescent="0.3">
      <c r="D2" s="117"/>
      <c r="E2" s="116"/>
    </row>
    <row r="3" spans="1:5" ht="27" customHeight="1" thickBot="1" x14ac:dyDescent="0.3">
      <c r="A3" s="115" t="s">
        <v>86</v>
      </c>
      <c r="B3" s="114"/>
      <c r="C3" s="113"/>
      <c r="D3" s="112" t="s">
        <v>85</v>
      </c>
      <c r="E3" s="112" t="s">
        <v>84</v>
      </c>
    </row>
    <row r="4" spans="1:5" ht="15.75" thickBot="1" x14ac:dyDescent="0.3">
      <c r="A4" s="111" t="s">
        <v>83</v>
      </c>
      <c r="B4" s="110" t="s">
        <v>82</v>
      </c>
      <c r="C4" s="110" t="s">
        <v>81</v>
      </c>
      <c r="D4" s="109">
        <v>37179000</v>
      </c>
      <c r="E4" s="109">
        <v>36840000</v>
      </c>
    </row>
    <row r="5" spans="1:5" ht="83.25" customHeight="1" thickBot="1" x14ac:dyDescent="0.3">
      <c r="A5" s="107">
        <v>1</v>
      </c>
      <c r="B5" s="106" t="s">
        <v>80</v>
      </c>
      <c r="C5" s="105">
        <v>2</v>
      </c>
      <c r="D5" s="108"/>
      <c r="E5" s="108"/>
    </row>
    <row r="6" spans="1:5" ht="38.25" x14ac:dyDescent="0.25">
      <c r="A6" s="107">
        <v>2</v>
      </c>
      <c r="B6" s="106" t="s">
        <v>79</v>
      </c>
      <c r="C6" s="105">
        <v>1</v>
      </c>
      <c r="D6" s="92">
        <v>24768294</v>
      </c>
      <c r="E6" s="92">
        <v>24450000</v>
      </c>
    </row>
    <row r="7" spans="1:5" ht="51" x14ac:dyDescent="0.25">
      <c r="A7" s="104">
        <v>3</v>
      </c>
      <c r="B7" s="102" t="s">
        <v>78</v>
      </c>
      <c r="C7" s="101">
        <v>1</v>
      </c>
      <c r="D7" s="100">
        <v>19205505</v>
      </c>
      <c r="E7" s="100">
        <v>19300000</v>
      </c>
    </row>
    <row r="8" spans="1:5" ht="39" thickBot="1" x14ac:dyDescent="0.3">
      <c r="A8" s="103">
        <v>4</v>
      </c>
      <c r="B8" s="102" t="s">
        <v>77</v>
      </c>
      <c r="C8" s="101">
        <v>1</v>
      </c>
      <c r="D8" s="100">
        <v>24768294</v>
      </c>
      <c r="E8" s="100">
        <v>24450000</v>
      </c>
    </row>
    <row r="9" spans="1:5" ht="16.5" customHeight="1" thickBot="1" x14ac:dyDescent="0.3">
      <c r="A9" s="99"/>
      <c r="B9" s="98" t="s">
        <v>76</v>
      </c>
      <c r="C9" s="98"/>
      <c r="D9" s="97">
        <f>+SUM(D4:D8)</f>
        <v>105921093</v>
      </c>
      <c r="E9" s="97">
        <f>+SUM(E4:E8)</f>
        <v>105040000</v>
      </c>
    </row>
    <row r="10" spans="1:5" ht="16.5" customHeight="1" thickBot="1" x14ac:dyDescent="0.3">
      <c r="A10" s="95"/>
      <c r="B10" s="94" t="s">
        <v>75</v>
      </c>
      <c r="C10" s="94"/>
      <c r="D10" s="97">
        <f>+D9*19%</f>
        <v>20125007.670000002</v>
      </c>
      <c r="E10" s="96">
        <f>+E9*19%</f>
        <v>19957600</v>
      </c>
    </row>
    <row r="11" spans="1:5" ht="15.75" customHeight="1" thickBot="1" x14ac:dyDescent="0.3">
      <c r="A11" s="95"/>
      <c r="B11" s="94" t="s">
        <v>40</v>
      </c>
      <c r="C11" s="94"/>
      <c r="D11" s="93">
        <f>+SUM(D9:D10)</f>
        <v>126046100.67</v>
      </c>
      <c r="E11" s="92">
        <f>+SUM(E9:E10)</f>
        <v>124997600</v>
      </c>
    </row>
    <row r="12" spans="1:5" ht="15.75" customHeight="1" thickBot="1" x14ac:dyDescent="0.3">
      <c r="E12" s="91" t="s">
        <v>5</v>
      </c>
    </row>
  </sheetData>
  <mergeCells count="8">
    <mergeCell ref="B10:C10"/>
    <mergeCell ref="B11:C11"/>
    <mergeCell ref="A1:E1"/>
    <mergeCell ref="D2:E2"/>
    <mergeCell ref="A3:C3"/>
    <mergeCell ref="D4:D5"/>
    <mergeCell ref="E4:E5"/>
    <mergeCell ref="B9:C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DADEF-DD35-4232-8A45-37BEAE681D63}">
  <sheetPr>
    <pageSetUpPr fitToPage="1"/>
  </sheetPr>
  <dimension ref="B2:G61"/>
  <sheetViews>
    <sheetView topLeftCell="A7" zoomScaleNormal="100" workbookViewId="0">
      <selection activeCell="E11" sqref="E11"/>
    </sheetView>
  </sheetViews>
  <sheetFormatPr baseColWidth="10" defaultRowHeight="15" x14ac:dyDescent="0.25"/>
  <cols>
    <col min="1" max="1" width="11.42578125" style="121"/>
    <col min="2" max="2" width="33.140625" style="121" customWidth="1"/>
    <col min="3" max="3" width="30.28515625" style="121" customWidth="1"/>
    <col min="4" max="4" width="11.42578125" style="121"/>
    <col min="5" max="5" width="32.140625" style="121" customWidth="1"/>
    <col min="6" max="6" width="31.42578125" style="121" customWidth="1"/>
    <col min="7" max="7" width="11.42578125" style="121"/>
    <col min="8" max="8" width="16.85546875" style="121" bestFit="1" customWidth="1"/>
    <col min="9" max="16384" width="11.42578125" style="121"/>
  </cols>
  <sheetData>
    <row r="2" spans="2:7" ht="15.75" thickBot="1" x14ac:dyDescent="0.3">
      <c r="B2" s="167" t="s">
        <v>101</v>
      </c>
      <c r="C2" s="167"/>
    </row>
    <row r="3" spans="2:7" ht="85.5" customHeight="1" thickBot="1" x14ac:dyDescent="0.3">
      <c r="B3" s="166" t="s">
        <v>100</v>
      </c>
      <c r="C3" s="165"/>
      <c r="G3" s="163"/>
    </row>
    <row r="4" spans="2:7" x14ac:dyDescent="0.25">
      <c r="B4" s="164"/>
      <c r="C4" s="145"/>
      <c r="G4" s="163"/>
    </row>
    <row r="5" spans="2:7" ht="15.75" thickBot="1" x14ac:dyDescent="0.3">
      <c r="B5" s="136" t="s">
        <v>99</v>
      </c>
      <c r="C5" s="145"/>
    </row>
    <row r="6" spans="2:7" ht="26.25" thickBot="1" x14ac:dyDescent="0.3">
      <c r="B6" s="162" t="s">
        <v>98</v>
      </c>
      <c r="C6" s="161" t="s">
        <v>54</v>
      </c>
    </row>
    <row r="7" spans="2:7" x14ac:dyDescent="0.25">
      <c r="B7" s="160" t="s">
        <v>97</v>
      </c>
      <c r="C7" s="159" t="s">
        <v>96</v>
      </c>
    </row>
    <row r="8" spans="2:7" x14ac:dyDescent="0.25">
      <c r="B8" s="158" t="s">
        <v>95</v>
      </c>
      <c r="C8" s="157" t="s">
        <v>5</v>
      </c>
    </row>
    <row r="9" spans="2:7" x14ac:dyDescent="0.25">
      <c r="B9" s="156" t="s">
        <v>94</v>
      </c>
      <c r="C9" s="155" t="s">
        <v>5</v>
      </c>
    </row>
    <row r="10" spans="2:7" x14ac:dyDescent="0.25">
      <c r="B10" s="154" t="s">
        <v>93</v>
      </c>
      <c r="C10" s="150" t="s">
        <v>92</v>
      </c>
    </row>
    <row r="11" spans="2:7" ht="71.25" x14ac:dyDescent="0.25">
      <c r="B11" s="151" t="s">
        <v>91</v>
      </c>
      <c r="C11" s="153" t="s">
        <v>5</v>
      </c>
    </row>
    <row r="12" spans="2:7" ht="28.5" x14ac:dyDescent="0.25">
      <c r="B12" s="151" t="s">
        <v>90</v>
      </c>
      <c r="C12" s="153" t="s">
        <v>5</v>
      </c>
    </row>
    <row r="13" spans="2:7" ht="28.5" x14ac:dyDescent="0.25">
      <c r="B13" s="151" t="s">
        <v>89</v>
      </c>
      <c r="C13" s="153" t="s">
        <v>5</v>
      </c>
    </row>
    <row r="14" spans="2:7" ht="85.5" x14ac:dyDescent="0.25">
      <c r="B14" s="151" t="s">
        <v>88</v>
      </c>
      <c r="C14" s="152" t="s">
        <v>5</v>
      </c>
    </row>
    <row r="15" spans="2:7" ht="28.5" x14ac:dyDescent="0.25">
      <c r="B15" s="151" t="s">
        <v>87</v>
      </c>
      <c r="C15" s="150" t="s">
        <v>5</v>
      </c>
    </row>
    <row r="16" spans="2:7" x14ac:dyDescent="0.25">
      <c r="B16" s="130"/>
      <c r="C16" s="129"/>
    </row>
    <row r="17" spans="2:6" x14ac:dyDescent="0.25">
      <c r="B17" s="142"/>
      <c r="C17" s="148"/>
    </row>
    <row r="18" spans="2:6" x14ac:dyDescent="0.25">
      <c r="B18" s="128"/>
      <c r="C18" s="127"/>
    </row>
    <row r="19" spans="2:6" x14ac:dyDescent="0.25">
      <c r="B19" s="149"/>
      <c r="C19" s="149"/>
      <c r="D19" s="149"/>
      <c r="E19" s="149"/>
      <c r="F19" s="149"/>
    </row>
    <row r="20" spans="2:6" x14ac:dyDescent="0.25">
      <c r="B20" s="136"/>
      <c r="C20" s="145"/>
      <c r="E20" s="136"/>
    </row>
    <row r="21" spans="2:6" x14ac:dyDescent="0.25">
      <c r="B21" s="132"/>
      <c r="C21" s="131"/>
      <c r="E21" s="132"/>
      <c r="F21" s="131"/>
    </row>
    <row r="22" spans="2:6" x14ac:dyDescent="0.25">
      <c r="B22" s="122"/>
      <c r="C22" s="124"/>
      <c r="E22" s="122"/>
      <c r="F22" s="124"/>
    </row>
    <row r="23" spans="2:6" x14ac:dyDescent="0.25">
      <c r="B23" s="130"/>
      <c r="C23" s="129"/>
      <c r="E23" s="130"/>
      <c r="F23" s="129"/>
    </row>
    <row r="24" spans="2:6" x14ac:dyDescent="0.25">
      <c r="B24" s="142"/>
      <c r="C24" s="148"/>
      <c r="E24" s="142"/>
      <c r="F24" s="148"/>
    </row>
    <row r="25" spans="2:6" x14ac:dyDescent="0.25">
      <c r="B25" s="128"/>
      <c r="C25" s="127"/>
    </row>
    <row r="26" spans="2:6" x14ac:dyDescent="0.25">
      <c r="B26" s="147"/>
      <c r="C26" s="146"/>
      <c r="D26" s="146"/>
      <c r="E26" s="146"/>
      <c r="F26" s="146"/>
    </row>
    <row r="27" spans="2:6" x14ac:dyDescent="0.25">
      <c r="B27" s="136"/>
      <c r="C27" s="145"/>
    </row>
    <row r="28" spans="2:6" x14ac:dyDescent="0.25">
      <c r="B28" s="132"/>
      <c r="C28" s="131"/>
      <c r="E28" s="136"/>
    </row>
    <row r="29" spans="2:6" x14ac:dyDescent="0.25">
      <c r="B29" s="122"/>
      <c r="C29" s="124"/>
      <c r="E29" s="132"/>
      <c r="F29" s="131"/>
    </row>
    <row r="30" spans="2:6" x14ac:dyDescent="0.25">
      <c r="B30" s="130"/>
      <c r="C30" s="129"/>
      <c r="E30" s="122"/>
      <c r="F30" s="124"/>
    </row>
    <row r="31" spans="2:6" x14ac:dyDescent="0.25">
      <c r="B31" s="144"/>
      <c r="C31" s="137"/>
      <c r="E31" s="130"/>
      <c r="F31" s="129"/>
    </row>
    <row r="32" spans="2:6" x14ac:dyDescent="0.25">
      <c r="B32" s="143"/>
      <c r="C32" s="137"/>
      <c r="E32" s="142"/>
      <c r="F32" s="141"/>
    </row>
    <row r="33" spans="2:6" x14ac:dyDescent="0.25">
      <c r="B33" s="138"/>
      <c r="C33" s="140"/>
    </row>
    <row r="34" spans="2:6" x14ac:dyDescent="0.25">
      <c r="B34" s="138"/>
      <c r="C34" s="140"/>
    </row>
    <row r="35" spans="2:6" ht="29.25" customHeight="1" x14ac:dyDescent="0.25">
      <c r="B35" s="138"/>
      <c r="C35" s="140"/>
      <c r="D35" s="138"/>
      <c r="E35" s="138"/>
      <c r="F35" s="138"/>
    </row>
    <row r="36" spans="2:6" x14ac:dyDescent="0.25">
      <c r="B36" s="138"/>
      <c r="C36" s="139"/>
    </row>
    <row r="37" spans="2:6" x14ac:dyDescent="0.25">
      <c r="B37" s="138"/>
      <c r="C37" s="137"/>
      <c r="E37" s="136"/>
    </row>
    <row r="38" spans="2:6" x14ac:dyDescent="0.25">
      <c r="B38" s="132"/>
      <c r="C38" s="131"/>
      <c r="E38" s="132"/>
      <c r="F38" s="131"/>
    </row>
    <row r="39" spans="2:6" x14ac:dyDescent="0.25">
      <c r="B39" s="122"/>
      <c r="C39" s="124"/>
      <c r="E39" s="122"/>
      <c r="F39" s="124"/>
    </row>
    <row r="40" spans="2:6" x14ac:dyDescent="0.25">
      <c r="B40" s="130"/>
      <c r="C40" s="129"/>
      <c r="E40" s="130"/>
      <c r="F40" s="129"/>
    </row>
    <row r="41" spans="2:6" x14ac:dyDescent="0.25">
      <c r="B41" s="128"/>
      <c r="C41" s="135"/>
      <c r="E41" s="128"/>
      <c r="F41" s="134"/>
    </row>
    <row r="42" spans="2:6" x14ac:dyDescent="0.25">
      <c r="B42" s="126"/>
      <c r="C42" s="122"/>
      <c r="E42" s="126"/>
      <c r="F42" s="122"/>
    </row>
    <row r="43" spans="2:6" x14ac:dyDescent="0.25">
      <c r="B43" s="125"/>
      <c r="C43" s="122"/>
      <c r="E43" s="125"/>
      <c r="F43" s="122"/>
    </row>
    <row r="44" spans="2:6" x14ac:dyDescent="0.25">
      <c r="B44" s="133"/>
      <c r="C44" s="124"/>
      <c r="E44" s="123"/>
      <c r="F44" s="124"/>
    </row>
    <row r="45" spans="2:6" x14ac:dyDescent="0.25">
      <c r="B45" s="123"/>
      <c r="C45" s="122"/>
      <c r="E45" s="123"/>
      <c r="F45" s="122"/>
    </row>
    <row r="46" spans="2:6" x14ac:dyDescent="0.25">
      <c r="B46" s="123"/>
      <c r="C46" s="122"/>
      <c r="E46" s="123"/>
      <c r="F46" s="122"/>
    </row>
    <row r="47" spans="2:6" x14ac:dyDescent="0.25">
      <c r="B47" s="133"/>
      <c r="C47" s="124"/>
      <c r="E47" s="133"/>
      <c r="F47" s="124"/>
    </row>
    <row r="48" spans="2:6" x14ac:dyDescent="0.25">
      <c r="B48" s="123"/>
      <c r="C48" s="122"/>
      <c r="E48" s="123"/>
      <c r="F48" s="122"/>
    </row>
    <row r="51" spans="2:6" x14ac:dyDescent="0.25">
      <c r="B51" s="132"/>
      <c r="C51" s="131"/>
      <c r="E51" s="132"/>
      <c r="F51" s="131"/>
    </row>
    <row r="52" spans="2:6" x14ac:dyDescent="0.25">
      <c r="B52" s="122"/>
      <c r="C52" s="124"/>
      <c r="E52" s="122"/>
      <c r="F52" s="124"/>
    </row>
    <row r="53" spans="2:6" x14ac:dyDescent="0.25">
      <c r="B53" s="130"/>
      <c r="C53" s="129"/>
      <c r="E53" s="130"/>
      <c r="F53" s="129"/>
    </row>
    <row r="54" spans="2:6" x14ac:dyDescent="0.25">
      <c r="B54" s="128"/>
      <c r="C54" s="127"/>
      <c r="E54" s="128"/>
      <c r="F54" s="127"/>
    </row>
    <row r="55" spans="2:6" x14ac:dyDescent="0.25">
      <c r="B55" s="126"/>
      <c r="C55" s="122"/>
      <c r="E55" s="126"/>
      <c r="F55" s="122"/>
    </row>
    <row r="56" spans="2:6" x14ac:dyDescent="0.25">
      <c r="B56" s="125"/>
      <c r="C56" s="122"/>
      <c r="E56" s="125"/>
      <c r="F56" s="122"/>
    </row>
    <row r="57" spans="2:6" x14ac:dyDescent="0.25">
      <c r="B57" s="123"/>
      <c r="C57" s="122"/>
      <c r="E57" s="123"/>
      <c r="F57" s="122"/>
    </row>
    <row r="58" spans="2:6" x14ac:dyDescent="0.25">
      <c r="B58" s="123"/>
      <c r="C58" s="122"/>
      <c r="E58" s="123"/>
      <c r="F58" s="122"/>
    </row>
    <row r="59" spans="2:6" x14ac:dyDescent="0.25">
      <c r="B59" s="123"/>
      <c r="C59" s="122"/>
      <c r="E59" s="123"/>
      <c r="F59" s="122"/>
    </row>
    <row r="60" spans="2:6" x14ac:dyDescent="0.25">
      <c r="B60" s="123"/>
      <c r="C60" s="124"/>
      <c r="E60" s="123"/>
      <c r="F60" s="124"/>
    </row>
    <row r="61" spans="2:6" x14ac:dyDescent="0.25">
      <c r="B61" s="123"/>
      <c r="C61" s="122"/>
      <c r="E61" s="123"/>
      <c r="F61" s="122"/>
    </row>
  </sheetData>
  <mergeCells count="4">
    <mergeCell ref="B3:C3"/>
    <mergeCell ref="B2:C2"/>
    <mergeCell ref="B26:F26"/>
    <mergeCell ref="B19:F19"/>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52E55-14C6-449D-941D-55DA52EB225E}">
  <sheetPr>
    <pageSetUpPr fitToPage="1"/>
  </sheetPr>
  <dimension ref="A1:R98"/>
  <sheetViews>
    <sheetView topLeftCell="A4" zoomScale="90" zoomScaleNormal="90" workbookViewId="0">
      <selection activeCell="D22" sqref="D22"/>
    </sheetView>
  </sheetViews>
  <sheetFormatPr baseColWidth="10" defaultRowHeight="15" x14ac:dyDescent="0.25"/>
  <cols>
    <col min="1" max="1" width="11.42578125" style="121"/>
    <col min="2" max="2" width="27.5703125" style="121" customWidth="1"/>
    <col min="3" max="3" width="29.5703125" style="121" customWidth="1"/>
    <col min="4" max="4" width="27" style="121" customWidth="1"/>
    <col min="5" max="5" width="14.7109375" style="121" customWidth="1"/>
    <col min="6" max="6" width="14.85546875" style="121" bestFit="1" customWidth="1"/>
    <col min="7" max="7" width="16" style="121" bestFit="1" customWidth="1"/>
    <col min="8" max="8" width="25.5703125" style="121" bestFit="1" customWidth="1"/>
    <col min="9" max="9" width="16" style="121" customWidth="1"/>
    <col min="10" max="10" width="18.85546875" style="121" customWidth="1"/>
    <col min="11" max="11" width="23.7109375" style="121" customWidth="1"/>
    <col min="12" max="12" width="23.5703125" style="121" customWidth="1"/>
    <col min="13" max="13" width="11.42578125" style="121"/>
    <col min="14" max="14" width="25.5703125" style="121" bestFit="1" customWidth="1"/>
    <col min="15" max="15" width="19.7109375" style="121" customWidth="1"/>
    <col min="16" max="16" width="18.28515625" style="121" customWidth="1"/>
    <col min="17" max="17" width="24.42578125" style="121" customWidth="1"/>
    <col min="18" max="16384" width="11.42578125" style="121"/>
  </cols>
  <sheetData>
    <row r="1" spans="2:6" x14ac:dyDescent="0.25">
      <c r="D1" s="225"/>
    </row>
    <row r="2" spans="2:6" x14ac:dyDescent="0.25">
      <c r="B2" s="222" t="str">
        <f>+DOCUMENTOS!B2</f>
        <v>INVITACIÓN ABIERTA No 011 DE 2022</v>
      </c>
    </row>
    <row r="3" spans="2:6" ht="64.5" customHeight="1" x14ac:dyDescent="0.25">
      <c r="B3" s="224" t="str">
        <f>+DOCUMENTOS!B3</f>
        <v xml:space="preserve">CONTRATAR LA COMPRA E INSTALACIÓN DE PLATAFORMAS DE INGRESO OPERACIONAL A LAS LÍNEAS DE PRODUCCIÓN L1YL2 -L8YL9. </v>
      </c>
      <c r="C3" s="224"/>
      <c r="D3" s="224"/>
      <c r="E3" s="224"/>
      <c r="F3" s="224"/>
    </row>
    <row r="4" spans="2:6" x14ac:dyDescent="0.25">
      <c r="B4" s="223"/>
      <c r="C4" s="223"/>
      <c r="D4" s="223"/>
      <c r="E4" s="223"/>
      <c r="F4" s="223"/>
    </row>
    <row r="5" spans="2:6" x14ac:dyDescent="0.25">
      <c r="B5" s="222" t="s">
        <v>136</v>
      </c>
    </row>
    <row r="7" spans="2:6" ht="62.25" customHeight="1" x14ac:dyDescent="0.25">
      <c r="B7" s="221" t="s">
        <v>135</v>
      </c>
      <c r="C7" s="220" t="s">
        <v>134</v>
      </c>
      <c r="D7" s="219"/>
      <c r="F7" s="218"/>
    </row>
    <row r="8" spans="2:6" ht="18.75" customHeight="1" x14ac:dyDescent="0.25">
      <c r="B8" s="217" t="s">
        <v>119</v>
      </c>
      <c r="C8" s="211" t="s">
        <v>133</v>
      </c>
      <c r="D8" s="216" t="s">
        <v>132</v>
      </c>
      <c r="F8" s="208"/>
    </row>
    <row r="9" spans="2:6" ht="44.25" customHeight="1" x14ac:dyDescent="0.25">
      <c r="B9" s="213" t="s">
        <v>117</v>
      </c>
      <c r="C9" s="211" t="s">
        <v>131</v>
      </c>
      <c r="D9" s="215" t="s">
        <v>130</v>
      </c>
      <c r="F9" s="208"/>
    </row>
    <row r="10" spans="2:6" ht="18.75" customHeight="1" x14ac:dyDescent="0.25">
      <c r="B10" s="213" t="s">
        <v>113</v>
      </c>
      <c r="C10" s="211" t="s">
        <v>129</v>
      </c>
      <c r="D10" s="211" t="s">
        <v>128</v>
      </c>
      <c r="F10" s="208"/>
    </row>
    <row r="11" spans="2:6" ht="18.75" customHeight="1" x14ac:dyDescent="0.25">
      <c r="B11" s="213" t="s">
        <v>127</v>
      </c>
      <c r="C11" s="212" t="s">
        <v>126</v>
      </c>
      <c r="D11" s="211" t="s">
        <v>124</v>
      </c>
      <c r="F11" s="208"/>
    </row>
    <row r="12" spans="2:6" ht="35.25" customHeight="1" x14ac:dyDescent="0.25">
      <c r="B12" s="213" t="s">
        <v>107</v>
      </c>
      <c r="C12" s="214" t="s">
        <v>125</v>
      </c>
      <c r="D12" s="211" t="s">
        <v>124</v>
      </c>
      <c r="F12" s="208"/>
    </row>
    <row r="13" spans="2:6" ht="18.75" customHeight="1" x14ac:dyDescent="0.25">
      <c r="B13" s="213" t="s">
        <v>105</v>
      </c>
      <c r="C13" s="212" t="s">
        <v>123</v>
      </c>
      <c r="D13" s="211" t="s">
        <v>122</v>
      </c>
      <c r="F13" s="208"/>
    </row>
    <row r="14" spans="2:6" ht="18.75" customHeight="1" x14ac:dyDescent="0.25">
      <c r="B14" s="210"/>
      <c r="C14" s="209"/>
      <c r="D14" s="209"/>
      <c r="F14" s="208"/>
    </row>
    <row r="15" spans="2:6" ht="18.75" customHeight="1" x14ac:dyDescent="0.25">
      <c r="B15" s="210"/>
      <c r="C15" s="209"/>
      <c r="D15" s="209"/>
      <c r="F15" s="208"/>
    </row>
    <row r="16" spans="2:6" x14ac:dyDescent="0.25">
      <c r="D16" s="207"/>
    </row>
    <row r="17" spans="1:14" ht="25.5" customHeight="1" x14ac:dyDescent="0.25">
      <c r="B17" s="206" t="str">
        <f>+DOCUMENTOS!C6</f>
        <v>INGENIERIA Y DESARROLLO ENERGETICO APLICADO SAS</v>
      </c>
      <c r="C17" s="205"/>
      <c r="D17" s="205"/>
      <c r="E17" s="205"/>
      <c r="F17" s="204" t="s">
        <v>65</v>
      </c>
    </row>
    <row r="18" spans="1:14" ht="12" customHeight="1" x14ac:dyDescent="0.25">
      <c r="B18" s="203" t="s">
        <v>121</v>
      </c>
      <c r="C18" s="168"/>
      <c r="D18" s="168"/>
      <c r="E18" s="168"/>
      <c r="F18" s="202"/>
    </row>
    <row r="19" spans="1:14" ht="12" customHeight="1" thickBot="1" x14ac:dyDescent="0.3">
      <c r="B19" s="196"/>
      <c r="C19" s="201" t="s">
        <v>120</v>
      </c>
      <c r="D19" s="200">
        <v>61577013</v>
      </c>
      <c r="E19" s="174">
        <f>D19/D20</f>
        <v>1.8113855250450317</v>
      </c>
      <c r="F19" s="198" t="s">
        <v>103</v>
      </c>
    </row>
    <row r="20" spans="1:14" ht="11.25" customHeight="1" x14ac:dyDescent="0.25">
      <c r="B20" s="196" t="s">
        <v>119</v>
      </c>
      <c r="C20" s="172" t="s">
        <v>118</v>
      </c>
      <c r="D20" s="171">
        <v>33994427</v>
      </c>
      <c r="E20" s="170"/>
      <c r="F20" s="198"/>
    </row>
    <row r="21" spans="1:14" ht="11.25" customHeight="1" x14ac:dyDescent="0.25">
      <c r="B21" s="196"/>
      <c r="C21" s="172"/>
      <c r="D21" s="171"/>
      <c r="E21" s="170"/>
      <c r="F21" s="198"/>
    </row>
    <row r="22" spans="1:14" x14ac:dyDescent="0.25">
      <c r="B22" s="196" t="s">
        <v>117</v>
      </c>
      <c r="C22" s="172" t="s">
        <v>116</v>
      </c>
      <c r="D22" s="171" t="s">
        <v>115</v>
      </c>
      <c r="E22" s="171">
        <f>D19-D20</f>
        <v>27582586</v>
      </c>
      <c r="F22" s="198" t="s">
        <v>114</v>
      </c>
    </row>
    <row r="23" spans="1:14" x14ac:dyDescent="0.25">
      <c r="B23" s="196"/>
      <c r="C23" s="172"/>
      <c r="D23" s="171"/>
      <c r="E23" s="170"/>
      <c r="F23" s="198"/>
    </row>
    <row r="24" spans="1:14" ht="15.75" thickBot="1" x14ac:dyDescent="0.3">
      <c r="B24" s="196" t="s">
        <v>113</v>
      </c>
      <c r="C24" s="201" t="s">
        <v>112</v>
      </c>
      <c r="D24" s="200">
        <v>33994427</v>
      </c>
      <c r="E24" s="178">
        <f>D24/D25</f>
        <v>0.38806148860590256</v>
      </c>
      <c r="F24" s="198" t="s">
        <v>111</v>
      </c>
    </row>
    <row r="25" spans="1:14" x14ac:dyDescent="0.25">
      <c r="B25" s="196"/>
      <c r="C25" s="172" t="s">
        <v>102</v>
      </c>
      <c r="D25" s="171">
        <v>87600620</v>
      </c>
      <c r="E25" s="170"/>
      <c r="F25" s="199"/>
    </row>
    <row r="26" spans="1:14" x14ac:dyDescent="0.25">
      <c r="A26" s="121" t="s">
        <v>110</v>
      </c>
      <c r="B26" s="196"/>
      <c r="C26" s="172"/>
      <c r="D26" s="171"/>
      <c r="E26" s="173"/>
      <c r="F26" s="198"/>
    </row>
    <row r="27" spans="1:14" x14ac:dyDescent="0.25">
      <c r="B27" s="196" t="s">
        <v>109</v>
      </c>
      <c r="C27" s="193" t="s">
        <v>104</v>
      </c>
      <c r="D27" s="192">
        <v>29013080</v>
      </c>
      <c r="E27" s="170">
        <f>D27/D28</f>
        <v>35.124794188861983</v>
      </c>
      <c r="F27" s="198" t="s">
        <v>103</v>
      </c>
    </row>
    <row r="28" spans="1:14" x14ac:dyDescent="0.25">
      <c r="B28" s="196"/>
      <c r="C28" s="172" t="s">
        <v>108</v>
      </c>
      <c r="D28" s="171">
        <v>826000</v>
      </c>
      <c r="E28" s="170"/>
      <c r="F28" s="198"/>
    </row>
    <row r="29" spans="1:14" x14ac:dyDescent="0.25">
      <c r="B29" s="196"/>
      <c r="C29" s="172"/>
      <c r="D29" s="171"/>
      <c r="E29" s="178"/>
      <c r="F29" s="198"/>
    </row>
    <row r="30" spans="1:14" x14ac:dyDescent="0.25">
      <c r="B30" s="196"/>
      <c r="C30" s="172"/>
      <c r="D30" s="171"/>
      <c r="E30" s="179"/>
      <c r="F30" s="198"/>
    </row>
    <row r="31" spans="1:14" x14ac:dyDescent="0.25">
      <c r="B31" s="196" t="s">
        <v>107</v>
      </c>
      <c r="C31" s="193" t="s">
        <v>104</v>
      </c>
      <c r="D31" s="192">
        <v>29013080</v>
      </c>
      <c r="E31" s="178">
        <f>D31/D32</f>
        <v>0.85346577543430868</v>
      </c>
      <c r="F31" s="198" t="s">
        <v>103</v>
      </c>
    </row>
    <row r="32" spans="1:14" x14ac:dyDescent="0.25">
      <c r="B32" s="196"/>
      <c r="C32" s="172" t="s">
        <v>106</v>
      </c>
      <c r="D32" s="171">
        <v>33994427</v>
      </c>
      <c r="E32" s="178"/>
      <c r="F32" s="198"/>
      <c r="K32" s="189"/>
      <c r="N32" s="189"/>
    </row>
    <row r="33" spans="2:18" x14ac:dyDescent="0.25">
      <c r="B33" s="196"/>
      <c r="C33" s="172"/>
      <c r="D33" s="171"/>
      <c r="E33" s="170"/>
      <c r="F33" s="198"/>
    </row>
    <row r="34" spans="2:18" x14ac:dyDescent="0.25">
      <c r="B34" s="196"/>
      <c r="C34" s="172"/>
      <c r="D34" s="171"/>
      <c r="E34" s="170"/>
      <c r="F34" s="198"/>
    </row>
    <row r="35" spans="2:18" x14ac:dyDescent="0.25">
      <c r="B35" s="196" t="s">
        <v>105</v>
      </c>
      <c r="C35" s="193" t="s">
        <v>104</v>
      </c>
      <c r="D35" s="192">
        <v>29013080</v>
      </c>
      <c r="E35" s="178">
        <f>D35/D36</f>
        <v>0.33119719928922875</v>
      </c>
      <c r="F35" s="198" t="s">
        <v>103</v>
      </c>
    </row>
    <row r="36" spans="2:18" x14ac:dyDescent="0.25">
      <c r="B36" s="196"/>
      <c r="C36" s="172" t="s">
        <v>102</v>
      </c>
      <c r="D36" s="171">
        <v>87600620</v>
      </c>
      <c r="E36" s="178"/>
      <c r="F36" s="198"/>
      <c r="N36" s="189"/>
      <c r="O36" s="197"/>
    </row>
    <row r="37" spans="2:18" x14ac:dyDescent="0.25">
      <c r="B37" s="196"/>
      <c r="C37" s="168"/>
      <c r="D37" s="168"/>
      <c r="E37" s="168"/>
      <c r="F37" s="195"/>
    </row>
    <row r="38" spans="2:18" x14ac:dyDescent="0.25">
      <c r="B38" s="194"/>
      <c r="C38" s="193"/>
      <c r="D38" s="192"/>
      <c r="E38" s="191"/>
      <c r="F38" s="190"/>
      <c r="N38" s="189"/>
    </row>
    <row r="39" spans="2:18" ht="15" customHeight="1" x14ac:dyDescent="0.25">
      <c r="B39" s="149"/>
      <c r="C39" s="149"/>
      <c r="D39" s="149"/>
      <c r="E39" s="149"/>
      <c r="F39" s="149"/>
      <c r="G39" s="149"/>
      <c r="H39" s="149"/>
      <c r="I39" s="149"/>
      <c r="J39" s="149"/>
      <c r="K39" s="149"/>
      <c r="L39" s="149"/>
    </row>
    <row r="40" spans="2:18" x14ac:dyDescent="0.25">
      <c r="B40" s="188"/>
      <c r="C40" s="181"/>
      <c r="D40" s="181"/>
      <c r="E40" s="181"/>
      <c r="F40" s="175"/>
      <c r="H40" s="187"/>
      <c r="I40" s="186"/>
      <c r="J40" s="186"/>
      <c r="K40" s="186"/>
      <c r="L40" s="186"/>
    </row>
    <row r="41" spans="2:18" x14ac:dyDescent="0.25">
      <c r="B41" s="149"/>
      <c r="C41" s="149"/>
      <c r="D41" s="149"/>
      <c r="E41" s="149"/>
      <c r="F41" s="185"/>
      <c r="H41" s="149"/>
      <c r="I41" s="149"/>
      <c r="J41" s="149"/>
      <c r="K41" s="149"/>
      <c r="L41" s="185"/>
      <c r="N41" s="149"/>
      <c r="O41" s="149"/>
      <c r="P41" s="149"/>
      <c r="Q41" s="149"/>
      <c r="R41" s="185"/>
    </row>
    <row r="42" spans="2:18" x14ac:dyDescent="0.25">
      <c r="B42" s="176"/>
      <c r="C42" s="168"/>
      <c r="D42" s="168"/>
      <c r="E42" s="168"/>
      <c r="F42" s="175"/>
      <c r="H42" s="176"/>
      <c r="I42" s="168"/>
      <c r="J42" s="168"/>
      <c r="K42" s="168"/>
      <c r="L42" s="175"/>
      <c r="N42" s="176"/>
      <c r="O42" s="168"/>
      <c r="P42" s="168"/>
      <c r="Q42" s="168"/>
      <c r="R42" s="175"/>
    </row>
    <row r="43" spans="2:18" x14ac:dyDescent="0.25">
      <c r="B43" s="168"/>
      <c r="C43" s="172"/>
      <c r="D43" s="171"/>
      <c r="E43" s="174"/>
      <c r="F43" s="169"/>
      <c r="H43" s="168"/>
      <c r="I43" s="172"/>
      <c r="J43" s="171"/>
      <c r="K43" s="174"/>
      <c r="L43" s="169"/>
      <c r="N43" s="168"/>
      <c r="O43" s="172"/>
      <c r="P43" s="171"/>
      <c r="Q43" s="174"/>
      <c r="R43" s="169"/>
    </row>
    <row r="44" spans="2:18" x14ac:dyDescent="0.25">
      <c r="B44" s="168"/>
      <c r="C44" s="172"/>
      <c r="D44" s="171"/>
      <c r="E44" s="170"/>
      <c r="F44" s="169"/>
      <c r="H44" s="168"/>
      <c r="I44" s="172"/>
      <c r="J44" s="171"/>
      <c r="K44" s="170"/>
      <c r="L44" s="169"/>
      <c r="N44" s="168"/>
      <c r="O44" s="172"/>
      <c r="P44" s="171"/>
      <c r="Q44" s="170"/>
      <c r="R44" s="169"/>
    </row>
    <row r="45" spans="2:18" x14ac:dyDescent="0.25">
      <c r="B45" s="168"/>
      <c r="C45" s="168"/>
      <c r="D45" s="171"/>
      <c r="E45" s="170"/>
      <c r="F45" s="169"/>
      <c r="H45" s="168"/>
      <c r="I45" s="168"/>
      <c r="J45" s="171"/>
      <c r="K45" s="170"/>
      <c r="L45" s="169"/>
      <c r="N45" s="168"/>
      <c r="O45" s="168"/>
      <c r="P45" s="171"/>
      <c r="Q45" s="170"/>
      <c r="R45" s="169"/>
    </row>
    <row r="46" spans="2:18" x14ac:dyDescent="0.25">
      <c r="B46" s="168"/>
      <c r="C46" s="172"/>
      <c r="D46" s="171"/>
      <c r="E46" s="184"/>
      <c r="F46" s="169"/>
      <c r="H46" s="168"/>
      <c r="I46" s="172"/>
      <c r="J46" s="171"/>
      <c r="K46" s="184"/>
      <c r="L46" s="169"/>
      <c r="N46" s="168"/>
      <c r="O46" s="172"/>
      <c r="P46" s="171"/>
      <c r="Q46" s="178"/>
      <c r="R46" s="169"/>
    </row>
    <row r="47" spans="2:18" x14ac:dyDescent="0.25">
      <c r="B47" s="168"/>
      <c r="C47" s="172"/>
      <c r="D47" s="171"/>
      <c r="E47" s="178"/>
      <c r="F47" s="169"/>
      <c r="H47" s="168"/>
      <c r="I47" s="172"/>
      <c r="J47" s="171"/>
      <c r="K47" s="178"/>
      <c r="L47" s="169"/>
      <c r="N47" s="168"/>
      <c r="O47" s="172"/>
      <c r="P47" s="171"/>
      <c r="Q47" s="170"/>
      <c r="R47" s="169"/>
    </row>
    <row r="48" spans="2:18" x14ac:dyDescent="0.25">
      <c r="B48" s="168"/>
      <c r="C48" s="172"/>
      <c r="D48" s="171"/>
      <c r="E48" s="178"/>
      <c r="F48" s="169"/>
      <c r="H48" s="168"/>
      <c r="I48" s="172"/>
      <c r="J48" s="171"/>
      <c r="K48" s="178"/>
      <c r="L48" s="169"/>
      <c r="N48" s="168"/>
      <c r="O48" s="172"/>
      <c r="P48" s="171"/>
      <c r="Q48" s="170"/>
      <c r="R48" s="169"/>
    </row>
    <row r="49" spans="2:18" x14ac:dyDescent="0.25">
      <c r="B49" s="168"/>
      <c r="C49" s="172"/>
      <c r="D49" s="171"/>
      <c r="E49" s="178"/>
      <c r="F49" s="169"/>
      <c r="H49" s="168"/>
      <c r="I49" s="172"/>
      <c r="J49" s="171"/>
      <c r="K49" s="178"/>
      <c r="L49" s="169"/>
      <c r="N49" s="168"/>
      <c r="O49" s="172"/>
      <c r="P49" s="171"/>
      <c r="Q49" s="178"/>
      <c r="R49" s="169"/>
    </row>
    <row r="50" spans="2:18" x14ac:dyDescent="0.25">
      <c r="B50" s="168"/>
      <c r="C50" s="172"/>
      <c r="D50" s="171"/>
      <c r="E50" s="178"/>
      <c r="F50" s="169"/>
      <c r="H50" s="168"/>
      <c r="I50" s="172"/>
      <c r="J50" s="171"/>
      <c r="K50" s="178"/>
      <c r="L50" s="169"/>
      <c r="N50" s="168"/>
      <c r="O50" s="172"/>
      <c r="P50" s="171"/>
      <c r="Q50" s="170"/>
      <c r="R50" s="169"/>
    </row>
    <row r="51" spans="2:18" x14ac:dyDescent="0.25">
      <c r="B51" s="168"/>
      <c r="C51" s="172"/>
      <c r="D51" s="171"/>
      <c r="E51" s="178"/>
      <c r="F51" s="169"/>
      <c r="H51" s="168"/>
      <c r="I51" s="172"/>
      <c r="J51" s="171"/>
      <c r="K51" s="178"/>
      <c r="L51" s="169"/>
      <c r="N51" s="168"/>
      <c r="O51" s="172"/>
      <c r="P51" s="171"/>
      <c r="Q51" s="170"/>
      <c r="R51" s="169"/>
    </row>
    <row r="52" spans="2:18" x14ac:dyDescent="0.25">
      <c r="B52" s="168"/>
      <c r="C52" s="172"/>
      <c r="D52" s="171"/>
      <c r="E52" s="184"/>
      <c r="F52" s="169"/>
      <c r="H52" s="168"/>
      <c r="I52" s="172"/>
      <c r="J52" s="171"/>
      <c r="K52" s="184"/>
      <c r="L52" s="169"/>
      <c r="N52" s="168"/>
      <c r="O52" s="172"/>
      <c r="P52" s="171"/>
      <c r="Q52" s="178"/>
      <c r="R52" s="169"/>
    </row>
    <row r="53" spans="2:18" x14ac:dyDescent="0.25">
      <c r="B53" s="168"/>
      <c r="C53" s="172"/>
      <c r="D53" s="171"/>
      <c r="E53" s="170"/>
      <c r="F53" s="169"/>
      <c r="H53" s="168"/>
      <c r="I53" s="172"/>
      <c r="J53" s="171"/>
      <c r="K53" s="170"/>
      <c r="L53" s="169"/>
      <c r="N53" s="168"/>
      <c r="O53" s="172"/>
      <c r="P53" s="171"/>
      <c r="Q53" s="170"/>
      <c r="R53" s="169"/>
    </row>
    <row r="54" spans="2:18" x14ac:dyDescent="0.25">
      <c r="B54" s="168"/>
      <c r="C54" s="168"/>
      <c r="D54" s="168"/>
      <c r="E54" s="168"/>
      <c r="F54" s="168"/>
      <c r="H54" s="168"/>
      <c r="I54" s="168"/>
      <c r="J54" s="168"/>
      <c r="K54" s="168"/>
      <c r="L54" s="168"/>
      <c r="N54" s="168"/>
      <c r="O54" s="168"/>
      <c r="P54" s="168"/>
      <c r="Q54" s="168"/>
      <c r="R54" s="168"/>
    </row>
    <row r="55" spans="2:18" ht="15.75" x14ac:dyDescent="0.25">
      <c r="B55" s="183"/>
      <c r="C55" s="183"/>
      <c r="D55" s="183"/>
      <c r="E55" s="183"/>
      <c r="F55" s="183"/>
      <c r="G55" s="183"/>
      <c r="H55" s="183"/>
      <c r="I55" s="183"/>
      <c r="J55" s="183"/>
      <c r="K55" s="183"/>
      <c r="L55" s="183"/>
    </row>
    <row r="56" spans="2:18" x14ac:dyDescent="0.25">
      <c r="B56" s="168"/>
      <c r="C56" s="172"/>
      <c r="D56" s="171"/>
      <c r="E56" s="170"/>
      <c r="F56" s="169"/>
    </row>
    <row r="57" spans="2:18" x14ac:dyDescent="0.25">
      <c r="B57" s="149"/>
      <c r="C57" s="149"/>
      <c r="D57" s="149"/>
      <c r="E57" s="149"/>
      <c r="F57" s="175"/>
      <c r="H57" s="181"/>
      <c r="I57" s="181"/>
      <c r="J57" s="181"/>
      <c r="K57" s="181"/>
      <c r="L57" s="175"/>
      <c r="N57" s="182"/>
      <c r="O57" s="181"/>
      <c r="P57" s="181"/>
      <c r="Q57" s="181"/>
      <c r="R57" s="175"/>
    </row>
    <row r="58" spans="2:18" x14ac:dyDescent="0.25">
      <c r="B58" s="176"/>
      <c r="C58" s="168"/>
      <c r="D58" s="168"/>
      <c r="E58" s="168"/>
      <c r="F58" s="175"/>
      <c r="H58" s="176"/>
      <c r="I58" s="168"/>
      <c r="J58" s="168"/>
      <c r="K58" s="168"/>
      <c r="L58" s="175"/>
      <c r="N58" s="176"/>
      <c r="O58" s="168"/>
      <c r="P58" s="168"/>
      <c r="Q58" s="168"/>
      <c r="R58" s="175"/>
    </row>
    <row r="59" spans="2:18" x14ac:dyDescent="0.25">
      <c r="B59" s="168"/>
      <c r="C59" s="172"/>
      <c r="D59" s="171"/>
      <c r="E59" s="174"/>
      <c r="F59" s="169"/>
      <c r="H59" s="168"/>
      <c r="I59" s="180"/>
      <c r="J59" s="171"/>
      <c r="K59" s="174"/>
      <c r="L59" s="169"/>
      <c r="N59" s="168"/>
      <c r="O59" s="172"/>
      <c r="P59" s="171"/>
      <c r="Q59" s="174"/>
      <c r="R59" s="169"/>
    </row>
    <row r="60" spans="2:18" x14ac:dyDescent="0.25">
      <c r="B60" s="168"/>
      <c r="C60" s="172"/>
      <c r="D60" s="171"/>
      <c r="E60" s="170"/>
      <c r="F60" s="169"/>
      <c r="H60" s="168"/>
      <c r="I60" s="180"/>
      <c r="J60" s="171"/>
      <c r="K60" s="170"/>
      <c r="L60" s="169"/>
      <c r="N60" s="168"/>
      <c r="O60" s="172"/>
      <c r="P60" s="171"/>
      <c r="Q60" s="170"/>
      <c r="R60" s="169"/>
    </row>
    <row r="61" spans="2:18" x14ac:dyDescent="0.25">
      <c r="B61" s="168"/>
      <c r="C61" s="168"/>
      <c r="D61" s="171"/>
      <c r="E61" s="170"/>
      <c r="F61" s="169"/>
      <c r="H61" s="168"/>
      <c r="I61" s="168"/>
      <c r="J61" s="171"/>
      <c r="K61" s="170"/>
      <c r="L61" s="169"/>
      <c r="N61" s="168"/>
      <c r="O61" s="168"/>
      <c r="P61" s="171"/>
      <c r="Q61" s="170"/>
      <c r="R61" s="169"/>
    </row>
    <row r="62" spans="2:18" x14ac:dyDescent="0.25">
      <c r="B62" s="168"/>
      <c r="C62" s="172"/>
      <c r="D62" s="171"/>
      <c r="E62" s="178"/>
      <c r="F62" s="169"/>
      <c r="H62" s="168"/>
      <c r="I62" s="172"/>
      <c r="J62" s="171"/>
      <c r="K62" s="173"/>
      <c r="L62" s="169"/>
      <c r="N62" s="168"/>
      <c r="O62" s="172"/>
      <c r="P62" s="171"/>
      <c r="Q62" s="173"/>
      <c r="R62" s="169"/>
    </row>
    <row r="63" spans="2:18" x14ac:dyDescent="0.25">
      <c r="B63" s="168"/>
      <c r="C63" s="172"/>
      <c r="D63" s="171"/>
      <c r="E63" s="179"/>
      <c r="F63" s="169"/>
      <c r="H63" s="168"/>
      <c r="I63" s="172"/>
      <c r="J63" s="171"/>
      <c r="K63" s="170"/>
      <c r="L63" s="169"/>
      <c r="N63" s="168"/>
      <c r="O63" s="172"/>
      <c r="P63" s="171"/>
      <c r="Q63" s="170"/>
      <c r="R63" s="169"/>
    </row>
    <row r="64" spans="2:18" x14ac:dyDescent="0.25">
      <c r="B64" s="168"/>
      <c r="C64" s="168"/>
      <c r="D64" s="171"/>
      <c r="E64" s="170"/>
      <c r="F64" s="169"/>
      <c r="H64" s="168"/>
      <c r="I64" s="172"/>
      <c r="J64" s="171"/>
      <c r="K64" s="170"/>
      <c r="L64" s="169"/>
      <c r="N64" s="168"/>
      <c r="O64" s="172"/>
      <c r="P64" s="171"/>
      <c r="Q64" s="170"/>
      <c r="R64" s="169"/>
    </row>
    <row r="65" spans="2:18" x14ac:dyDescent="0.25">
      <c r="B65" s="168"/>
      <c r="C65" s="172"/>
      <c r="D65" s="171"/>
      <c r="E65" s="178"/>
      <c r="F65" s="169"/>
      <c r="H65" s="168"/>
      <c r="I65" s="172"/>
      <c r="J65" s="171"/>
      <c r="K65" s="178"/>
      <c r="L65" s="169"/>
      <c r="N65" s="168"/>
      <c r="O65" s="172"/>
      <c r="P65" s="171"/>
      <c r="Q65" s="178"/>
      <c r="R65" s="169"/>
    </row>
    <row r="66" spans="2:18" x14ac:dyDescent="0.25">
      <c r="B66" s="168"/>
      <c r="C66" s="172"/>
      <c r="D66" s="171"/>
      <c r="E66" s="170"/>
      <c r="F66" s="169"/>
      <c r="H66" s="168"/>
      <c r="I66" s="172"/>
      <c r="J66" s="171"/>
      <c r="K66" s="170"/>
      <c r="L66" s="169"/>
      <c r="N66" s="168"/>
      <c r="O66" s="172"/>
      <c r="P66" s="171"/>
      <c r="Q66" s="170"/>
      <c r="R66" s="169"/>
    </row>
    <row r="67" spans="2:18" x14ac:dyDescent="0.25">
      <c r="B67" s="168"/>
      <c r="C67" s="172"/>
      <c r="D67" s="171"/>
      <c r="E67" s="170"/>
      <c r="F67" s="169"/>
      <c r="H67" s="168"/>
      <c r="I67" s="172"/>
      <c r="J67" s="171"/>
      <c r="K67" s="170"/>
      <c r="L67" s="169"/>
      <c r="N67" s="168"/>
      <c r="O67" s="172"/>
      <c r="P67" s="171"/>
      <c r="Q67" s="170"/>
      <c r="R67" s="169"/>
    </row>
    <row r="68" spans="2:18" x14ac:dyDescent="0.25">
      <c r="B68" s="168"/>
      <c r="C68" s="172"/>
      <c r="D68" s="171"/>
      <c r="E68" s="178"/>
      <c r="F68" s="169"/>
      <c r="H68" s="168"/>
      <c r="I68" s="172"/>
      <c r="J68" s="171"/>
      <c r="K68" s="178"/>
      <c r="L68" s="169"/>
      <c r="N68" s="168"/>
      <c r="O68" s="172"/>
      <c r="P68" s="171"/>
      <c r="Q68" s="178"/>
      <c r="R68" s="169"/>
    </row>
    <row r="69" spans="2:18" x14ac:dyDescent="0.25">
      <c r="B69" s="168"/>
      <c r="C69" s="172"/>
      <c r="D69" s="171"/>
      <c r="E69" s="178"/>
      <c r="F69" s="169"/>
      <c r="H69" s="168"/>
      <c r="I69" s="172"/>
      <c r="J69" s="171"/>
      <c r="K69" s="170"/>
      <c r="L69" s="169"/>
      <c r="N69" s="168"/>
      <c r="O69" s="172"/>
      <c r="P69" s="171"/>
      <c r="Q69" s="170"/>
      <c r="R69" s="169"/>
    </row>
    <row r="70" spans="2:18" x14ac:dyDescent="0.25">
      <c r="B70" s="168"/>
      <c r="C70" s="168"/>
      <c r="D70" s="168"/>
      <c r="E70" s="168"/>
      <c r="F70" s="168"/>
      <c r="H70" s="168"/>
      <c r="I70" s="172"/>
      <c r="J70" s="171"/>
      <c r="K70" s="170"/>
      <c r="L70" s="169"/>
      <c r="N70" s="168"/>
      <c r="O70" s="172"/>
      <c r="P70" s="171"/>
      <c r="Q70" s="170"/>
      <c r="R70" s="169"/>
    </row>
    <row r="71" spans="2:18" x14ac:dyDescent="0.25">
      <c r="B71" s="168"/>
      <c r="C71" s="168"/>
      <c r="D71" s="168"/>
      <c r="E71" s="168"/>
      <c r="F71" s="168"/>
      <c r="H71" s="168"/>
      <c r="I71" s="168"/>
      <c r="J71" s="168"/>
      <c r="K71" s="168"/>
      <c r="L71" s="168"/>
      <c r="N71" s="168"/>
      <c r="O71" s="168"/>
      <c r="P71" s="168"/>
      <c r="Q71" s="168"/>
      <c r="R71" s="168"/>
    </row>
    <row r="72" spans="2:18" x14ac:dyDescent="0.25">
      <c r="B72" s="168"/>
      <c r="C72" s="172"/>
      <c r="D72" s="171"/>
      <c r="E72" s="170"/>
      <c r="F72" s="169"/>
    </row>
    <row r="73" spans="2:18" x14ac:dyDescent="0.25">
      <c r="B73" s="168"/>
      <c r="C73" s="172"/>
      <c r="D73" s="171"/>
      <c r="E73" s="170"/>
      <c r="F73" s="169"/>
    </row>
    <row r="74" spans="2:18" x14ac:dyDescent="0.25">
      <c r="B74" s="168"/>
      <c r="C74" s="172"/>
      <c r="D74" s="171"/>
      <c r="E74" s="170"/>
      <c r="F74" s="169"/>
    </row>
    <row r="75" spans="2:18" x14ac:dyDescent="0.25">
      <c r="B75" s="177"/>
      <c r="C75" s="177"/>
      <c r="D75" s="177"/>
      <c r="E75" s="177"/>
      <c r="F75" s="175"/>
      <c r="H75" s="177"/>
      <c r="I75" s="177"/>
      <c r="J75" s="177"/>
      <c r="K75" s="177"/>
      <c r="L75" s="175"/>
      <c r="N75" s="177"/>
      <c r="O75" s="177"/>
      <c r="P75" s="177"/>
      <c r="Q75" s="177"/>
      <c r="R75" s="175"/>
    </row>
    <row r="76" spans="2:18" x14ac:dyDescent="0.25">
      <c r="B76" s="176"/>
      <c r="C76" s="168"/>
      <c r="D76" s="168"/>
      <c r="E76" s="168"/>
      <c r="F76" s="175"/>
      <c r="H76" s="176"/>
      <c r="I76" s="168"/>
      <c r="J76" s="168"/>
      <c r="K76" s="168"/>
      <c r="L76" s="175"/>
      <c r="N76" s="176"/>
      <c r="O76" s="168"/>
      <c r="P76" s="168"/>
      <c r="Q76" s="168"/>
      <c r="R76" s="175"/>
    </row>
    <row r="77" spans="2:18" x14ac:dyDescent="0.25">
      <c r="B77" s="168"/>
      <c r="C77" s="172"/>
      <c r="D77" s="171"/>
      <c r="E77" s="174"/>
      <c r="F77" s="169"/>
      <c r="H77" s="168"/>
      <c r="I77" s="172"/>
      <c r="J77" s="171"/>
      <c r="K77" s="174"/>
      <c r="L77" s="169"/>
      <c r="N77" s="168"/>
      <c r="O77" s="172"/>
      <c r="P77" s="171"/>
      <c r="Q77" s="174"/>
      <c r="R77" s="169"/>
    </row>
    <row r="78" spans="2:18" x14ac:dyDescent="0.25">
      <c r="B78" s="168"/>
      <c r="C78" s="172"/>
      <c r="D78" s="171"/>
      <c r="E78" s="170"/>
      <c r="F78" s="169"/>
      <c r="H78" s="168"/>
      <c r="I78" s="172"/>
      <c r="J78" s="171"/>
      <c r="K78" s="170"/>
      <c r="L78" s="169"/>
      <c r="N78" s="168"/>
      <c r="O78" s="172"/>
      <c r="P78" s="171"/>
      <c r="Q78" s="170"/>
      <c r="R78" s="169"/>
    </row>
    <row r="79" spans="2:18" x14ac:dyDescent="0.25">
      <c r="B79" s="168"/>
      <c r="C79" s="168"/>
      <c r="D79" s="171"/>
      <c r="E79" s="170"/>
      <c r="F79" s="169"/>
      <c r="H79" s="168"/>
      <c r="I79" s="168"/>
      <c r="J79" s="171"/>
      <c r="K79" s="170"/>
      <c r="L79" s="169"/>
      <c r="N79" s="168"/>
      <c r="O79" s="168"/>
      <c r="P79" s="171"/>
      <c r="Q79" s="170"/>
      <c r="R79" s="169"/>
    </row>
    <row r="80" spans="2:18" x14ac:dyDescent="0.25">
      <c r="B80" s="168"/>
      <c r="C80" s="172"/>
      <c r="D80" s="171"/>
      <c r="E80" s="173"/>
      <c r="F80" s="169"/>
      <c r="H80" s="168"/>
      <c r="I80" s="172"/>
      <c r="J80" s="171"/>
      <c r="K80" s="173"/>
      <c r="L80" s="169"/>
      <c r="N80" s="168"/>
      <c r="O80" s="172"/>
      <c r="P80" s="171"/>
      <c r="Q80" s="173"/>
      <c r="R80" s="169"/>
    </row>
    <row r="81" spans="2:18" x14ac:dyDescent="0.25">
      <c r="B81" s="168"/>
      <c r="C81" s="172"/>
      <c r="D81" s="171"/>
      <c r="E81" s="170"/>
      <c r="F81" s="169"/>
      <c r="H81" s="168"/>
      <c r="I81" s="172"/>
      <c r="J81" s="171"/>
      <c r="K81" s="170"/>
      <c r="L81" s="169"/>
      <c r="N81" s="168"/>
      <c r="O81" s="172"/>
      <c r="P81" s="171"/>
      <c r="Q81" s="170"/>
      <c r="R81" s="169"/>
    </row>
    <row r="82" spans="2:18" x14ac:dyDescent="0.25">
      <c r="B82" s="168"/>
      <c r="C82" s="172"/>
      <c r="D82" s="171"/>
      <c r="E82" s="170"/>
      <c r="F82" s="169"/>
      <c r="H82" s="168"/>
      <c r="I82" s="172"/>
      <c r="J82" s="171"/>
      <c r="K82" s="170"/>
      <c r="L82" s="169"/>
      <c r="N82" s="168"/>
      <c r="O82" s="172"/>
      <c r="P82" s="171"/>
      <c r="Q82" s="170"/>
      <c r="R82" s="169"/>
    </row>
    <row r="83" spans="2:18" x14ac:dyDescent="0.25">
      <c r="B83" s="168"/>
      <c r="C83" s="172"/>
      <c r="D83" s="171"/>
      <c r="E83" s="170"/>
      <c r="F83" s="169"/>
      <c r="H83" s="168"/>
      <c r="I83" s="172"/>
      <c r="J83" s="171"/>
      <c r="K83" s="170"/>
      <c r="L83" s="169"/>
      <c r="N83" s="168"/>
      <c r="O83" s="172"/>
      <c r="P83" s="171"/>
      <c r="Q83" s="170"/>
      <c r="R83" s="169"/>
    </row>
    <row r="84" spans="2:18" x14ac:dyDescent="0.25">
      <c r="B84" s="168"/>
      <c r="C84" s="172"/>
      <c r="D84" s="171"/>
      <c r="E84" s="170"/>
      <c r="F84" s="169"/>
      <c r="H84" s="168"/>
      <c r="I84" s="172"/>
      <c r="J84" s="171"/>
      <c r="K84" s="170"/>
      <c r="L84" s="169"/>
      <c r="N84" s="168"/>
      <c r="O84" s="172"/>
      <c r="P84" s="171"/>
      <c r="Q84" s="170"/>
      <c r="R84" s="169"/>
    </row>
    <row r="85" spans="2:18" x14ac:dyDescent="0.25">
      <c r="B85" s="168"/>
      <c r="C85" s="172"/>
      <c r="D85" s="171"/>
      <c r="E85" s="170"/>
      <c r="F85" s="169"/>
      <c r="H85" s="168"/>
      <c r="I85" s="172"/>
      <c r="J85" s="171"/>
      <c r="K85" s="170"/>
      <c r="L85" s="169"/>
      <c r="N85" s="168"/>
      <c r="O85" s="172"/>
      <c r="P85" s="171"/>
      <c r="Q85" s="170"/>
      <c r="R85" s="169"/>
    </row>
    <row r="86" spans="2:18" x14ac:dyDescent="0.25">
      <c r="B86" s="168"/>
      <c r="C86" s="172"/>
      <c r="D86" s="171"/>
      <c r="E86" s="170"/>
      <c r="F86" s="169"/>
      <c r="H86" s="168"/>
      <c r="I86" s="172"/>
      <c r="J86" s="171"/>
      <c r="K86" s="170"/>
      <c r="L86" s="169"/>
      <c r="N86" s="168"/>
      <c r="O86" s="172"/>
      <c r="P86" s="171"/>
      <c r="Q86" s="170"/>
      <c r="R86" s="169"/>
    </row>
    <row r="87" spans="2:18" x14ac:dyDescent="0.25">
      <c r="B87" s="168"/>
      <c r="C87" s="172"/>
      <c r="D87" s="171"/>
      <c r="E87" s="170"/>
      <c r="F87" s="169"/>
      <c r="H87" s="168"/>
      <c r="I87" s="172"/>
      <c r="J87" s="171"/>
      <c r="K87" s="170"/>
      <c r="L87" s="169"/>
      <c r="N87" s="168"/>
      <c r="O87" s="172"/>
      <c r="P87" s="171"/>
      <c r="Q87" s="170"/>
      <c r="R87" s="169"/>
    </row>
    <row r="88" spans="2:18" x14ac:dyDescent="0.25">
      <c r="B88" s="168"/>
      <c r="C88" s="172"/>
      <c r="D88" s="171"/>
      <c r="E88" s="170"/>
      <c r="F88" s="169"/>
      <c r="H88" s="168"/>
      <c r="I88" s="172"/>
      <c r="J88" s="171"/>
      <c r="K88" s="170"/>
      <c r="L88" s="169"/>
      <c r="N88" s="168"/>
      <c r="O88" s="172"/>
      <c r="P88" s="171"/>
      <c r="Q88" s="170"/>
      <c r="R88" s="169"/>
    </row>
    <row r="89" spans="2:18" x14ac:dyDescent="0.25">
      <c r="B89" s="168"/>
      <c r="C89" s="168"/>
      <c r="D89" s="168"/>
      <c r="E89" s="168"/>
      <c r="F89" s="168"/>
      <c r="H89" s="168"/>
      <c r="I89" s="168"/>
      <c r="J89" s="168"/>
      <c r="K89" s="168"/>
      <c r="L89" s="168"/>
      <c r="N89" s="168"/>
      <c r="O89" s="168"/>
      <c r="P89" s="168"/>
      <c r="Q89" s="168"/>
      <c r="R89" s="168"/>
    </row>
    <row r="90" spans="2:18" x14ac:dyDescent="0.25">
      <c r="B90" s="168"/>
      <c r="C90" s="172"/>
      <c r="D90" s="171"/>
      <c r="E90" s="170"/>
      <c r="F90" s="169"/>
    </row>
    <row r="91" spans="2:18" x14ac:dyDescent="0.25">
      <c r="B91" s="168"/>
      <c r="C91" s="172"/>
      <c r="D91" s="171"/>
      <c r="E91" s="170"/>
      <c r="F91" s="169"/>
    </row>
    <row r="92" spans="2:18" x14ac:dyDescent="0.25">
      <c r="B92" s="168"/>
      <c r="C92" s="172"/>
      <c r="D92" s="171"/>
      <c r="E92" s="170"/>
      <c r="F92" s="169"/>
    </row>
    <row r="93" spans="2:18" x14ac:dyDescent="0.25">
      <c r="B93" s="168"/>
      <c r="C93" s="172"/>
      <c r="D93" s="171"/>
      <c r="E93" s="170"/>
      <c r="F93" s="169"/>
    </row>
    <row r="94" spans="2:18" x14ac:dyDescent="0.25">
      <c r="B94" s="168"/>
      <c r="C94" s="172"/>
      <c r="D94" s="171"/>
      <c r="E94" s="170"/>
      <c r="F94" s="169"/>
    </row>
    <row r="95" spans="2:18" x14ac:dyDescent="0.25">
      <c r="B95" s="168"/>
      <c r="C95" s="172"/>
      <c r="D95" s="171"/>
      <c r="E95" s="170"/>
      <c r="F95" s="169"/>
    </row>
    <row r="96" spans="2:18" x14ac:dyDescent="0.25">
      <c r="B96" s="168"/>
      <c r="C96" s="172"/>
      <c r="D96" s="171"/>
      <c r="E96" s="170"/>
      <c r="F96" s="169"/>
    </row>
    <row r="97" spans="2:6" x14ac:dyDescent="0.25">
      <c r="B97" s="168"/>
      <c r="C97" s="172"/>
      <c r="D97" s="171"/>
      <c r="E97" s="170"/>
      <c r="F97" s="169"/>
    </row>
    <row r="98" spans="2:6" x14ac:dyDescent="0.25">
      <c r="B98" s="168"/>
      <c r="C98" s="168"/>
      <c r="D98" s="168"/>
      <c r="E98" s="168"/>
      <c r="F98" s="168"/>
    </row>
  </sheetData>
  <mergeCells count="16">
    <mergeCell ref="B57:E57"/>
    <mergeCell ref="B41:E41"/>
    <mergeCell ref="H41:K41"/>
    <mergeCell ref="B39:L39"/>
    <mergeCell ref="H40:L40"/>
    <mergeCell ref="N41:Q41"/>
    <mergeCell ref="N75:Q75"/>
    <mergeCell ref="H75:K75"/>
    <mergeCell ref="B75:E75"/>
    <mergeCell ref="B3:F3"/>
    <mergeCell ref="B17:E17"/>
    <mergeCell ref="C7:D7"/>
    <mergeCell ref="N57:Q57"/>
    <mergeCell ref="H57:K57"/>
    <mergeCell ref="B55:L55"/>
    <mergeCell ref="B40:E40"/>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73B4C-5DD3-43D7-B4A5-3D2A409A7FBC}">
  <dimension ref="B1:F13"/>
  <sheetViews>
    <sheetView workbookViewId="0">
      <selection activeCell="G15" sqref="G15"/>
    </sheetView>
  </sheetViews>
  <sheetFormatPr baseColWidth="10" defaultRowHeight="15" x14ac:dyDescent="0.25"/>
  <cols>
    <col min="1" max="1" width="11.42578125" style="121"/>
    <col min="2" max="2" width="18" style="121" customWidth="1"/>
    <col min="3" max="3" width="24" style="121" customWidth="1"/>
    <col min="4" max="5" width="16.42578125" style="121" customWidth="1"/>
    <col min="6" max="16384" width="11.42578125" style="121"/>
  </cols>
  <sheetData>
    <row r="1" spans="2:6" ht="15.75" x14ac:dyDescent="0.25">
      <c r="B1" s="248"/>
    </row>
    <row r="2" spans="2:6" ht="33" customHeight="1" x14ac:dyDescent="0.25">
      <c r="B2" s="247" t="str">
        <f>+'EVALUACION INDICES'!B2</f>
        <v>INVITACIÓN ABIERTA No 011 DE 2022</v>
      </c>
      <c r="C2" s="247"/>
    </row>
    <row r="3" spans="2:6" ht="78" customHeight="1" x14ac:dyDescent="0.25">
      <c r="B3" s="246" t="str">
        <f>+'EVALUACION INDICES'!B3</f>
        <v xml:space="preserve">CONTRATAR LA COMPRA E INSTALACIÓN DE PLATAFORMAS DE INGRESO OPERACIONAL A LAS LÍNEAS DE PRODUCCIÓN L1YL2 -L8YL9. </v>
      </c>
      <c r="C3" s="246"/>
    </row>
    <row r="4" spans="2:6" ht="15.75" thickBot="1" x14ac:dyDescent="0.3">
      <c r="B4" s="245" t="s">
        <v>136</v>
      </c>
      <c r="C4" s="244"/>
    </row>
    <row r="5" spans="2:6" ht="22.5" customHeight="1" thickTop="1" thickBot="1" x14ac:dyDescent="0.3">
      <c r="B5" s="241" t="s">
        <v>135</v>
      </c>
      <c r="C5" s="241"/>
      <c r="D5" s="243" t="s">
        <v>138</v>
      </c>
      <c r="E5" s="242"/>
    </row>
    <row r="6" spans="2:6" ht="60.75" customHeight="1" thickTop="1" thickBot="1" x14ac:dyDescent="0.3">
      <c r="B6" s="241"/>
      <c r="C6" s="240"/>
      <c r="D6" s="239" t="str">
        <f>+DOCUMENTOS!C6</f>
        <v>INGENIERIA Y DESARROLLO ENERGETICO APLICADO SAS</v>
      </c>
      <c r="E6" s="185"/>
      <c r="F6" s="225"/>
    </row>
    <row r="7" spans="2:6" ht="39.75" customHeight="1" thickTop="1" x14ac:dyDescent="0.25">
      <c r="B7" s="238" t="s">
        <v>119</v>
      </c>
      <c r="C7" s="237" t="s">
        <v>132</v>
      </c>
      <c r="D7" s="236">
        <f>+'EVALUACION INDICES'!E19</f>
        <v>1.8113855250450317</v>
      </c>
      <c r="E7" s="232"/>
    </row>
    <row r="8" spans="2:6" ht="24" customHeight="1" x14ac:dyDescent="0.25">
      <c r="B8" s="229" t="s">
        <v>117</v>
      </c>
      <c r="C8" s="235" t="s">
        <v>130</v>
      </c>
      <c r="D8" s="234">
        <f>+'EVALUACION INDICES'!E22</f>
        <v>27582586</v>
      </c>
      <c r="E8" s="232"/>
    </row>
    <row r="9" spans="2:6" ht="24" customHeight="1" x14ac:dyDescent="0.25">
      <c r="B9" s="229" t="s">
        <v>113</v>
      </c>
      <c r="C9" s="228" t="s">
        <v>128</v>
      </c>
      <c r="D9" s="233">
        <f>+'EVALUACION INDICES'!E24</f>
        <v>0.38806148860590256</v>
      </c>
      <c r="E9" s="232"/>
    </row>
    <row r="10" spans="2:6" ht="15.75" x14ac:dyDescent="0.25">
      <c r="B10" s="229" t="s">
        <v>127</v>
      </c>
      <c r="C10" s="228" t="s">
        <v>124</v>
      </c>
      <c r="D10" s="231">
        <f>+'EVALUACION INDICES'!E27</f>
        <v>35.124794188861983</v>
      </c>
    </row>
    <row r="11" spans="2:6" ht="24" x14ac:dyDescent="0.25">
      <c r="B11" s="229" t="s">
        <v>107</v>
      </c>
      <c r="C11" s="228" t="s">
        <v>124</v>
      </c>
      <c r="D11" s="230">
        <f>+'EVALUACION INDICES'!E31</f>
        <v>0.85346577543430868</v>
      </c>
    </row>
    <row r="12" spans="2:6" ht="24.75" thickBot="1" x14ac:dyDescent="0.3">
      <c r="B12" s="229" t="s">
        <v>105</v>
      </c>
      <c r="C12" s="228" t="s">
        <v>122</v>
      </c>
      <c r="D12" s="227">
        <f>+'EVALUACION INDICES'!E35</f>
        <v>0.33119719928922875</v>
      </c>
    </row>
    <row r="13" spans="2:6" ht="15.75" thickBot="1" x14ac:dyDescent="0.3">
      <c r="D13" s="226" t="s">
        <v>137</v>
      </c>
    </row>
  </sheetData>
  <mergeCells count="3">
    <mergeCell ref="B2:C2"/>
    <mergeCell ref="B5:C6"/>
    <mergeCell ref="B3:C3"/>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28"/>
  <sheetViews>
    <sheetView tabSelected="1" workbookViewId="0">
      <selection activeCell="C5" sqref="C5"/>
    </sheetView>
  </sheetViews>
  <sheetFormatPr baseColWidth="10" defaultRowHeight="15" x14ac:dyDescent="0.25"/>
  <cols>
    <col min="1" max="1" width="27.42578125" customWidth="1"/>
    <col min="2" max="2" width="12.28515625" customWidth="1"/>
    <col min="3" max="3" width="31" customWidth="1"/>
    <col min="6" max="6" width="14.5703125" bestFit="1" customWidth="1"/>
  </cols>
  <sheetData>
    <row r="1" spans="1:3" x14ac:dyDescent="0.25">
      <c r="A1" s="2"/>
      <c r="B1" s="2"/>
      <c r="C1" s="2"/>
    </row>
    <row r="2" spans="1:3" ht="23.25" x14ac:dyDescent="0.35">
      <c r="A2" s="69" t="s">
        <v>53</v>
      </c>
      <c r="B2" s="69"/>
      <c r="C2" s="69"/>
    </row>
    <row r="3" spans="1:3" ht="46.5" customHeight="1" x14ac:dyDescent="0.25">
      <c r="A3" s="70" t="s">
        <v>12</v>
      </c>
      <c r="B3" s="71"/>
      <c r="C3" s="21" t="s">
        <v>54</v>
      </c>
    </row>
    <row r="4" spans="1:3" x14ac:dyDescent="0.25">
      <c r="A4" s="70" t="s">
        <v>0</v>
      </c>
      <c r="B4" s="71"/>
      <c r="C4" s="55" t="s">
        <v>65</v>
      </c>
    </row>
    <row r="5" spans="1:3" ht="22.5" x14ac:dyDescent="0.25">
      <c r="A5" s="70" t="s">
        <v>33</v>
      </c>
      <c r="B5" s="71"/>
      <c r="C5" s="21" t="s">
        <v>139</v>
      </c>
    </row>
    <row r="6" spans="1:3" x14ac:dyDescent="0.25">
      <c r="A6" s="70" t="s">
        <v>13</v>
      </c>
      <c r="B6" s="71"/>
      <c r="C6" s="18" t="s">
        <v>5</v>
      </c>
    </row>
    <row r="7" spans="1:3" x14ac:dyDescent="0.25">
      <c r="A7" s="72" t="s">
        <v>14</v>
      </c>
      <c r="B7" s="73"/>
      <c r="C7" s="19" t="s">
        <v>5</v>
      </c>
    </row>
    <row r="8" spans="1:3" x14ac:dyDescent="0.25">
      <c r="A8" s="67" t="s">
        <v>15</v>
      </c>
      <c r="B8" s="68"/>
      <c r="C8" s="55" t="s">
        <v>65</v>
      </c>
    </row>
    <row r="9" spans="1:3" ht="32.25" customHeight="1" x14ac:dyDescent="0.25">
      <c r="A9" s="67" t="s">
        <v>8</v>
      </c>
      <c r="B9" s="68"/>
      <c r="C9" s="56" t="s">
        <v>66</v>
      </c>
    </row>
    <row r="10" spans="1:3" x14ac:dyDescent="0.25">
      <c r="B10" s="15"/>
      <c r="C10" s="15"/>
    </row>
    <row r="11" spans="1:3" x14ac:dyDescent="0.25">
      <c r="A11" s="37" t="s">
        <v>41</v>
      </c>
      <c r="B11" s="37"/>
    </row>
    <row r="12" spans="1:3" x14ac:dyDescent="0.25">
      <c r="A12" s="59" t="s">
        <v>48</v>
      </c>
      <c r="B12" s="60"/>
    </row>
    <row r="13" spans="1:3" x14ac:dyDescent="0.25">
      <c r="A13" s="39"/>
      <c r="B13" s="38"/>
    </row>
    <row r="14" spans="1:3" x14ac:dyDescent="0.25">
      <c r="A14" s="39"/>
      <c r="B14" s="38"/>
    </row>
    <row r="15" spans="1:3" x14ac:dyDescent="0.25">
      <c r="A15" s="40" t="s">
        <v>43</v>
      </c>
      <c r="B15" s="23"/>
    </row>
    <row r="16" spans="1:3" x14ac:dyDescent="0.25">
      <c r="A16" s="28" t="s">
        <v>44</v>
      </c>
      <c r="B16" s="23"/>
    </row>
    <row r="19" spans="1:6" x14ac:dyDescent="0.25">
      <c r="A19" s="41" t="s">
        <v>46</v>
      </c>
      <c r="B19" s="42"/>
    </row>
    <row r="20" spans="1:6" x14ac:dyDescent="0.25">
      <c r="A20" s="42" t="s">
        <v>47</v>
      </c>
      <c r="B20" s="42"/>
    </row>
    <row r="26" spans="1:6" x14ac:dyDescent="0.25">
      <c r="F26" s="120"/>
    </row>
    <row r="27" spans="1:6" x14ac:dyDescent="0.25">
      <c r="F27" s="120"/>
    </row>
    <row r="28" spans="1:6" x14ac:dyDescent="0.25">
      <c r="F28" s="120"/>
    </row>
  </sheetData>
  <mergeCells count="9">
    <mergeCell ref="A12:B12"/>
    <mergeCell ref="A9:B9"/>
    <mergeCell ref="A2:C2"/>
    <mergeCell ref="A3:B3"/>
    <mergeCell ref="A4:B4"/>
    <mergeCell ref="A6:B6"/>
    <mergeCell ref="A7:B7"/>
    <mergeCell ref="A8:B8"/>
    <mergeCell ref="A5:B5"/>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EVALUACION JURIDICA</vt:lpstr>
      <vt:lpstr>PONDERACIÓN ECONOMICA</vt:lpstr>
      <vt:lpstr>EVALUACION EXPERIENCIA</vt:lpstr>
      <vt:lpstr>EVALUACION TECNICA</vt:lpstr>
      <vt:lpstr>DOCUMENTOS</vt:lpstr>
      <vt:lpstr>EVALUACION INDICES</vt:lpstr>
      <vt:lpstr>INDICADORES</vt:lpstr>
      <vt:lpstr>RESULTADO</vt:lpstr>
      <vt:lpstr>'EVALUACION TECNICA'!_Hlk98150313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Marco Antolinez Guitarrero</cp:lastModifiedBy>
  <cp:lastPrinted>2022-03-30T17:10:50Z</cp:lastPrinted>
  <dcterms:created xsi:type="dcterms:W3CDTF">2017-05-22T13:32:10Z</dcterms:created>
  <dcterms:modified xsi:type="dcterms:W3CDTF">2022-04-01T21:40:55Z</dcterms:modified>
</cp:coreProperties>
</file>