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8 DE 2022 TRIBLOQUE TECNICA\"/>
    </mc:Choice>
  </mc:AlternateContent>
  <bookViews>
    <workbookView xWindow="0" yWindow="0" windowWidth="28770" windowHeight="12000" firstSheet="2" activeTab="8"/>
  </bookViews>
  <sheets>
    <sheet name="EVALUACION JURIDICA" sheetId="1" r:id="rId1"/>
    <sheet name="EVALUACION EXPERIENCIA" sheetId="10" r:id="rId2"/>
    <sheet name="EVALUACION TECNICA" sheetId="11" r:id="rId3"/>
    <sheet name="DOCUMENTOS" sheetId="12" r:id="rId4"/>
    <sheet name="EVALUACION INDICES" sheetId="13" r:id="rId5"/>
    <sheet name="INDICADORES" sheetId="14" r:id="rId6"/>
    <sheet name="RESUMEN FINANCIER" sheetId="15" r:id="rId7"/>
    <sheet name="PONDERACIÓN" sheetId="16" r:id="rId8"/>
    <sheet name="RESULTADO"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16" l="1"/>
  <c r="B2" i="14"/>
  <c r="B3" i="14"/>
  <c r="D6" i="14"/>
  <c r="B7" i="14"/>
  <c r="C7" i="14"/>
  <c r="D7" i="14"/>
  <c r="B8" i="14"/>
  <c r="C8" i="14"/>
  <c r="D8" i="14"/>
  <c r="C9" i="14"/>
  <c r="D9" i="14"/>
  <c r="D10" i="14"/>
  <c r="D11" i="14"/>
  <c r="D12" i="14"/>
  <c r="B2" i="13"/>
  <c r="B3" i="13"/>
  <c r="B17" i="13"/>
  <c r="E19" i="13"/>
  <c r="E23" i="13"/>
  <c r="E26" i="13"/>
  <c r="E29" i="13"/>
  <c r="D30" i="13"/>
  <c r="E32" i="13"/>
  <c r="E35" i="13"/>
</calcChain>
</file>

<file path=xl/sharedStrings.xml><?xml version="1.0" encoding="utf-8"?>
<sst xmlns="http://schemas.openxmlformats.org/spreadsheetml/2006/main" count="182" uniqueCount="123">
  <si>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</si>
  <si>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</si>
  <si>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</si>
  <si>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</si>
  <si>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</si>
  <si>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</si>
  <si>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</si>
  <si>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</si>
  <si>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</si>
  <si>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</si>
  <si>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</si>
  <si>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</si>
  <si>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</si>
  <si>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</si>
  <si>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</si>
  <si>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</si>
  <si>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EVLAUACION FINACIERA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</si>
  <si>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</si>
  <si>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</si>
  <si>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</si>
  <si>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</si>
  <si>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</si>
  <si>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</si>
  <si>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</si>
  <si>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</si>
  <si>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</si>
  <si>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</si>
  <si>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</si>
  <si>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EXISTENCIA Y REPRESENTACIÓN LEGAL</t>
  </si>
  <si>
    <t xml:space="preserve">CARTA DE PRESENTACIÓN DE LA OFERTA </t>
  </si>
  <si>
    <t>2.1 DOCUMENTOS DE CONTENIDO JURÍDICO.</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</si>
  <si>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</si>
  <si>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</si>
  <si>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</si>
  <si>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</si>
  <si>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</si>
  <si>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FOLIO 4-5</t>
  </si>
  <si>
    <t>FOLIO 82-97</t>
  </si>
  <si>
    <t>INVITACION ABIERTA No. 008 DE 2022</t>
  </si>
  <si>
    <t>CONTROL Y AUTOMATIZACION VIRTUAL SAS</t>
  </si>
  <si>
    <t>FOLIO 6-13</t>
  </si>
  <si>
    <t>FOLIO 14-22</t>
  </si>
  <si>
    <t>FOLIO 22-23</t>
  </si>
  <si>
    <t>FOLIO 25-26</t>
  </si>
  <si>
    <t>FOLIO 27</t>
  </si>
  <si>
    <t>FOLIO 28</t>
  </si>
  <si>
    <t>FOLIO 4</t>
  </si>
  <si>
    <t>CLAUSULA 7 - CUMPLE</t>
  </si>
  <si>
    <t>APORTA FOLIO 29</t>
  </si>
  <si>
    <t xml:space="preserve">RESULTADO </t>
  </si>
  <si>
    <t>1. POSTOBON                                                                                -  CONTRATO No:  3681280077                                                                                                      -  FECHA INICIO: 13 DE ENERO DE 2020                                                                                                    - FECHA DE TERMINACION: 28 DE SEPTIEMBRE DE 2020.                                                                - VALOR DEL CONTRATO:   COP $ 1.182.241.920 M/C                                                  FIRMA:  DIEGO ALEJANDRO CARDONA VASQUEZ                                                                                                               2. EMPRESA DE LICORES DE CUNDINAMARCA                                                                                -  CONTRATO: No 5320180263                                                                                                      -  FECHA INICIO:  14 DE MAYO DE 2019                                                                                                    - FECHA DE TERMINACION :23 DE OCTUBRE DE 2019.                                                                - VALOR DEL CONTRATO:  COP $ 3.575.936.930 M/C                                        FIRMA:  MESTOR JAVIER LEMUS CLAVIJO                                                                                                                   3. QUALA S.A.                                                                                                -  CONTRATO No : COL-QN-038-19                                                                                                      -  FECHA INICIO:  20 DE MAYO DE 2019                                                                                                    - FECHA DE TERMINACION: 31 DE DICIEMBRE DE 2020                                                                - VALOR DEL CONTRATO:  COP $ 4.061.581.000 M/C                                           FIRMA :FERNANDO ACOSTA MARTIN                                                                                                                          4.  COMPAÑIA CERVECERA DE NICARAGUA S.A.                                                                                                -  CONTRATO No : 4500017333                                                                                                      -  FECHA INICIO:  01 DE ABRIL DE 2018                                                                                                    - FECHA DE TERMINACION: 15 DE DICIEMBRE DE 2018                                                                - VALOR DEL CONTRATO:  COP $ 1.039.024.038 M/C                                           FIRMA : GINIVA GUADALUPE QUIROZ</t>
  </si>
  <si>
    <t>Los OFERENTES deberán acreditar experiencia específica en tres (3) contratos en ACTUALIZACION TECNOLOGICA DEL CONTROL DEL AUTOMATISMO DEL TRIBLOQUE DE LA LINEA 1 EN EL AREA DE ENVASADO, Las mismas en cuantía deben sumar de forma conjunta igual o superior a dos veces el valor presupuesto oficial para la presente Invitación. Los cuales deben estar ejecutados a satisfacción.
En el caso de propuestas presentadas por consorcios o uniones temporales, deben acreditar las 3 experiencias específicas de forma conjunta, y a título individual cada uno de sus integrantes deberá acreditar mínimo haber ejecutado una obra cuyo objeto se relacione con a la ACTUALIZACION TECNOLOGICA DEL CONTROL DEL AUTOMATISMO DEL TRIBLOQUE DE LA LINEA 1 EN EL AREA DE ENVASADO, Las mismas en cuantía deben sumar de forma conjunta igual o superior a dos veces el valor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evaluara de acuerdo a su porcentaje de participación.</t>
  </si>
  <si>
    <t>Coontrol y automatización virtual SAS</t>
  </si>
  <si>
    <t xml:space="preserve">EXPERIENCIA  </t>
  </si>
  <si>
    <t>EVALUACION EXPERIENCIA INVITACIÓN ABIERTA No. 008 DE 2022</t>
  </si>
  <si>
    <t xml:space="preserve">CUMPLE </t>
  </si>
  <si>
    <r>
      <t xml:space="preserve">7. Declaración de renta del año </t>
    </r>
    <r>
      <rPr>
        <sz val="10"/>
        <color rgb="FF000000"/>
        <rFont val="Arial"/>
        <family val="2"/>
      </rPr>
      <t xml:space="preserve">2020.        </t>
    </r>
  </si>
  <si>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</si>
  <si>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</si>
  <si>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</si>
  <si>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</si>
  <si>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</si>
  <si>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</si>
  <si>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CUMPLE CON DOCUMENTOS</t>
  </si>
  <si>
    <t>830.136.854-9</t>
  </si>
  <si>
    <t>NIT</t>
  </si>
  <si>
    <t>CONTROL Y AUTOMATIZACIÓN VIRTUAL SAS</t>
  </si>
  <si>
    <t>DOCUMENTO</t>
  </si>
  <si>
    <t>EVALUACION DOCUMENTOS</t>
  </si>
  <si>
    <t xml:space="preserve">OBJETO: SERVICIO ACTUALIZACIÓN Y SUMINISTRO DE MATERIALES PARA LA MODERNIZACION TECNOLOGICA DEL CONTROL DEL AUTOMATISMO DEL TRIBLOQUE DE LA LINEA 1 EN EL AREA DE ENVASADO. 
</t>
  </si>
  <si>
    <t>INVITACIÓN ABIERTA No 008 DE 2022</t>
  </si>
  <si>
    <t xml:space="preserve">Activo Total </t>
  </si>
  <si>
    <t>Utilidad Operacional</t>
  </si>
  <si>
    <t>RENTABILIDAD DEL ACTIVO (ROA)</t>
  </si>
  <si>
    <t xml:space="preserve">Patrimonio </t>
  </si>
  <si>
    <t>RENTABILIDAD DEL PATRIMONIO (ROE)</t>
  </si>
  <si>
    <t>Gastos de interes</t>
  </si>
  <si>
    <t>RAZON DE COBERTURA</t>
  </si>
  <si>
    <t>Activo Total</t>
  </si>
  <si>
    <t>Pasivo Total</t>
  </si>
  <si>
    <t>ENDEUDAMIENTO</t>
  </si>
  <si>
    <t>2.669.246.174 - 911.891.297</t>
  </si>
  <si>
    <t>Activo Corriente - Pasivo corriente</t>
  </si>
  <si>
    <t>CAPITAL DE TRABAJO</t>
  </si>
  <si>
    <t>Pasivo corriente</t>
  </si>
  <si>
    <t>LIQUIDEZ</t>
  </si>
  <si>
    <t>Activo corriente</t>
  </si>
  <si>
    <t>En Col $</t>
  </si>
  <si>
    <t>&gt; = 0.5%</t>
  </si>
  <si>
    <t>Uop / AT</t>
  </si>
  <si>
    <t>&gt; = 5%</t>
  </si>
  <si>
    <t>Uop /  P</t>
  </si>
  <si>
    <t>Uop / GI *100</t>
  </si>
  <si>
    <t>&lt;=85%</t>
  </si>
  <si>
    <t>(PT/AT) * 100</t>
  </si>
  <si>
    <t>MAYOR O IGUAL A 2 VECES EL PRESUPUESTO OFICIAL</t>
  </si>
  <si>
    <t>AC-PC</t>
  </si>
  <si>
    <t>&gt; = 1.5</t>
  </si>
  <si>
    <t>AC/PC</t>
  </si>
  <si>
    <t xml:space="preserve">                                                                                                                                                                                                                                                                                                            </t>
  </si>
  <si>
    <t>PRESUPUESTO OFICIAL:  
$ 224.287.630</t>
  </si>
  <si>
    <t>SOLICITADOS</t>
  </si>
  <si>
    <t>INDICADORES FINANCIEROS</t>
  </si>
  <si>
    <t>OBTENIDO POR</t>
  </si>
  <si>
    <t xml:space="preserve">PRESUPUESTO OFICIAL:  
$ 224.287.630  
SOLICITADOS </t>
  </si>
  <si>
    <t>Donde:</t>
  </si>
  <si>
    <t>P = Puntaje para la propuesta en evaluación</t>
  </si>
  <si>
    <t>VP = Valor de la propuesta en evaluación</t>
  </si>
  <si>
    <t>PM = Valor de la propuesta más económica.</t>
  </si>
  <si>
    <t>DESCRPCIÓN</t>
  </si>
  <si>
    <t>VALOR OFERTA</t>
  </si>
  <si>
    <t>TOTAL</t>
  </si>
  <si>
    <t>Vo.Bo. SANDRA MILENA CUBILLOS GONZALEZ</t>
  </si>
  <si>
    <t>P = 1000 x (PM/VP)</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</si>
  <si>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</si>
  <si>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Vo. Bo NESTOR JAVIER LEMUS CLAVIJO</t>
  </si>
  <si>
    <t>Subgerente Tecnico</t>
  </si>
  <si>
    <t xml:space="preserve">4.2 CRITERIO DE CALIFICACIÓN </t>
  </si>
  <si>
    <t>Vo. Bo RUTH MARINA NOVOA HERRERA</t>
  </si>
  <si>
    <t>Subgerente Financiero</t>
  </si>
  <si>
    <t>Jefe  Oficina  Asesora de Juridica y Contratacion</t>
  </si>
  <si>
    <t>SUBSANO - CUMPLE</t>
  </si>
  <si>
    <t>CUMPLE - 1000 puntos
SELECCIONADO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</si>
</sst>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 #,##0.00_);_(* \(#,##0.00\);_(* &quot;-&quot;??_);_(@_)"/>
    <numFmt numFmtId="165" formatCode="_-&quot;$&quot;* #,##0_-;\-&quot;$&quot;* #,##0_-;_-&quot;$&quot;* &quot;-&quot;_-;_-@_-"/>
    <numFmt numFmtId="166" formatCode="0.0%"/>
    <numFmt numFmtId="167" formatCode="_(* #,##0_);_(* \(#,##0\);_(* &quot;-&quot;??_);_(@_)"/>
    <numFmt numFmtId="168" formatCode="#,##0.00;[Red]#,##0.00"/>
    <numFmt numFmtId="169" formatCode="_(&quot;$&quot;\ * #,##0.00_);_(&quot;$&quot;\ * \(#,##0.00\);_(&quot;$&quot;\ * &quot;-&quot;??_);_(@_)"/>
    <numFmt numFmtId="170" formatCode="&quot;$&quot;\ #,##0"/>
  </numFmts>
  <fonts count="33"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sz val="10"/>
      <color theme="1"/>
      <name val="Arial"/>
      <family val="2"/>
    </font>
    <font>
      <b/>
      <sz val="11"/>
      <color theme="1"/>
      <name val="Calibri"/>
      <family val="2"/>
      <scheme val="minor"/>
    </font>
    <font>
      <sz val="11"/>
      <name val="Arial"/>
      <family val="2"/>
    </font>
    <font>
      <b/>
      <sz val="8"/>
      <color rgb="FF000000"/>
      <name val="Arial"/>
      <family val="2"/>
    </font>
    <font>
      <b/>
      <sz val="10"/>
      <name val="Arial"/>
      <family val="2"/>
    </font>
    <font>
      <b/>
      <sz val="10"/>
      <color theme="1"/>
      <name val="Arial"/>
      <family val="2"/>
    </font>
    <font>
      <sz val="10"/>
      <color rgb="FF000000"/>
      <name val="Arial"/>
      <family val="2"/>
    </font>
    <font>
      <b/>
      <sz val="9"/>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sz val="11"/>
      <color theme="1"/>
      <name val="Arial"/>
      <family val="2"/>
    </font>
    <font>
      <b/>
      <sz val="11"/>
      <color theme="1"/>
      <name val="Arial"/>
      <family val="2"/>
    </font>
    <font>
      <sz val="10"/>
      <color theme="1"/>
      <name val="Calibri"/>
      <family val="2"/>
      <scheme val="minor"/>
    </font>
    <font>
      <b/>
      <sz val="10"/>
      <color theme="1"/>
      <name val="Calibri"/>
      <family val="2"/>
      <scheme val="minor"/>
    </font>
    <font>
      <b/>
      <sz val="11"/>
      <name val="Arial"/>
      <family val="2"/>
    </font>
    <font>
      <sz val="9"/>
      <name val="Arial"/>
      <family val="2"/>
    </font>
    <font>
      <b/>
      <sz val="9"/>
      <name val="Arial"/>
      <family val="2"/>
    </font>
    <font>
      <sz val="9"/>
      <color theme="1"/>
      <name val="Arial"/>
      <family val="2"/>
    </font>
    <font>
      <b/>
      <sz val="14"/>
      <name val="Arial"/>
      <family val="2"/>
    </font>
    <font>
      <sz val="8"/>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D9D9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auto="1"/>
      </left>
      <right/>
      <top/>
      <bottom style="medium">
        <color indexed="64"/>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0">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cellStyleXfs>
  <cellXfs count="195">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Border="1"/>
    <xf numFmtId="0" fontId="5" fillId="0" borderId="0" xfId="0" applyFont="1" applyAlignment="1">
      <alignment wrapText="1"/>
    </xf>
    <xf numFmtId="0" fontId="3" fillId="0" borderId="1" xfId="0" applyFont="1" applyBorder="1"/>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11" fillId="0" borderId="1"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8" fillId="0" borderId="1" xfId="0" applyFont="1" applyBorder="1" applyAlignment="1">
      <alignment horizontal="center"/>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2" fillId="3" borderId="4" xfId="0" applyFont="1" applyFill="1" applyBorder="1" applyAlignment="1">
      <alignment horizontal="center" vertical="center"/>
    </xf>
    <xf numFmtId="0" fontId="12" fillId="0" borderId="4" xfId="0" applyFont="1" applyBorder="1"/>
    <xf numFmtId="0" fontId="13" fillId="0" borderId="0" xfId="0" applyFont="1" applyAlignment="1">
      <alignment horizontal="justify" vertical="center"/>
    </xf>
    <xf numFmtId="0" fontId="2" fillId="0" borderId="0" xfId="0" applyFont="1" applyAlignment="1">
      <alignment horizontal="justify" vertical="center" wrapText="1"/>
    </xf>
    <xf numFmtId="0" fontId="14" fillId="4" borderId="4" xfId="0" applyFont="1" applyFill="1" applyBorder="1" applyAlignment="1">
      <alignment horizontal="center" vertical="center" wrapText="1"/>
    </xf>
    <xf numFmtId="0" fontId="6" fillId="0" borderId="4" xfId="0" applyFont="1" applyBorder="1" applyAlignment="1">
      <alignment horizontal="center" vertical="center"/>
    </xf>
    <xf numFmtId="0" fontId="4" fillId="0" borderId="8" xfId="0" applyFont="1" applyBorder="1"/>
    <xf numFmtId="0" fontId="4" fillId="0" borderId="9" xfId="0" applyFont="1" applyBorder="1"/>
    <xf numFmtId="0" fontId="0" fillId="2" borderId="0" xfId="0" applyFill="1"/>
    <xf numFmtId="0" fontId="2" fillId="2" borderId="0" xfId="0" applyFont="1" applyFill="1" applyAlignment="1">
      <alignment horizontal="justify" vertical="center" wrapText="1"/>
    </xf>
    <xf numFmtId="0" fontId="5" fillId="2" borderId="0" xfId="0" applyFont="1" applyFill="1" applyAlignment="1">
      <alignment horizontal="left" vertical="center" wrapText="1"/>
    </xf>
    <xf numFmtId="166" fontId="15" fillId="2" borderId="0" xfId="8" applyNumberFormat="1" applyFont="1" applyFill="1" applyBorder="1" applyAlignment="1">
      <alignment horizontal="center" vertical="justify"/>
    </xf>
    <xf numFmtId="0" fontId="16" fillId="2" borderId="0" xfId="0" applyFont="1" applyFill="1" applyAlignment="1">
      <alignment horizontal="justify" vertical="justify" wrapText="1"/>
    </xf>
    <xf numFmtId="0" fontId="11" fillId="2" borderId="0" xfId="0" applyFont="1" applyFill="1" applyAlignment="1">
      <alignment horizontal="center"/>
    </xf>
    <xf numFmtId="0" fontId="11" fillId="2" borderId="0" xfId="0" applyFont="1" applyFill="1" applyAlignment="1">
      <alignment wrapText="1"/>
    </xf>
    <xf numFmtId="0" fontId="11" fillId="2" borderId="0" xfId="0" applyFont="1" applyFill="1" applyAlignment="1">
      <alignment horizontal="center" vertical="center"/>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horizontal="justify" vertical="center"/>
    </xf>
    <xf numFmtId="0" fontId="11" fillId="2" borderId="0" xfId="0" applyFont="1" applyFill="1"/>
    <xf numFmtId="166" fontId="10" fillId="2" borderId="1" xfId="8" applyNumberFormat="1" applyFont="1" applyFill="1" applyBorder="1" applyAlignment="1">
      <alignment horizontal="center" vertical="center"/>
    </xf>
    <xf numFmtId="0" fontId="11" fillId="0" borderId="1" xfId="0" applyFont="1" applyBorder="1" applyAlignment="1">
      <alignment horizontal="justify" vertical="center"/>
    </xf>
    <xf numFmtId="0" fontId="11" fillId="2" borderId="0" xfId="0" applyFont="1" applyFill="1" applyAlignment="1">
      <alignment vertical="justify"/>
    </xf>
    <xf numFmtId="0" fontId="11" fillId="2" borderId="1" xfId="0" applyFont="1" applyFill="1" applyBorder="1" applyAlignment="1">
      <alignment horizontal="center" vertical="center"/>
    </xf>
    <xf numFmtId="0" fontId="10" fillId="2" borderId="0" xfId="0" applyFont="1" applyFill="1" applyAlignment="1">
      <alignment horizontal="justify" vertical="center" wrapText="1"/>
    </xf>
    <xf numFmtId="0" fontId="11" fillId="2" borderId="0" xfId="0" applyFont="1" applyFill="1" applyAlignment="1">
      <alignment horizontal="left" vertical="center" wrapText="1"/>
    </xf>
    <xf numFmtId="0" fontId="11" fillId="2" borderId="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12" xfId="0" applyFont="1" applyBorder="1" applyAlignment="1">
      <alignment horizontal="justify" vertical="center"/>
    </xf>
    <xf numFmtId="166" fontId="15" fillId="2" borderId="4" xfId="8" applyNumberFormat="1" applyFont="1" applyFill="1" applyBorder="1" applyAlignment="1">
      <alignment horizontal="center" vertical="justify"/>
    </xf>
    <xf numFmtId="0" fontId="16" fillId="2" borderId="4" xfId="0" applyFont="1" applyFill="1" applyBorder="1" applyAlignment="1">
      <alignment horizontal="justify" vertical="justify" wrapText="1"/>
    </xf>
    <xf numFmtId="0" fontId="11" fillId="2" borderId="7" xfId="0" applyFont="1" applyFill="1" applyBorder="1" applyAlignment="1">
      <alignment horizontal="center" vertical="center"/>
    </xf>
    <xf numFmtId="0" fontId="11" fillId="2" borderId="7" xfId="0" applyFont="1" applyFill="1" applyBorder="1" applyAlignment="1">
      <alignment horizontal="center"/>
    </xf>
    <xf numFmtId="0" fontId="16" fillId="2" borderId="4" xfId="0" applyFont="1" applyFill="1" applyBorder="1" applyAlignment="1">
      <alignment horizontal="center" vertical="center" wrapText="1"/>
    </xf>
    <xf numFmtId="0" fontId="16" fillId="2" borderId="4" xfId="0" applyFont="1" applyFill="1" applyBorder="1" applyAlignment="1">
      <alignment horizontal="center" vertical="center"/>
    </xf>
    <xf numFmtId="0" fontId="3" fillId="2" borderId="0" xfId="0" applyFont="1" applyFill="1"/>
    <xf numFmtId="0" fontId="5" fillId="2" borderId="0" xfId="0" applyFont="1" applyFill="1" applyAlignment="1">
      <alignment horizontal="center" vertical="center"/>
    </xf>
    <xf numFmtId="0" fontId="5" fillId="2" borderId="0" xfId="0" applyFont="1" applyFill="1" applyAlignment="1">
      <alignment horizontal="center"/>
    </xf>
    <xf numFmtId="0" fontId="0" fillId="2" borderId="0" xfId="0" applyFill="1" applyAlignment="1">
      <alignment vertical="top"/>
    </xf>
    <xf numFmtId="0" fontId="5" fillId="2" borderId="0" xfId="0" applyFont="1" applyFill="1"/>
    <xf numFmtId="0" fontId="18" fillId="2" borderId="0" xfId="0" applyFont="1" applyFill="1"/>
    <xf numFmtId="0" fontId="19" fillId="2" borderId="0" xfId="0" applyFont="1" applyFill="1"/>
    <xf numFmtId="3" fontId="19" fillId="2" borderId="0" xfId="0" applyNumberFormat="1" applyFont="1" applyFill="1"/>
    <xf numFmtId="0" fontId="19" fillId="2" borderId="0" xfId="0" applyFont="1" applyFill="1" applyAlignment="1">
      <alignment horizontal="center"/>
    </xf>
    <xf numFmtId="164" fontId="20" fillId="2" borderId="0" xfId="1" applyFont="1" applyFill="1" applyBorder="1" applyAlignment="1">
      <alignment horizontal="center"/>
    </xf>
    <xf numFmtId="9" fontId="19" fillId="2" borderId="0" xfId="8" applyFont="1" applyFill="1" applyBorder="1"/>
    <xf numFmtId="167" fontId="19" fillId="2" borderId="0" xfId="1" applyNumberFormat="1" applyFont="1" applyFill="1" applyBorder="1"/>
    <xf numFmtId="164" fontId="19" fillId="2" borderId="0" xfId="1" applyFont="1" applyFill="1" applyBorder="1"/>
    <xf numFmtId="2" fontId="19" fillId="2" borderId="0" xfId="8" applyNumberFormat="1" applyFont="1" applyFill="1" applyBorder="1"/>
    <xf numFmtId="167" fontId="19" fillId="2" borderId="0" xfId="8" applyNumberFormat="1" applyFont="1" applyFill="1" applyBorder="1"/>
    <xf numFmtId="39" fontId="19" fillId="2" borderId="0" xfId="1" applyNumberFormat="1" applyFont="1" applyFill="1" applyBorder="1"/>
    <xf numFmtId="0" fontId="20" fillId="2" borderId="0" xfId="0" applyFont="1" applyFill="1" applyAlignment="1">
      <alignment horizontal="center" vertical="justify" wrapText="1"/>
    </xf>
    <xf numFmtId="0" fontId="20" fillId="2" borderId="0" xfId="0" applyFont="1" applyFill="1" applyAlignment="1">
      <alignment horizontal="center"/>
    </xf>
    <xf numFmtId="164" fontId="20" fillId="2" borderId="6" xfId="1" applyFont="1" applyFill="1" applyBorder="1" applyAlignment="1">
      <alignment horizontal="center"/>
    </xf>
    <xf numFmtId="164" fontId="19" fillId="2" borderId="13" xfId="1" applyFont="1" applyFill="1" applyBorder="1"/>
    <xf numFmtId="167" fontId="19" fillId="2" borderId="13" xfId="1" applyNumberFormat="1" applyFont="1" applyFill="1" applyBorder="1"/>
    <xf numFmtId="0" fontId="19" fillId="2" borderId="13" xfId="0" applyFont="1" applyFill="1" applyBorder="1" applyAlignment="1">
      <alignment horizontal="center"/>
    </xf>
    <xf numFmtId="0" fontId="19" fillId="2" borderId="9" xfId="0" applyFont="1" applyFill="1" applyBorder="1"/>
    <xf numFmtId="164" fontId="20" fillId="2" borderId="14" xfId="1" applyFont="1" applyFill="1" applyBorder="1" applyAlignment="1">
      <alignment horizontal="center"/>
    </xf>
    <xf numFmtId="0" fontId="19" fillId="2" borderId="5" xfId="0" applyFont="1" applyFill="1" applyBorder="1"/>
    <xf numFmtId="166" fontId="19" fillId="2" borderId="0" xfId="8" applyNumberFormat="1" applyFont="1" applyFill="1" applyBorder="1"/>
    <xf numFmtId="10" fontId="19" fillId="2" borderId="0" xfId="8" applyNumberFormat="1" applyFont="1" applyFill="1" applyBorder="1"/>
    <xf numFmtId="167" fontId="19" fillId="2" borderId="13" xfId="1" applyNumberFormat="1" applyFont="1" applyFill="1" applyBorder="1" applyAlignment="1">
      <alignment horizontal="right"/>
    </xf>
    <xf numFmtId="0" fontId="20" fillId="2" borderId="14" xfId="0" applyFont="1" applyFill="1" applyBorder="1" applyAlignment="1">
      <alignment horizontal="center" vertical="justify" wrapText="1"/>
    </xf>
    <xf numFmtId="0" fontId="20" fillId="2" borderId="5" xfId="0" applyFont="1" applyFill="1" applyBorder="1" applyAlignment="1">
      <alignment horizontal="center"/>
    </xf>
    <xf numFmtId="0" fontId="20" fillId="2" borderId="4" xfId="0" applyFont="1" applyFill="1" applyBorder="1" applyAlignment="1">
      <alignment horizontal="center" vertical="center" wrapText="1"/>
    </xf>
    <xf numFmtId="0" fontId="21" fillId="2" borderId="0" xfId="0" applyFont="1" applyFill="1" applyAlignment="1">
      <alignment horizontal="center" vertical="center"/>
    </xf>
    <xf numFmtId="0" fontId="22" fillId="2" borderId="0" xfId="0" applyFont="1" applyFill="1" applyAlignment="1">
      <alignment horizontal="justify"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justify" vertical="center" wrapText="1"/>
    </xf>
    <xf numFmtId="0" fontId="22" fillId="2" borderId="1" xfId="0" applyFont="1" applyFill="1" applyBorder="1" applyAlignment="1">
      <alignment horizontal="left" vertical="center" wrapText="1"/>
    </xf>
    <xf numFmtId="0" fontId="21" fillId="2" borderId="16" xfId="0" applyFont="1" applyFill="1" applyBorder="1" applyAlignment="1">
      <alignment horizontal="center" vertical="center"/>
    </xf>
    <xf numFmtId="0" fontId="22" fillId="2" borderId="16" xfId="0" applyFont="1" applyFill="1" applyBorder="1" applyAlignment="1">
      <alignment horizontal="justify" vertical="center" wrapText="1"/>
    </xf>
    <xf numFmtId="41" fontId="0" fillId="2" borderId="0" xfId="7" applyFont="1" applyFill="1" applyAlignment="1">
      <alignment vertical="center"/>
    </xf>
    <xf numFmtId="0" fontId="21" fillId="2" borderId="1" xfId="0" applyFont="1" applyFill="1" applyBorder="1" applyAlignment="1">
      <alignment horizontal="center" vertical="center" wrapText="1"/>
    </xf>
    <xf numFmtId="0" fontId="22" fillId="2" borderId="1" xfId="0" applyFont="1" applyFill="1" applyBorder="1" applyAlignment="1">
      <alignment vertical="center"/>
    </xf>
    <xf numFmtId="0" fontId="22" fillId="2" borderId="1" xfId="0" applyFont="1" applyFill="1" applyBorder="1" applyAlignment="1">
      <alignment horizontal="center" vertical="center"/>
    </xf>
    <xf numFmtId="0" fontId="12" fillId="2" borderId="0" xfId="0" applyFont="1" applyFill="1"/>
    <xf numFmtId="0" fontId="23" fillId="2" borderId="0" xfId="0" applyFont="1" applyFill="1" applyAlignment="1">
      <alignment horizontal="justify" vertical="justify"/>
    </xf>
    <xf numFmtId="0" fontId="23" fillId="2" borderId="0" xfId="0" applyFont="1" applyFill="1"/>
    <xf numFmtId="0" fontId="24" fillId="2" borderId="0" xfId="0" applyFont="1" applyFill="1"/>
    <xf numFmtId="0" fontId="0" fillId="2" borderId="0" xfId="0" applyFill="1" applyAlignment="1">
      <alignment horizontal="center"/>
    </xf>
    <xf numFmtId="0" fontId="12" fillId="2" borderId="12" xfId="0" applyFont="1" applyFill="1" applyBorder="1" applyAlignment="1">
      <alignment horizontal="center"/>
    </xf>
    <xf numFmtId="9" fontId="0" fillId="2" borderId="1" xfId="0" applyNumberFormat="1" applyFill="1" applyBorder="1" applyAlignment="1">
      <alignment horizontal="center"/>
    </xf>
    <xf numFmtId="0" fontId="25" fillId="2" borderId="1" xfId="0" applyFont="1" applyFill="1" applyBorder="1" applyAlignment="1">
      <alignment horizontal="center" vertical="center"/>
    </xf>
    <xf numFmtId="0" fontId="26" fillId="2" borderId="1" xfId="0" applyFont="1" applyFill="1" applyBorder="1" applyAlignment="1">
      <alignment horizontal="justify" vertical="center" wrapText="1"/>
    </xf>
    <xf numFmtId="0" fontId="26" fillId="2" borderId="1" xfId="0" applyFont="1" applyFill="1" applyBorder="1" applyAlignment="1">
      <alignment horizontal="left" vertical="center" wrapText="1"/>
    </xf>
    <xf numFmtId="10" fontId="25" fillId="2" borderId="17" xfId="8" applyNumberFormat="1" applyFont="1" applyFill="1" applyBorder="1" applyAlignment="1">
      <alignment horizontal="center" vertical="center"/>
    </xf>
    <xf numFmtId="0" fontId="26" fillId="2" borderId="16" xfId="0" applyFont="1" applyFill="1" applyBorder="1" applyAlignment="1">
      <alignment horizontal="center"/>
    </xf>
    <xf numFmtId="0" fontId="26" fillId="2" borderId="16" xfId="0" applyFont="1" applyFill="1" applyBorder="1" applyAlignment="1">
      <alignment horizontal="justify" vertical="center" wrapText="1"/>
    </xf>
    <xf numFmtId="167" fontId="25" fillId="2" borderId="1" xfId="1" applyNumberFormat="1" applyFont="1" applyFill="1" applyBorder="1" applyAlignment="1">
      <alignment horizontal="center" vertical="center"/>
    </xf>
    <xf numFmtId="0" fontId="25" fillId="2" borderId="1" xfId="0" applyFont="1" applyFill="1" applyBorder="1" applyAlignment="1">
      <alignment horizontal="center" wrapText="1"/>
    </xf>
    <xf numFmtId="10" fontId="25" fillId="2" borderId="1" xfId="8" applyNumberFormat="1" applyFont="1" applyFill="1" applyBorder="1" applyAlignment="1">
      <alignment horizontal="center" vertical="center"/>
    </xf>
    <xf numFmtId="0" fontId="25" fillId="2" borderId="1" xfId="0" applyFont="1" applyFill="1" applyBorder="1" applyAlignment="1">
      <alignment horizontal="center"/>
    </xf>
    <xf numFmtId="0" fontId="26" fillId="2" borderId="1" xfId="0" applyFont="1" applyFill="1" applyBorder="1"/>
    <xf numFmtId="168" fontId="25"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5" fillId="2" borderId="0" xfId="0" applyFont="1" applyFill="1"/>
    <xf numFmtId="0" fontId="26" fillId="2" borderId="0" xfId="0" applyFont="1" applyFill="1"/>
    <xf numFmtId="0" fontId="7" fillId="2" borderId="0" xfId="0" applyFont="1" applyFill="1" applyAlignment="1">
      <alignment horizontal="left"/>
    </xf>
    <xf numFmtId="0" fontId="27" fillId="0" borderId="0" xfId="2" applyFont="1" applyAlignment="1">
      <alignment vertical="center"/>
    </xf>
    <xf numFmtId="0" fontId="10" fillId="0" borderId="0" xfId="2"/>
    <xf numFmtId="0" fontId="13" fillId="0" borderId="0" xfId="2" applyFont="1" applyAlignment="1">
      <alignment horizontal="justify" vertical="center"/>
    </xf>
    <xf numFmtId="0" fontId="2" fillId="0" borderId="0" xfId="2" applyFont="1" applyAlignment="1">
      <alignment vertical="top" wrapText="1"/>
    </xf>
    <xf numFmtId="0" fontId="13" fillId="0" borderId="0" xfId="2" applyFont="1" applyAlignment="1">
      <alignment vertical="top"/>
    </xf>
    <xf numFmtId="0" fontId="28" fillId="0" borderId="0" xfId="2" applyFont="1" applyAlignment="1">
      <alignment vertical="center"/>
    </xf>
    <xf numFmtId="0" fontId="28" fillId="0" borderId="0" xfId="2" applyFont="1"/>
    <xf numFmtId="0" fontId="13" fillId="0" borderId="0" xfId="2" applyFont="1" applyAlignment="1">
      <alignment vertical="center"/>
    </xf>
    <xf numFmtId="0" fontId="14" fillId="5" borderId="1" xfId="2" applyFont="1" applyFill="1" applyBorder="1" applyAlignment="1">
      <alignment vertical="center" wrapText="1"/>
    </xf>
    <xf numFmtId="0" fontId="14" fillId="0" borderId="0" xfId="2" applyFont="1" applyAlignment="1">
      <alignment vertical="center" wrapText="1"/>
    </xf>
    <xf numFmtId="0" fontId="10" fillId="0" borderId="1" xfId="2" applyBorder="1" applyAlignment="1">
      <alignment wrapText="1"/>
    </xf>
    <xf numFmtId="3" fontId="10" fillId="0" borderId="0" xfId="2" applyNumberFormat="1"/>
    <xf numFmtId="0" fontId="15" fillId="0" borderId="1" xfId="2" applyFont="1" applyBorder="1"/>
    <xf numFmtId="1" fontId="10" fillId="0" borderId="0" xfId="2" applyNumberFormat="1"/>
    <xf numFmtId="0" fontId="5" fillId="0" borderId="0" xfId="0" applyFont="1" applyAlignment="1">
      <alignment horizontal="justify" vertical="top" wrapText="1"/>
    </xf>
    <xf numFmtId="0" fontId="29" fillId="0" borderId="0" xfId="2" applyFont="1" applyAlignment="1">
      <alignment vertical="top"/>
    </xf>
    <xf numFmtId="0" fontId="29" fillId="0" borderId="0" xfId="2" applyFont="1" applyAlignment="1">
      <alignment horizontal="left" vertical="top" wrapText="1"/>
    </xf>
    <xf numFmtId="0" fontId="28" fillId="0" borderId="0" xfId="2" applyFont="1" applyAlignment="1">
      <alignment horizontal="left" vertical="top" wrapText="1"/>
    </xf>
    <xf numFmtId="0" fontId="29" fillId="0" borderId="0" xfId="2" applyFont="1"/>
    <xf numFmtId="0" fontId="18" fillId="0" borderId="0" xfId="0" applyFont="1"/>
    <xf numFmtId="0" fontId="30" fillId="0" borderId="0" xfId="0" applyFont="1"/>
    <xf numFmtId="0" fontId="1" fillId="3" borderId="3" xfId="0" applyFont="1" applyFill="1" applyBorder="1" applyAlignment="1">
      <alignment horizontal="center" vertical="center"/>
    </xf>
    <xf numFmtId="0" fontId="31" fillId="3" borderId="3" xfId="0" applyFont="1" applyFill="1" applyBorder="1" applyAlignment="1">
      <alignment horizontal="center" vertical="center" wrapText="1"/>
    </xf>
    <xf numFmtId="0" fontId="32"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0" fillId="0" borderId="0" xfId="0" applyAlignment="1">
      <alignment horizontal="center"/>
    </xf>
    <xf numFmtId="0" fontId="12" fillId="0" borderId="11" xfId="0" applyFont="1" applyBorder="1" applyAlignment="1">
      <alignment horizontal="center"/>
    </xf>
    <xf numFmtId="0" fontId="12" fillId="0" borderId="10" xfId="0" applyFont="1" applyBorder="1" applyAlignment="1">
      <alignment horizontal="center"/>
    </xf>
    <xf numFmtId="0" fontId="0" fillId="0" borderId="5" xfId="0" applyBorder="1" applyAlignment="1">
      <alignment horizontal="center"/>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12" fillId="3" borderId="11" xfId="0" applyFont="1" applyFill="1" applyBorder="1" applyAlignment="1">
      <alignment horizontal="center" vertical="center"/>
    </xf>
    <xf numFmtId="0" fontId="12" fillId="3" borderId="10" xfId="0" applyFont="1" applyFill="1" applyBorder="1" applyAlignment="1">
      <alignment horizontal="center" vertical="center"/>
    </xf>
    <xf numFmtId="0" fontId="16" fillId="2" borderId="11" xfId="0" applyFont="1" applyFill="1" applyBorder="1" applyAlignment="1">
      <alignment horizontal="justify" vertical="center" wrapText="1"/>
    </xf>
    <xf numFmtId="0" fontId="16" fillId="2" borderId="10" xfId="0" applyFont="1" applyFill="1" applyBorder="1" applyAlignment="1">
      <alignment horizontal="justify" vertical="center" wrapText="1"/>
    </xf>
    <xf numFmtId="0" fontId="16" fillId="2" borderId="13" xfId="0" applyFont="1" applyFill="1" applyBorder="1" applyAlignment="1">
      <alignment horizontal="center" vertical="center"/>
    </xf>
    <xf numFmtId="0" fontId="16" fillId="2" borderId="0" xfId="0" applyFont="1" applyFill="1" applyAlignment="1">
      <alignment horizontal="center" vertical="center" wrapText="1"/>
    </xf>
    <xf numFmtId="0" fontId="23" fillId="2" borderId="0" xfId="0" applyFont="1" applyFill="1" applyAlignment="1">
      <alignment horizontal="left" vertical="justify"/>
    </xf>
    <xf numFmtId="0" fontId="22" fillId="2" borderId="1" xfId="0" applyFont="1" applyFill="1" applyBorder="1" applyAlignment="1">
      <alignment horizontal="center" vertical="center" wrapText="1"/>
    </xf>
    <xf numFmtId="164" fontId="16" fillId="2" borderId="0" xfId="0" applyNumberFormat="1" applyFont="1" applyFill="1" applyAlignment="1">
      <alignment horizontal="center" vertical="justify" wrapText="1"/>
    </xf>
    <xf numFmtId="0" fontId="16" fillId="2" borderId="0" xfId="0" applyFont="1" applyFill="1" applyAlignment="1">
      <alignment horizontal="center" vertical="justify" wrapText="1"/>
    </xf>
    <xf numFmtId="0" fontId="16" fillId="2" borderId="1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0" xfId="0" applyFont="1" applyFill="1" applyAlignment="1">
      <alignment horizontal="left" vertical="justify"/>
    </xf>
    <xf numFmtId="0" fontId="26" fillId="2" borderId="1" xfId="0" applyFont="1" applyFill="1" applyBorder="1" applyAlignment="1">
      <alignment horizontal="left" vertical="center" wrapText="1"/>
    </xf>
    <xf numFmtId="0" fontId="26" fillId="2" borderId="1" xfId="0" applyFont="1" applyFill="1" applyBorder="1" applyAlignment="1">
      <alignment horizontal="left" vertical="center"/>
    </xf>
    <xf numFmtId="0" fontId="16" fillId="2" borderId="0" xfId="0" applyFont="1" applyFill="1" applyAlignment="1">
      <alignment horizontal="left" vertical="center" wrapText="1"/>
    </xf>
    <xf numFmtId="0" fontId="27" fillId="0" borderId="0" xfId="2" applyFont="1" applyAlignment="1">
      <alignment horizontal="center" vertical="center"/>
    </xf>
    <xf numFmtId="0" fontId="2" fillId="0" borderId="0" xfId="2" applyFont="1" applyAlignment="1">
      <alignment horizontal="justify" vertical="top" wrapText="1"/>
    </xf>
    <xf numFmtId="0" fontId="28" fillId="0" borderId="0" xfId="2" applyFont="1" applyAlignment="1">
      <alignment horizontal="left" vertical="top" wrapText="1"/>
    </xf>
    <xf numFmtId="0" fontId="29" fillId="0" borderId="0" xfId="2" applyFont="1" applyAlignment="1">
      <alignment horizontal="left" vertical="top"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170" fontId="10" fillId="0" borderId="2" xfId="9" applyNumberFormat="1" applyFont="1" applyBorder="1" applyAlignment="1">
      <alignment horizontal="center" vertical="center" wrapText="1"/>
    </xf>
    <xf numFmtId="170" fontId="10" fillId="0" borderId="3" xfId="9" applyNumberFormat="1" applyFont="1" applyBorder="1" applyAlignment="1">
      <alignment horizontal="center" vertical="center" wrapText="1"/>
    </xf>
    <xf numFmtId="1" fontId="15" fillId="0" borderId="2" xfId="2" applyNumberFormat="1" applyFont="1" applyBorder="1" applyAlignment="1">
      <alignment horizontal="center" vertical="center"/>
    </xf>
    <xf numFmtId="1" fontId="15" fillId="0" borderId="3" xfId="2"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0">
    <cellStyle name="Millares [0]" xfId="7" builtinId="6"/>
    <cellStyle name="Millares [0] 2" xfId="6"/>
    <cellStyle name="Millares 2" xfId="1"/>
    <cellStyle name="Moneda [0] 2" xfId="5"/>
    <cellStyle name="Moneda 2" xfId="9"/>
    <cellStyle name="Normal" xfId="0" builtinId="0"/>
    <cellStyle name="Normal 2" xfId="2"/>
    <cellStyle name="Normal 3" xfId="3"/>
    <cellStyle name="Normal 4" xfId="4"/>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10</xdr:col>
          <xdr:colOff>76200</xdr:colOff>
          <xdr:row>29</xdr:row>
          <xdr:rowOff>85725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8</xdr:col>
      <xdr:colOff>314325</xdr:colOff>
      <xdr:row>37</xdr:row>
      <xdr:rowOff>0</xdr:rowOff>
    </xdr:to>
    <xdr:pic>
      <xdr:nvPicPr>
        <xdr:cNvPr id="2" name="Imagen 1">
          <a:extLst>
            <a:ext uri="{FF2B5EF4-FFF2-40B4-BE49-F238E27FC236}">
              <a16:creationId xmlns:a16="http://schemas.microsoft.com/office/drawing/2014/main" id="{D3534D3F-E09C-4A1F-8051-2369CD574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257175"/>
          <a:ext cx="5619750" cy="679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37</xdr:row>
      <xdr:rowOff>57150</xdr:rowOff>
    </xdr:from>
    <xdr:to>
      <xdr:col>8</xdr:col>
      <xdr:colOff>295275</xdr:colOff>
      <xdr:row>72</xdr:row>
      <xdr:rowOff>0</xdr:rowOff>
    </xdr:to>
    <xdr:pic>
      <xdr:nvPicPr>
        <xdr:cNvPr id="3" name="Imagen 2">
          <a:extLst>
            <a:ext uri="{FF2B5EF4-FFF2-40B4-BE49-F238E27FC236}">
              <a16:creationId xmlns:a16="http://schemas.microsoft.com/office/drawing/2014/main" id="{620888B1-4919-49EE-BCC1-FA5E3CBD85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525" y="7105650"/>
          <a:ext cx="5619750" cy="661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72</xdr:row>
      <xdr:rowOff>85725</xdr:rowOff>
    </xdr:from>
    <xdr:to>
      <xdr:col>8</xdr:col>
      <xdr:colOff>304800</xdr:colOff>
      <xdr:row>108</xdr:row>
      <xdr:rowOff>85725</xdr:rowOff>
    </xdr:to>
    <xdr:pic>
      <xdr:nvPicPr>
        <xdr:cNvPr id="4" name="Imagen 3">
          <a:extLst>
            <a:ext uri="{FF2B5EF4-FFF2-40B4-BE49-F238E27FC236}">
              <a16:creationId xmlns:a16="http://schemas.microsoft.com/office/drawing/2014/main" id="{4B1D45D3-627C-4E53-9D28-A5394A0AF25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1050" y="13801725"/>
          <a:ext cx="5619750"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109</xdr:row>
      <xdr:rowOff>57150</xdr:rowOff>
    </xdr:from>
    <xdr:to>
      <xdr:col>8</xdr:col>
      <xdr:colOff>285750</xdr:colOff>
      <xdr:row>128</xdr:row>
      <xdr:rowOff>180975</xdr:rowOff>
    </xdr:to>
    <xdr:pic>
      <xdr:nvPicPr>
        <xdr:cNvPr id="5" name="Imagen 4">
          <a:extLst>
            <a:ext uri="{FF2B5EF4-FFF2-40B4-BE49-F238E27FC236}">
              <a16:creationId xmlns:a16="http://schemas.microsoft.com/office/drawing/2014/main" id="{3A48C761-8719-4E1F-BB35-B8C4C754C06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2000" y="20821650"/>
          <a:ext cx="561975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Documento_de_Microsoft_Word.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2"/>
  <sheetViews>
    <sheetView topLeftCell="A25" zoomScale="85" zoomScaleNormal="85" workbookViewId="0">
      <selection activeCell="D30" sqref="D30"/>
    </sheetView>
  </sheetViews>
  <sheetFormatPr baseColWidth="10" defaultRowHeight="11.25" x14ac:dyDescent="0.2"/>
  <cols>
    <col min="1" max="1" width="74.42578125" style="2" customWidth="1"/>
    <col min="2" max="2" width="37.85546875" style="23" customWidth="1"/>
    <col min="3" max="4" width="11.42578125" style="1"/>
    <col min="5" max="5" width="15" style="1" bestFit="1" customWidth="1"/>
    <col min="6" max="16384" width="11.42578125" style="1"/>
  </cols>
  <sheetData>
    <row r="2" spans="1:2" ht="23.25" x14ac:dyDescent="0.35">
      <c r="A2" s="25" t="s">
        <v>38</v>
      </c>
      <c r="B2" s="20"/>
    </row>
    <row r="3" spans="1:2" ht="38.25" customHeight="1" x14ac:dyDescent="0.2">
      <c r="A3" s="4" t="s">
        <v>0</v>
      </c>
      <c r="B3" s="22"/>
    </row>
    <row r="4" spans="1:2" ht="39" customHeight="1" x14ac:dyDescent="0.2">
      <c r="A4" s="4" t="s">
        <v>30</v>
      </c>
      <c r="B4" s="21" t="s">
        <v>39</v>
      </c>
    </row>
    <row r="5" spans="1:2" ht="15" customHeight="1" x14ac:dyDescent="0.2">
      <c r="A5" s="5" t="s">
        <v>29</v>
      </c>
      <c r="B5" s="20" t="s">
        <v>36</v>
      </c>
    </row>
    <row r="6" spans="1:2" ht="45" x14ac:dyDescent="0.2">
      <c r="A6" s="6" t="s">
        <v>1</v>
      </c>
      <c r="B6" s="20" t="s">
        <v>5</v>
      </c>
    </row>
    <row r="7" spans="1:2" x14ac:dyDescent="0.2">
      <c r="A7" s="7" t="s">
        <v>28</v>
      </c>
      <c r="B7" s="13"/>
    </row>
    <row r="8" spans="1:2" ht="22.5" x14ac:dyDescent="0.2">
      <c r="A8" s="8" t="s">
        <v>27</v>
      </c>
      <c r="B8" s="13" t="s">
        <v>40</v>
      </c>
    </row>
    <row r="9" spans="1:2" ht="204.75" customHeight="1" x14ac:dyDescent="0.2">
      <c r="A9" s="9" t="s">
        <v>10</v>
      </c>
      <c r="B9" s="13" t="s">
        <v>5</v>
      </c>
    </row>
    <row r="10" spans="1:2" ht="15" customHeight="1" x14ac:dyDescent="0.2">
      <c r="A10" s="9" t="s">
        <v>8</v>
      </c>
      <c r="B10" s="153" t="s">
        <v>121</v>
      </c>
    </row>
    <row r="11" spans="1:2" x14ac:dyDescent="0.2">
      <c r="A11" s="7" t="s">
        <v>26</v>
      </c>
      <c r="B11" s="13" t="s">
        <v>6</v>
      </c>
    </row>
    <row r="12" spans="1:2" ht="22.5" x14ac:dyDescent="0.2">
      <c r="A12" s="10" t="s">
        <v>2</v>
      </c>
      <c r="B12" s="13" t="s">
        <v>6</v>
      </c>
    </row>
    <row r="13" spans="1:2" ht="15" customHeight="1" x14ac:dyDescent="0.2">
      <c r="A13" s="7" t="s">
        <v>25</v>
      </c>
      <c r="B13" s="20" t="s">
        <v>6</v>
      </c>
    </row>
    <row r="14" spans="1:2" ht="45.75" customHeight="1" x14ac:dyDescent="0.2">
      <c r="A14" s="10" t="s">
        <v>4</v>
      </c>
      <c r="B14" s="20" t="s">
        <v>6</v>
      </c>
    </row>
    <row r="15" spans="1:2" ht="15" customHeight="1" x14ac:dyDescent="0.2">
      <c r="A15" s="8" t="s">
        <v>24</v>
      </c>
      <c r="B15" s="20" t="s">
        <v>41</v>
      </c>
    </row>
    <row r="16" spans="1:2" ht="324.75" customHeight="1" x14ac:dyDescent="0.2">
      <c r="A16" s="9" t="s">
        <v>7</v>
      </c>
      <c r="B16" s="13" t="s">
        <v>5</v>
      </c>
    </row>
    <row r="17" spans="1:2" ht="21.75" customHeight="1" x14ac:dyDescent="0.2">
      <c r="A17" s="7" t="s">
        <v>23</v>
      </c>
      <c r="B17" s="13" t="s">
        <v>42</v>
      </c>
    </row>
    <row r="18" spans="1:2" ht="73.5" customHeight="1" x14ac:dyDescent="0.2">
      <c r="A18" s="10" t="s">
        <v>31</v>
      </c>
      <c r="B18" s="13" t="s">
        <v>5</v>
      </c>
    </row>
    <row r="19" spans="1:2" ht="23.25" customHeight="1" x14ac:dyDescent="0.2">
      <c r="A19" s="8" t="s">
        <v>22</v>
      </c>
      <c r="B19" s="13" t="s">
        <v>43</v>
      </c>
    </row>
    <row r="20" spans="1:2" ht="93.75" customHeight="1" x14ac:dyDescent="0.2">
      <c r="A20" s="10" t="s">
        <v>32</v>
      </c>
      <c r="B20" s="13" t="s">
        <v>5</v>
      </c>
    </row>
    <row r="21" spans="1:2" ht="12" customHeight="1" x14ac:dyDescent="0.2">
      <c r="A21" s="17" t="s">
        <v>33</v>
      </c>
      <c r="B21" s="13" t="s">
        <v>44</v>
      </c>
    </row>
    <row r="22" spans="1:2" ht="93.75" customHeight="1" x14ac:dyDescent="0.2">
      <c r="A22" s="16" t="s">
        <v>34</v>
      </c>
      <c r="B22" s="13" t="s">
        <v>5</v>
      </c>
    </row>
    <row r="23" spans="1:2" x14ac:dyDescent="0.2">
      <c r="A23" s="17" t="s">
        <v>21</v>
      </c>
      <c r="B23" s="13" t="s">
        <v>45</v>
      </c>
    </row>
    <row r="24" spans="1:2" ht="29.25" customHeight="1" x14ac:dyDescent="0.2">
      <c r="A24" s="10" t="s">
        <v>3</v>
      </c>
      <c r="B24" s="13" t="s">
        <v>5</v>
      </c>
    </row>
    <row r="25" spans="1:2" ht="14.25" customHeight="1" x14ac:dyDescent="0.2">
      <c r="A25" s="8" t="s">
        <v>17</v>
      </c>
      <c r="B25" s="20" t="s">
        <v>46</v>
      </c>
    </row>
    <row r="26" spans="1:2" ht="96.75" customHeight="1" x14ac:dyDescent="0.2">
      <c r="A26" s="10" t="s">
        <v>18</v>
      </c>
      <c r="B26" s="13" t="s">
        <v>47</v>
      </c>
    </row>
    <row r="27" spans="1:2" x14ac:dyDescent="0.2">
      <c r="A27" s="11" t="s">
        <v>20</v>
      </c>
      <c r="B27" s="13" t="s">
        <v>48</v>
      </c>
    </row>
    <row r="28" spans="1:2" ht="68.25" customHeight="1" x14ac:dyDescent="0.2">
      <c r="A28" s="12" t="s">
        <v>11</v>
      </c>
      <c r="B28" s="13" t="s">
        <v>5</v>
      </c>
    </row>
    <row r="29" spans="1:2" ht="16.5" customHeight="1" x14ac:dyDescent="0.2">
      <c r="A29" s="8" t="s">
        <v>19</v>
      </c>
      <c r="B29" s="13" t="s">
        <v>37</v>
      </c>
    </row>
    <row r="30" spans="1:2" ht="189.75" customHeight="1" x14ac:dyDescent="0.2">
      <c r="A30" s="12" t="s">
        <v>12</v>
      </c>
      <c r="B30" s="155" t="s">
        <v>121</v>
      </c>
    </row>
    <row r="31" spans="1:2" ht="51" customHeight="1" x14ac:dyDescent="0.2">
      <c r="A31" s="14" t="s">
        <v>9</v>
      </c>
      <c r="B31" s="154" t="s">
        <v>121</v>
      </c>
    </row>
    <row r="32" spans="1:2" x14ac:dyDescent="0.2">
      <c r="A32" s="3"/>
      <c r="B32" s="24"/>
    </row>
  </sheetData>
  <pageMargins left="0.7" right="0.7" top="0.75" bottom="0.75" header="0.3" footer="0.3"/>
  <pageSetup paperSize="130"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1"/>
  <sheetViews>
    <sheetView topLeftCell="B4" workbookViewId="0">
      <selection activeCell="D10" sqref="D10"/>
    </sheetView>
  </sheetViews>
  <sheetFormatPr baseColWidth="10" defaultRowHeight="15" x14ac:dyDescent="0.25"/>
  <cols>
    <col min="3" max="3" width="90.85546875" customWidth="1"/>
    <col min="4" max="4" width="37.5703125" customWidth="1"/>
  </cols>
  <sheetData>
    <row r="4" spans="1:5" ht="15.75" thickBot="1" x14ac:dyDescent="0.3"/>
    <row r="5" spans="1:5" ht="15.75" thickBot="1" x14ac:dyDescent="0.3">
      <c r="C5" s="157" t="s">
        <v>54</v>
      </c>
      <c r="D5" s="158"/>
    </row>
    <row r="6" spans="1:5" ht="15.75" thickBot="1" x14ac:dyDescent="0.3">
      <c r="C6" s="35"/>
      <c r="D6" s="34"/>
    </row>
    <row r="7" spans="1:5" ht="9.75" customHeight="1" thickBot="1" x14ac:dyDescent="0.3">
      <c r="C7" s="33" t="s">
        <v>53</v>
      </c>
      <c r="D7" s="32" t="s">
        <v>52</v>
      </c>
      <c r="E7" s="159"/>
    </row>
    <row r="8" spans="1:5" ht="393.75" x14ac:dyDescent="0.25">
      <c r="A8" s="156"/>
      <c r="B8" s="156"/>
      <c r="C8" s="31" t="s">
        <v>51</v>
      </c>
      <c r="D8" s="160" t="s">
        <v>50</v>
      </c>
      <c r="E8" s="159"/>
    </row>
    <row r="9" spans="1:5" ht="87" customHeight="1" thickBot="1" x14ac:dyDescent="0.3">
      <c r="A9" s="156"/>
      <c r="B9" s="156"/>
      <c r="C9" s="30"/>
      <c r="D9" s="161"/>
      <c r="E9" s="159"/>
    </row>
    <row r="10" spans="1:5" ht="15.75" thickBot="1" x14ac:dyDescent="0.3">
      <c r="C10" s="29" t="s">
        <v>49</v>
      </c>
      <c r="D10" s="28" t="s">
        <v>5</v>
      </c>
    </row>
    <row r="11" spans="1:5" x14ac:dyDescent="0.25">
      <c r="D11">
        <v>3</v>
      </c>
    </row>
  </sheetData>
  <mergeCells count="5">
    <mergeCell ref="A8:A9"/>
    <mergeCell ref="C5:D5"/>
    <mergeCell ref="E7:E9"/>
    <mergeCell ref="B8:B9"/>
    <mergeCell ref="D8:D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H30:I31"/>
  <sheetViews>
    <sheetView workbookViewId="0">
      <selection activeCell="I33" sqref="I33"/>
    </sheetView>
  </sheetViews>
  <sheetFormatPr baseColWidth="10" defaultRowHeight="15" x14ac:dyDescent="0.25"/>
  <cols>
    <col min="5" max="5" width="11.42578125" customWidth="1"/>
  </cols>
  <sheetData>
    <row r="30" spans="8:9" ht="15.75" thickBot="1" x14ac:dyDescent="0.3"/>
    <row r="31" spans="8:9" ht="15.75" thickBot="1" x14ac:dyDescent="0.3">
      <c r="H31" s="162" t="s">
        <v>5</v>
      </c>
      <c r="I31" s="163"/>
    </row>
  </sheetData>
  <mergeCells count="1">
    <mergeCell ref="H31:I31"/>
  </mergeCells>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025" r:id="rId4">
          <objectPr defaultSize="0" r:id="rId5">
            <anchor moveWithCells="1">
              <from>
                <xdr:col>1</xdr:col>
                <xdr:colOff>0</xdr:colOff>
                <xdr:row>0</xdr:row>
                <xdr:rowOff>0</xdr:rowOff>
              </from>
              <to>
                <xdr:col>10</xdr:col>
                <xdr:colOff>76200</xdr:colOff>
                <xdr:row>29</xdr:row>
                <xdr:rowOff>85725</xdr:rowOff>
              </to>
            </anchor>
          </objectPr>
        </oleObject>
      </mc:Choice>
      <mc:Fallback>
        <oleObject progId="Word.Document.12"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2"/>
  <sheetViews>
    <sheetView zoomScaleNormal="100" workbookViewId="0">
      <selection activeCell="D22" sqref="D22:E22"/>
    </sheetView>
  </sheetViews>
  <sheetFormatPr baseColWidth="10" defaultRowHeight="15" x14ac:dyDescent="0.25"/>
  <cols>
    <col min="1" max="1" width="11.42578125" style="36"/>
    <col min="2" max="2" width="33.140625" style="36" customWidth="1"/>
    <col min="3" max="3" width="30.28515625" style="36" customWidth="1"/>
    <col min="4" max="4" width="11.42578125" style="36"/>
    <col min="5" max="5" width="32.140625" style="36" customWidth="1"/>
    <col min="6" max="6" width="31.42578125" style="36" customWidth="1"/>
    <col min="7" max="7" width="11.42578125" style="36"/>
    <col min="8" max="8" width="16.85546875" style="36" bestFit="1" customWidth="1"/>
    <col min="9" max="16384" width="11.42578125" style="36"/>
  </cols>
  <sheetData>
    <row r="2" spans="2:7" ht="15.75" thickBot="1" x14ac:dyDescent="0.3">
      <c r="B2" s="166" t="s">
        <v>70</v>
      </c>
      <c r="C2" s="166"/>
    </row>
    <row r="3" spans="2:7" ht="96.75" customHeight="1" thickBot="1" x14ac:dyDescent="0.3">
      <c r="B3" s="164" t="s">
        <v>69</v>
      </c>
      <c r="C3" s="165"/>
      <c r="G3" s="67"/>
    </row>
    <row r="4" spans="2:7" x14ac:dyDescent="0.25">
      <c r="B4" s="69"/>
      <c r="C4" s="68"/>
      <c r="G4" s="67"/>
    </row>
    <row r="5" spans="2:7" x14ac:dyDescent="0.25">
      <c r="B5" s="66"/>
      <c r="C5" s="65"/>
    </row>
    <row r="6" spans="2:7" ht="15.75" thickBot="1" x14ac:dyDescent="0.3">
      <c r="B6" s="64" t="s">
        <v>68</v>
      </c>
      <c r="C6" s="65"/>
      <c r="E6" s="64"/>
    </row>
    <row r="7" spans="2:7" ht="26.25" thickBot="1" x14ac:dyDescent="0.3">
      <c r="B7" s="63" t="s">
        <v>67</v>
      </c>
      <c r="C7" s="62" t="s">
        <v>66</v>
      </c>
    </row>
    <row r="8" spans="2:7" ht="15.75" thickBot="1" x14ac:dyDescent="0.3">
      <c r="B8" s="61" t="s">
        <v>65</v>
      </c>
      <c r="C8" s="60" t="s">
        <v>64</v>
      </c>
    </row>
    <row r="9" spans="2:7" ht="15.75" thickBot="1" x14ac:dyDescent="0.3">
      <c r="B9" s="59" t="s">
        <v>63</v>
      </c>
      <c r="C9" s="58" t="s">
        <v>5</v>
      </c>
    </row>
    <row r="10" spans="2:7" x14ac:dyDescent="0.25">
      <c r="B10" s="57" t="s">
        <v>62</v>
      </c>
      <c r="C10" s="56" t="s">
        <v>5</v>
      </c>
      <c r="E10" s="45"/>
      <c r="F10" s="44"/>
    </row>
    <row r="11" spans="2:7" x14ac:dyDescent="0.25">
      <c r="B11" s="50" t="s">
        <v>61</v>
      </c>
      <c r="C11" s="52" t="s">
        <v>5</v>
      </c>
      <c r="E11" s="41"/>
      <c r="F11" s="43"/>
    </row>
    <row r="12" spans="2:7" ht="51" x14ac:dyDescent="0.25">
      <c r="B12" s="50" t="s">
        <v>60</v>
      </c>
      <c r="C12" s="49" t="s">
        <v>5</v>
      </c>
      <c r="E12" s="40"/>
      <c r="F12" s="39"/>
    </row>
    <row r="13" spans="2:7" x14ac:dyDescent="0.25">
      <c r="B13" s="50" t="s">
        <v>59</v>
      </c>
      <c r="C13" s="55" t="s">
        <v>55</v>
      </c>
      <c r="E13" s="54"/>
      <c r="F13" s="53"/>
    </row>
    <row r="14" spans="2:7" ht="25.5" x14ac:dyDescent="0.25">
      <c r="B14" s="50" t="s">
        <v>58</v>
      </c>
      <c r="C14" s="52" t="s">
        <v>5</v>
      </c>
      <c r="E14" s="51"/>
      <c r="F14" s="41"/>
    </row>
    <row r="15" spans="2:7" ht="63.75" x14ac:dyDescent="0.25">
      <c r="B15" s="50" t="s">
        <v>57</v>
      </c>
      <c r="C15" s="49" t="s">
        <v>5</v>
      </c>
      <c r="E15" s="48"/>
      <c r="F15" s="41"/>
    </row>
    <row r="16" spans="2:7" x14ac:dyDescent="0.25">
      <c r="B16" s="47" t="s">
        <v>56</v>
      </c>
      <c r="C16" s="46" t="s">
        <v>55</v>
      </c>
      <c r="E16" s="42"/>
      <c r="F16" s="41"/>
    </row>
    <row r="17" spans="2:6" x14ac:dyDescent="0.25">
      <c r="B17" s="42"/>
      <c r="C17" s="41"/>
      <c r="E17" s="42"/>
      <c r="F17" s="41"/>
    </row>
    <row r="18" spans="2:6" x14ac:dyDescent="0.25">
      <c r="B18" s="42"/>
      <c r="C18" s="41"/>
      <c r="E18" s="42"/>
      <c r="F18" s="41"/>
    </row>
    <row r="19" spans="2:6" x14ac:dyDescent="0.25">
      <c r="B19" s="45"/>
      <c r="C19" s="44"/>
      <c r="E19" s="42"/>
      <c r="F19" s="43"/>
    </row>
    <row r="20" spans="2:6" x14ac:dyDescent="0.25">
      <c r="B20" s="41"/>
      <c r="C20" s="43"/>
      <c r="E20" s="42"/>
      <c r="F20" s="41"/>
    </row>
    <row r="21" spans="2:6" x14ac:dyDescent="0.25">
      <c r="B21" s="40"/>
      <c r="C21" s="39"/>
    </row>
    <row r="22" spans="2:6" x14ac:dyDescent="0.25">
      <c r="B22" s="38"/>
      <c r="C22" s="37"/>
    </row>
  </sheetData>
  <mergeCells count="2">
    <mergeCell ref="B3:C3"/>
    <mergeCell ref="B2:C2"/>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1"/>
  <sheetViews>
    <sheetView topLeftCell="A10" zoomScale="90" zoomScaleNormal="90" workbookViewId="0">
      <selection activeCell="F42" sqref="F42"/>
    </sheetView>
  </sheetViews>
  <sheetFormatPr baseColWidth="10" defaultRowHeight="15" x14ac:dyDescent="0.25"/>
  <cols>
    <col min="1" max="1" width="11.42578125" style="36"/>
    <col min="2" max="2" width="29.85546875" style="36" customWidth="1"/>
    <col min="3" max="3" width="28.5703125" style="36" customWidth="1"/>
    <col min="4" max="4" width="26.7109375" style="36" customWidth="1"/>
    <col min="5" max="5" width="15.28515625" style="36" customWidth="1"/>
    <col min="6" max="6" width="14.85546875" style="36" bestFit="1" customWidth="1"/>
    <col min="7" max="7" width="16" style="36" bestFit="1" customWidth="1"/>
    <col min="8" max="8" width="25.5703125" style="36" bestFit="1" customWidth="1"/>
    <col min="9" max="9" width="16" style="36" customWidth="1"/>
    <col min="10" max="10" width="18.85546875" style="36" customWidth="1"/>
    <col min="11" max="11" width="23.7109375" style="36" customWidth="1"/>
    <col min="12" max="12" width="23.5703125" style="36" customWidth="1"/>
    <col min="13" max="13" width="11.42578125" style="36"/>
    <col min="14" max="14" width="25.5703125" style="36" bestFit="1" customWidth="1"/>
    <col min="15" max="15" width="19.7109375" style="36" customWidth="1"/>
    <col min="16" max="16" width="18.28515625" style="36" customWidth="1"/>
    <col min="17" max="17" width="24.42578125" style="36" customWidth="1"/>
    <col min="18" max="16384" width="11.42578125" style="36"/>
  </cols>
  <sheetData>
    <row r="1" spans="2:6" x14ac:dyDescent="0.25">
      <c r="D1" s="110"/>
    </row>
    <row r="2" spans="2:6" x14ac:dyDescent="0.25">
      <c r="B2" s="109" t="str">
        <f>+DOCUMENTOS!B2</f>
        <v>INVITACIÓN ABIERTA No 008 DE 2022</v>
      </c>
      <c r="C2" s="108"/>
      <c r="D2" s="108"/>
      <c r="E2" s="108"/>
      <c r="F2" s="108"/>
    </row>
    <row r="3" spans="2:6" ht="64.5" customHeight="1" x14ac:dyDescent="0.25">
      <c r="B3" s="168" t="str">
        <f>+DOCUMENTOS!B3</f>
        <v xml:space="preserve">OBJETO: SERVICIO ACTUALIZACIÓN Y SUMINISTRO DE MATERIALES PARA LA MODERNIZACION TECNOLOGICA DEL CONTROL DEL AUTOMATISMO DEL TRIBLOQUE DE LA LINEA 1 EN EL AREA DE ENVASADO. 
</v>
      </c>
      <c r="C3" s="168"/>
      <c r="D3" s="168"/>
      <c r="E3" s="168"/>
      <c r="F3" s="168"/>
    </row>
    <row r="4" spans="2:6" x14ac:dyDescent="0.25">
      <c r="B4" s="107"/>
      <c r="C4" s="107"/>
      <c r="D4" s="107"/>
      <c r="E4" s="107"/>
      <c r="F4" s="107"/>
    </row>
    <row r="5" spans="2:6" x14ac:dyDescent="0.25">
      <c r="B5" s="106" t="s">
        <v>102</v>
      </c>
    </row>
    <row r="7" spans="2:6" ht="62.25" customHeight="1" x14ac:dyDescent="0.25">
      <c r="B7" s="105" t="s">
        <v>101</v>
      </c>
      <c r="C7" s="169" t="s">
        <v>100</v>
      </c>
      <c r="D7" s="169"/>
      <c r="F7" s="36" t="s">
        <v>99</v>
      </c>
    </row>
    <row r="8" spans="2:6" ht="18.75" customHeight="1" x14ac:dyDescent="0.25">
      <c r="B8" s="104" t="s">
        <v>85</v>
      </c>
      <c r="C8" s="97" t="s">
        <v>98</v>
      </c>
      <c r="D8" s="97" t="s">
        <v>97</v>
      </c>
      <c r="F8" s="102"/>
    </row>
    <row r="9" spans="2:6" ht="47.25" x14ac:dyDescent="0.25">
      <c r="B9" s="98" t="s">
        <v>83</v>
      </c>
      <c r="C9" s="97" t="s">
        <v>96</v>
      </c>
      <c r="D9" s="103" t="s">
        <v>95</v>
      </c>
    </row>
    <row r="10" spans="2:6" ht="18.75" customHeight="1" x14ac:dyDescent="0.25">
      <c r="B10" s="98" t="s">
        <v>80</v>
      </c>
      <c r="C10" s="97" t="s">
        <v>94</v>
      </c>
      <c r="D10" s="97" t="s">
        <v>93</v>
      </c>
      <c r="F10" s="102"/>
    </row>
    <row r="11" spans="2:6" ht="23.25" customHeight="1" x14ac:dyDescent="0.25">
      <c r="B11" s="101" t="s">
        <v>77</v>
      </c>
      <c r="C11" s="100" t="s">
        <v>92</v>
      </c>
      <c r="D11" s="100" t="s">
        <v>90</v>
      </c>
    </row>
    <row r="12" spans="2:6" ht="35.25" customHeight="1" x14ac:dyDescent="0.25">
      <c r="B12" s="99" t="s">
        <v>75</v>
      </c>
      <c r="C12" s="97" t="s">
        <v>91</v>
      </c>
      <c r="D12" s="97" t="s">
        <v>90</v>
      </c>
    </row>
    <row r="13" spans="2:6" ht="36.75" customHeight="1" x14ac:dyDescent="0.25">
      <c r="B13" s="98" t="s">
        <v>73</v>
      </c>
      <c r="C13" s="97" t="s">
        <v>89</v>
      </c>
      <c r="D13" s="97" t="s">
        <v>88</v>
      </c>
    </row>
    <row r="14" spans="2:6" ht="23.25" customHeight="1" x14ac:dyDescent="0.25">
      <c r="B14" s="96"/>
      <c r="C14" s="95"/>
      <c r="D14" s="95"/>
    </row>
    <row r="15" spans="2:6" x14ac:dyDescent="0.25">
      <c r="B15" s="70"/>
      <c r="C15" s="72"/>
      <c r="D15" s="75"/>
      <c r="E15" s="76"/>
      <c r="F15" s="73"/>
    </row>
    <row r="16" spans="2:6" ht="15.75" thickBot="1" x14ac:dyDescent="0.3">
      <c r="B16" s="70"/>
      <c r="C16" s="72"/>
      <c r="D16" s="75"/>
      <c r="E16" s="76"/>
      <c r="F16" s="73"/>
    </row>
    <row r="17" spans="2:18" ht="30" customHeight="1" thickBot="1" x14ac:dyDescent="0.3">
      <c r="B17" s="172" t="str">
        <f>+DOCUMENTOS!C7</f>
        <v>CONTROL Y AUTOMATIZACIÓN VIRTUAL SAS</v>
      </c>
      <c r="C17" s="173"/>
      <c r="D17" s="173"/>
      <c r="E17" s="173"/>
      <c r="F17" s="94" t="s">
        <v>5</v>
      </c>
      <c r="N17" s="170"/>
      <c r="O17" s="171"/>
      <c r="P17" s="171"/>
      <c r="Q17" s="171"/>
      <c r="R17" s="80"/>
    </row>
    <row r="18" spans="2:18" x14ac:dyDescent="0.25">
      <c r="B18" s="93" t="s">
        <v>87</v>
      </c>
      <c r="C18" s="70"/>
      <c r="D18" s="70"/>
      <c r="E18" s="70"/>
      <c r="F18" s="92"/>
      <c r="N18" s="81"/>
      <c r="O18" s="70"/>
      <c r="P18" s="70"/>
      <c r="Q18" s="70"/>
      <c r="R18" s="80"/>
    </row>
    <row r="19" spans="2:18" ht="15.75" thickBot="1" x14ac:dyDescent="0.3">
      <c r="B19" s="88"/>
      <c r="C19" s="85" t="s">
        <v>86</v>
      </c>
      <c r="D19" s="84">
        <v>2669246174</v>
      </c>
      <c r="E19" s="79">
        <f>D19/D20</f>
        <v>2.9271539083457223</v>
      </c>
      <c r="F19" s="87" t="s">
        <v>55</v>
      </c>
      <c r="N19" s="70"/>
      <c r="O19" s="72"/>
      <c r="P19" s="75"/>
      <c r="Q19" s="79"/>
      <c r="R19" s="73"/>
    </row>
    <row r="20" spans="2:18" x14ac:dyDescent="0.25">
      <c r="B20" s="88" t="s">
        <v>85</v>
      </c>
      <c r="C20" s="72" t="s">
        <v>84</v>
      </c>
      <c r="D20" s="75">
        <v>911891297</v>
      </c>
      <c r="E20" s="76"/>
      <c r="F20" s="87"/>
      <c r="N20" s="70"/>
      <c r="O20" s="72"/>
      <c r="P20" s="75"/>
      <c r="Q20" s="76"/>
      <c r="R20" s="73"/>
    </row>
    <row r="21" spans="2:18" x14ac:dyDescent="0.25">
      <c r="B21" s="88"/>
      <c r="C21" s="72"/>
      <c r="D21" s="75"/>
      <c r="E21" s="76"/>
      <c r="F21" s="87"/>
      <c r="N21" s="70"/>
      <c r="O21" s="72"/>
      <c r="P21" s="75"/>
      <c r="Q21" s="76"/>
      <c r="R21" s="73"/>
    </row>
    <row r="22" spans="2:18" x14ac:dyDescent="0.25">
      <c r="B22" s="88"/>
      <c r="C22" s="72"/>
      <c r="D22" s="75"/>
      <c r="E22" s="76"/>
      <c r="F22" s="87"/>
      <c r="N22" s="70"/>
      <c r="O22" s="72"/>
      <c r="P22" s="75"/>
      <c r="Q22" s="76"/>
      <c r="R22" s="73"/>
    </row>
    <row r="23" spans="2:18" ht="15.75" thickBot="1" x14ac:dyDescent="0.3">
      <c r="B23" s="88" t="s">
        <v>83</v>
      </c>
      <c r="C23" s="85" t="s">
        <v>82</v>
      </c>
      <c r="D23" s="91" t="s">
        <v>81</v>
      </c>
      <c r="E23" s="78">
        <f>D19-D20</f>
        <v>1757354877</v>
      </c>
      <c r="F23" s="87" t="s">
        <v>55</v>
      </c>
      <c r="N23" s="70"/>
      <c r="O23" s="72"/>
      <c r="P23" s="75"/>
      <c r="Q23" s="76"/>
      <c r="R23" s="73"/>
    </row>
    <row r="24" spans="2:18" x14ac:dyDescent="0.25">
      <c r="B24" s="88"/>
      <c r="C24" s="72"/>
      <c r="D24" s="75"/>
      <c r="E24" s="76"/>
      <c r="F24" s="87"/>
      <c r="N24" s="70"/>
      <c r="O24" s="72"/>
      <c r="P24" s="75"/>
      <c r="Q24" s="76"/>
      <c r="R24" s="73"/>
    </row>
    <row r="25" spans="2:18" x14ac:dyDescent="0.25">
      <c r="B25" s="88"/>
      <c r="C25" s="70"/>
      <c r="D25" s="75"/>
      <c r="E25" s="76"/>
      <c r="F25" s="87"/>
      <c r="N25" s="70"/>
      <c r="O25" s="70"/>
      <c r="P25" s="75"/>
      <c r="Q25" s="76"/>
      <c r="R25" s="73"/>
    </row>
    <row r="26" spans="2:18" ht="15.75" thickBot="1" x14ac:dyDescent="0.3">
      <c r="B26" s="88" t="s">
        <v>80</v>
      </c>
      <c r="C26" s="85" t="s">
        <v>79</v>
      </c>
      <c r="D26" s="84">
        <v>2684510222</v>
      </c>
      <c r="E26" s="90">
        <f>D26/D27</f>
        <v>0.83962535093047086</v>
      </c>
      <c r="F26" s="87" t="s">
        <v>55</v>
      </c>
      <c r="N26" s="70"/>
      <c r="O26" s="72"/>
      <c r="P26" s="75"/>
      <c r="Q26" s="77"/>
      <c r="R26" s="73"/>
    </row>
    <row r="27" spans="2:18" x14ac:dyDescent="0.25">
      <c r="B27" s="88"/>
      <c r="C27" s="72" t="s">
        <v>78</v>
      </c>
      <c r="D27" s="75">
        <v>3197271520</v>
      </c>
      <c r="E27" s="76"/>
      <c r="F27" s="87"/>
      <c r="N27" s="70"/>
      <c r="O27" s="72"/>
      <c r="P27" s="75"/>
      <c r="Q27" s="76"/>
      <c r="R27" s="73"/>
    </row>
    <row r="28" spans="2:18" x14ac:dyDescent="0.25">
      <c r="B28" s="88"/>
      <c r="C28" s="72"/>
      <c r="D28" s="75"/>
      <c r="E28" s="76"/>
      <c r="F28" s="87"/>
      <c r="N28" s="70"/>
      <c r="O28" s="72"/>
      <c r="P28" s="75"/>
      <c r="Q28" s="76"/>
      <c r="R28" s="73"/>
    </row>
    <row r="29" spans="2:18" ht="15.75" thickBot="1" x14ac:dyDescent="0.3">
      <c r="B29" s="88" t="s">
        <v>77</v>
      </c>
      <c r="C29" s="85" t="s">
        <v>72</v>
      </c>
      <c r="D29" s="84">
        <v>34029054</v>
      </c>
      <c r="E29" s="89">
        <f>D29/D30</f>
        <v>0.3572386500707721</v>
      </c>
      <c r="F29" s="87" t="s">
        <v>5</v>
      </c>
      <c r="N29" s="70"/>
      <c r="O29" s="72"/>
      <c r="P29" s="75"/>
      <c r="Q29" s="74"/>
      <c r="R29" s="73"/>
    </row>
    <row r="30" spans="2:18" x14ac:dyDescent="0.25">
      <c r="B30" s="88"/>
      <c r="C30" s="72" t="s">
        <v>76</v>
      </c>
      <c r="D30" s="75">
        <f>29571266+2592421.67+63092114</f>
        <v>95255801.670000002</v>
      </c>
      <c r="E30" s="76"/>
      <c r="F30" s="87"/>
      <c r="N30" s="70"/>
      <c r="O30" s="72"/>
      <c r="P30" s="75"/>
      <c r="Q30" s="76"/>
      <c r="R30" s="73"/>
    </row>
    <row r="31" spans="2:18" x14ac:dyDescent="0.25">
      <c r="B31" s="88"/>
      <c r="C31" s="72"/>
      <c r="D31" s="75"/>
      <c r="E31" s="76"/>
      <c r="F31" s="87"/>
      <c r="N31" s="70"/>
      <c r="O31" s="72"/>
      <c r="P31" s="75"/>
      <c r="Q31" s="76"/>
      <c r="R31" s="73"/>
    </row>
    <row r="32" spans="2:18" ht="15.75" thickBot="1" x14ac:dyDescent="0.3">
      <c r="B32" s="88" t="s">
        <v>75</v>
      </c>
      <c r="C32" s="85" t="s">
        <v>72</v>
      </c>
      <c r="D32" s="84">
        <v>34029054</v>
      </c>
      <c r="E32" s="74">
        <f>D32/D33</f>
        <v>6.6364318314835066E-2</v>
      </c>
      <c r="F32" s="87" t="s">
        <v>5</v>
      </c>
      <c r="N32" s="70"/>
      <c r="O32" s="72"/>
      <c r="P32" s="75"/>
      <c r="Q32" s="76"/>
      <c r="R32" s="73"/>
    </row>
    <row r="33" spans="2:18" x14ac:dyDescent="0.25">
      <c r="B33" s="88"/>
      <c r="C33" s="72" t="s">
        <v>74</v>
      </c>
      <c r="D33" s="75">
        <v>512761298</v>
      </c>
      <c r="E33" s="76"/>
      <c r="F33" s="87"/>
      <c r="N33" s="70"/>
      <c r="O33" s="72"/>
      <c r="P33" s="75"/>
      <c r="Q33" s="76"/>
      <c r="R33" s="73"/>
    </row>
    <row r="34" spans="2:18" x14ac:dyDescent="0.25">
      <c r="B34" s="88"/>
      <c r="C34" s="72"/>
      <c r="D34" s="75"/>
      <c r="E34" s="76"/>
      <c r="F34" s="87"/>
      <c r="N34" s="70"/>
      <c r="O34" s="72"/>
      <c r="P34" s="75"/>
      <c r="Q34" s="76"/>
      <c r="R34" s="73"/>
    </row>
    <row r="35" spans="2:18" ht="15.75" thickBot="1" x14ac:dyDescent="0.3">
      <c r="B35" s="88" t="s">
        <v>73</v>
      </c>
      <c r="C35" s="85" t="s">
        <v>72</v>
      </c>
      <c r="D35" s="84">
        <v>34029054</v>
      </c>
      <c r="E35" s="74">
        <f>D35/D36</f>
        <v>1.0643154260480198E-2</v>
      </c>
      <c r="F35" s="87" t="s">
        <v>55</v>
      </c>
      <c r="N35" s="70"/>
      <c r="O35" s="72"/>
      <c r="P35" s="75"/>
      <c r="Q35" s="76"/>
      <c r="R35" s="73"/>
    </row>
    <row r="36" spans="2:18" x14ac:dyDescent="0.25">
      <c r="B36" s="88"/>
      <c r="C36" s="72" t="s">
        <v>71</v>
      </c>
      <c r="D36" s="75">
        <v>3197271520</v>
      </c>
      <c r="E36" s="76"/>
      <c r="F36" s="87"/>
      <c r="N36" s="70"/>
      <c r="O36" s="72"/>
      <c r="P36" s="75"/>
      <c r="Q36" s="76"/>
      <c r="R36" s="73"/>
    </row>
    <row r="37" spans="2:18" ht="15.75" thickBot="1" x14ac:dyDescent="0.3">
      <c r="B37" s="86"/>
      <c r="C37" s="85"/>
      <c r="D37" s="84"/>
      <c r="E37" s="83"/>
      <c r="F37" s="82"/>
      <c r="N37" s="70"/>
      <c r="O37" s="72"/>
      <c r="P37" s="75"/>
      <c r="Q37" s="76"/>
      <c r="R37" s="73"/>
    </row>
    <row r="38" spans="2:18" x14ac:dyDescent="0.25">
      <c r="B38" s="70"/>
      <c r="C38" s="72"/>
      <c r="D38" s="75"/>
      <c r="E38" s="76"/>
      <c r="F38" s="73"/>
    </row>
    <row r="39" spans="2:18" x14ac:dyDescent="0.25">
      <c r="B39" s="70"/>
      <c r="C39" s="72"/>
      <c r="D39" s="75"/>
      <c r="E39" s="76"/>
      <c r="F39" s="73"/>
    </row>
    <row r="40" spans="2:18" x14ac:dyDescent="0.25">
      <c r="B40" s="70"/>
      <c r="C40" s="72"/>
      <c r="D40" s="75"/>
      <c r="E40" s="76"/>
      <c r="F40" s="73"/>
    </row>
    <row r="43" spans="2:18" x14ac:dyDescent="0.25">
      <c r="B43" s="167"/>
      <c r="C43" s="167"/>
      <c r="D43" s="167"/>
      <c r="E43" s="167"/>
      <c r="F43" s="80"/>
    </row>
    <row r="44" spans="2:18" x14ac:dyDescent="0.25">
      <c r="B44" s="81"/>
      <c r="C44" s="70"/>
      <c r="D44" s="70"/>
      <c r="E44" s="70"/>
      <c r="F44" s="80"/>
    </row>
    <row r="45" spans="2:18" x14ac:dyDescent="0.25">
      <c r="B45" s="70"/>
      <c r="C45" s="72"/>
      <c r="D45" s="75"/>
      <c r="E45" s="79"/>
      <c r="F45" s="73"/>
    </row>
    <row r="46" spans="2:18" x14ac:dyDescent="0.25">
      <c r="B46" s="70"/>
      <c r="C46" s="72"/>
      <c r="D46" s="75"/>
      <c r="E46" s="76"/>
      <c r="F46" s="73"/>
    </row>
    <row r="47" spans="2:18" x14ac:dyDescent="0.25">
      <c r="B47" s="70"/>
      <c r="C47" s="70"/>
      <c r="D47" s="75"/>
      <c r="E47" s="76"/>
      <c r="F47" s="73"/>
    </row>
    <row r="48" spans="2:18" x14ac:dyDescent="0.25">
      <c r="B48" s="70"/>
      <c r="C48" s="72"/>
      <c r="D48" s="75"/>
      <c r="E48" s="74"/>
      <c r="F48" s="73"/>
    </row>
    <row r="49" spans="2:6" x14ac:dyDescent="0.25">
      <c r="B49" s="70"/>
      <c r="C49" s="72"/>
      <c r="D49" s="75"/>
      <c r="E49" s="76"/>
      <c r="F49" s="73"/>
    </row>
    <row r="50" spans="2:6" x14ac:dyDescent="0.25">
      <c r="B50" s="70"/>
      <c r="C50" s="72"/>
      <c r="D50" s="75"/>
      <c r="E50" s="76"/>
      <c r="F50" s="73"/>
    </row>
    <row r="51" spans="2:6" x14ac:dyDescent="0.25">
      <c r="B51" s="70"/>
      <c r="C51" s="72"/>
      <c r="D51" s="75"/>
      <c r="E51" s="78"/>
      <c r="F51" s="73"/>
    </row>
    <row r="52" spans="2:6" x14ac:dyDescent="0.25">
      <c r="B52" s="70"/>
      <c r="C52" s="72"/>
      <c r="D52" s="75"/>
      <c r="E52" s="76"/>
      <c r="F52" s="73"/>
    </row>
    <row r="53" spans="2:6" x14ac:dyDescent="0.25">
      <c r="B53" s="70"/>
      <c r="C53" s="72"/>
      <c r="D53" s="75"/>
      <c r="E53" s="76"/>
      <c r="F53" s="73"/>
    </row>
    <row r="54" spans="2:6" x14ac:dyDescent="0.25">
      <c r="B54" s="70"/>
      <c r="C54" s="72"/>
      <c r="D54" s="75"/>
      <c r="E54" s="77"/>
      <c r="F54" s="73"/>
    </row>
    <row r="55" spans="2:6" x14ac:dyDescent="0.25">
      <c r="B55" s="70"/>
      <c r="C55" s="72"/>
      <c r="D55" s="75"/>
      <c r="E55" s="76"/>
      <c r="F55" s="73"/>
    </row>
    <row r="56" spans="2:6" x14ac:dyDescent="0.25">
      <c r="B56" s="70"/>
      <c r="C56" s="72"/>
      <c r="D56" s="75"/>
      <c r="E56" s="76"/>
      <c r="F56" s="73"/>
    </row>
    <row r="57" spans="2:6" x14ac:dyDescent="0.25">
      <c r="B57" s="70"/>
      <c r="C57" s="72"/>
      <c r="D57" s="75"/>
      <c r="E57" s="74"/>
      <c r="F57" s="73"/>
    </row>
    <row r="58" spans="2:6" x14ac:dyDescent="0.25">
      <c r="B58" s="70"/>
      <c r="C58" s="72"/>
      <c r="D58" s="75"/>
      <c r="E58" s="76"/>
      <c r="F58" s="73"/>
    </row>
    <row r="59" spans="2:6" x14ac:dyDescent="0.25">
      <c r="B59" s="70"/>
      <c r="C59" s="72"/>
      <c r="D59" s="75"/>
      <c r="E59" s="76"/>
      <c r="F59" s="73"/>
    </row>
    <row r="60" spans="2:6" x14ac:dyDescent="0.25">
      <c r="B60" s="70"/>
      <c r="C60" s="72"/>
      <c r="D60" s="75"/>
      <c r="E60" s="74"/>
      <c r="F60" s="73"/>
    </row>
    <row r="61" spans="2:6" x14ac:dyDescent="0.25">
      <c r="B61" s="70"/>
      <c r="C61" s="72"/>
      <c r="D61" s="71"/>
      <c r="E61" s="70"/>
      <c r="F61" s="70"/>
    </row>
  </sheetData>
  <mergeCells count="5">
    <mergeCell ref="B43:E43"/>
    <mergeCell ref="B3:F3"/>
    <mergeCell ref="C7:D7"/>
    <mergeCell ref="N17:Q17"/>
    <mergeCell ref="B17:E17"/>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workbookViewId="0">
      <selection activeCell="E13" sqref="E12:E13"/>
    </sheetView>
  </sheetViews>
  <sheetFormatPr baseColWidth="10" defaultRowHeight="15" x14ac:dyDescent="0.25"/>
  <cols>
    <col min="1" max="1" width="11.42578125" style="36"/>
    <col min="2" max="2" width="22.85546875" style="36" customWidth="1"/>
    <col min="3" max="3" width="24" style="36" customWidth="1"/>
    <col min="4" max="4" width="16.5703125" style="36" customWidth="1"/>
    <col min="5" max="16384" width="11.42578125" style="36"/>
  </cols>
  <sheetData>
    <row r="1" spans="2:4" ht="15.75" x14ac:dyDescent="0.25">
      <c r="B1" s="129"/>
    </row>
    <row r="2" spans="2:4" ht="33" customHeight="1" x14ac:dyDescent="0.25">
      <c r="B2" s="174" t="str">
        <f>+'EVALUACION INDICES'!B2</f>
        <v>INVITACIÓN ABIERTA No 008 DE 2022</v>
      </c>
      <c r="C2" s="174"/>
    </row>
    <row r="3" spans="2:4" ht="66" customHeight="1" x14ac:dyDescent="0.25">
      <c r="B3" s="177" t="str">
        <f>+'EVALUACION INDICES'!B3</f>
        <v xml:space="preserve">OBJETO: SERVICIO ACTUALIZACIÓN Y SUMINISTRO DE MATERIALES PARA LA MODERNIZACION TECNOLOGICA DEL CONTROL DEL AUTOMATISMO DEL TRIBLOQUE DE LA LINEA 1 EN EL AREA DE ENVASADO. 
</v>
      </c>
      <c r="C3" s="177"/>
      <c r="D3" s="177"/>
    </row>
    <row r="4" spans="2:4" x14ac:dyDescent="0.25">
      <c r="B4" s="128" t="s">
        <v>102</v>
      </c>
      <c r="C4" s="127"/>
    </row>
    <row r="5" spans="2:4" ht="22.5" customHeight="1" x14ac:dyDescent="0.25">
      <c r="B5" s="175" t="s">
        <v>104</v>
      </c>
      <c r="C5" s="176"/>
      <c r="D5" s="126" t="s">
        <v>103</v>
      </c>
    </row>
    <row r="6" spans="2:4" ht="60.75" customHeight="1" x14ac:dyDescent="0.25">
      <c r="B6" s="176"/>
      <c r="C6" s="176"/>
      <c r="D6" s="125" t="str">
        <f>+DOCUMENTOS!C7</f>
        <v>CONTROL Y AUTOMATIZACIÓN VIRTUAL SAS</v>
      </c>
    </row>
    <row r="7" spans="2:4" ht="24" customHeight="1" x14ac:dyDescent="0.25">
      <c r="B7" s="123" t="str">
        <f>+'EVALUACION INDICES'!B8</f>
        <v>LIQUIDEZ</v>
      </c>
      <c r="C7" s="122" t="str">
        <f>'EVALUACION INDICES'!D8</f>
        <v>&gt; = 1.5</v>
      </c>
      <c r="D7" s="124">
        <f>+'EVALUACION INDICES'!E19</f>
        <v>2.9271539083457223</v>
      </c>
    </row>
    <row r="8" spans="2:4" ht="24" customHeight="1" x14ac:dyDescent="0.25">
      <c r="B8" s="123" t="str">
        <f>'EVALUACION INDICES'!B10</f>
        <v>ENDEUDAMIENTO</v>
      </c>
      <c r="C8" s="122" t="str">
        <f>'EVALUACION INDICES'!D10</f>
        <v>&lt;=85%</v>
      </c>
      <c r="D8" s="121">
        <f>+'EVALUACION INDICES'!E26</f>
        <v>0.83962535093047086</v>
      </c>
    </row>
    <row r="9" spans="2:4" ht="26.25" x14ac:dyDescent="0.25">
      <c r="B9" s="114" t="s">
        <v>83</v>
      </c>
      <c r="C9" s="120" t="str">
        <f>+'EVALUACION INDICES'!D9</f>
        <v>MAYOR O IGUAL A 2 VECES EL PRESUPUESTO OFICIAL</v>
      </c>
      <c r="D9" s="119">
        <f>+'EVALUACION INDICES'!E23</f>
        <v>1757354877</v>
      </c>
    </row>
    <row r="10" spans="2:4" x14ac:dyDescent="0.25">
      <c r="B10" s="118" t="s">
        <v>77</v>
      </c>
      <c r="C10" s="117" t="s">
        <v>90</v>
      </c>
      <c r="D10" s="116">
        <f>+'EVALUACION INDICES'!E29</f>
        <v>0.3572386500707721</v>
      </c>
    </row>
    <row r="11" spans="2:4" ht="25.5" x14ac:dyDescent="0.25">
      <c r="B11" s="115" t="s">
        <v>75</v>
      </c>
      <c r="C11" s="113" t="s">
        <v>90</v>
      </c>
      <c r="D11" s="112">
        <f>+'EVALUACION INDICES'!E32</f>
        <v>6.6364318314835066E-2</v>
      </c>
    </row>
    <row r="12" spans="2:4" ht="25.5" x14ac:dyDescent="0.25">
      <c r="B12" s="114" t="s">
        <v>73</v>
      </c>
      <c r="C12" s="113" t="s">
        <v>88</v>
      </c>
      <c r="D12" s="112">
        <f>+'EVALUACION INDICES'!E35</f>
        <v>1.0643154260480198E-2</v>
      </c>
    </row>
    <row r="13" spans="2:4" x14ac:dyDescent="0.25">
      <c r="D13" s="111" t="s">
        <v>55</v>
      </c>
    </row>
  </sheetData>
  <mergeCells count="3">
    <mergeCell ref="B2:C2"/>
    <mergeCell ref="B5:C6"/>
    <mergeCell ref="B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3" workbookViewId="0">
      <selection activeCell="K33" sqref="K33"/>
    </sheetView>
  </sheetViews>
  <sheetFormatPr baseColWidth="10"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topLeftCell="A4" zoomScaleNormal="100" workbookViewId="0">
      <selection activeCell="C18" sqref="C18"/>
    </sheetView>
  </sheetViews>
  <sheetFormatPr baseColWidth="10" defaultRowHeight="12.75" x14ac:dyDescent="0.2"/>
  <cols>
    <col min="1" max="1" width="4.140625" style="131" customWidth="1"/>
    <col min="2" max="2" width="32.85546875" style="131" customWidth="1"/>
    <col min="3" max="3" width="20.42578125" style="131" customWidth="1"/>
    <col min="4" max="4" width="16.42578125" style="131" customWidth="1"/>
    <col min="5" max="5" width="25" style="131" customWidth="1"/>
    <col min="6" max="6" width="11.42578125" style="131"/>
    <col min="7" max="7" width="5" style="131" customWidth="1"/>
    <col min="8" max="8" width="3.42578125" style="131" customWidth="1"/>
    <col min="9" max="16384" width="11.42578125" style="131"/>
  </cols>
  <sheetData>
    <row r="1" spans="1:8" ht="15" x14ac:dyDescent="0.2">
      <c r="A1" s="178" t="s">
        <v>117</v>
      </c>
      <c r="B1" s="178"/>
      <c r="C1" s="178"/>
      <c r="D1" s="178"/>
      <c r="E1" s="130"/>
      <c r="F1" s="130"/>
      <c r="G1" s="130"/>
      <c r="H1" s="130"/>
    </row>
    <row r="2" spans="1:8" ht="15" x14ac:dyDescent="0.2">
      <c r="A2" s="178"/>
      <c r="B2" s="178"/>
      <c r="C2" s="178"/>
      <c r="D2" s="178"/>
      <c r="E2" s="130"/>
      <c r="F2" s="130"/>
      <c r="G2" s="130"/>
      <c r="H2" s="130"/>
    </row>
    <row r="3" spans="1:8" ht="14.25" x14ac:dyDescent="0.2">
      <c r="A3" s="132"/>
    </row>
    <row r="4" spans="1:8" ht="66" customHeight="1" x14ac:dyDescent="0.2">
      <c r="A4" s="179" t="s">
        <v>114</v>
      </c>
      <c r="B4" s="179"/>
      <c r="C4" s="179"/>
      <c r="D4" s="179"/>
      <c r="E4" s="133"/>
      <c r="F4" s="134"/>
      <c r="G4" s="134"/>
      <c r="H4" s="134"/>
    </row>
    <row r="5" spans="1:8" x14ac:dyDescent="0.2">
      <c r="A5" s="135" t="s">
        <v>113</v>
      </c>
      <c r="B5" s="136"/>
      <c r="C5" s="136"/>
      <c r="D5" s="136"/>
    </row>
    <row r="6" spans="1:8" x14ac:dyDescent="0.2">
      <c r="A6" s="135" t="s">
        <v>105</v>
      </c>
      <c r="B6" s="136"/>
      <c r="C6" s="136"/>
      <c r="D6" s="136"/>
    </row>
    <row r="7" spans="1:8" x14ac:dyDescent="0.2">
      <c r="A7" s="135"/>
      <c r="B7" s="136"/>
      <c r="C7" s="136"/>
      <c r="D7" s="136"/>
    </row>
    <row r="8" spans="1:8" x14ac:dyDescent="0.2">
      <c r="A8" s="135" t="s">
        <v>106</v>
      </c>
      <c r="B8" s="136"/>
      <c r="C8" s="136"/>
      <c r="D8" s="136"/>
    </row>
    <row r="9" spans="1:8" x14ac:dyDescent="0.2">
      <c r="A9" s="135" t="s">
        <v>107</v>
      </c>
      <c r="B9" s="136"/>
      <c r="C9" s="136"/>
      <c r="D9" s="136"/>
    </row>
    <row r="10" spans="1:8" x14ac:dyDescent="0.2">
      <c r="A10" s="135" t="s">
        <v>108</v>
      </c>
      <c r="B10" s="136"/>
      <c r="C10" s="136"/>
      <c r="D10" s="136"/>
    </row>
    <row r="11" spans="1:8" ht="14.25" x14ac:dyDescent="0.2">
      <c r="A11" s="137"/>
    </row>
    <row r="13" spans="1:8" ht="22.5" customHeight="1" x14ac:dyDescent="0.2">
      <c r="B13" s="138" t="s">
        <v>109</v>
      </c>
      <c r="C13" s="182" t="s">
        <v>39</v>
      </c>
      <c r="D13" s="183"/>
      <c r="E13" s="139"/>
      <c r="F13" s="139"/>
    </row>
    <row r="14" spans="1:8" x14ac:dyDescent="0.2">
      <c r="B14" s="140" t="s">
        <v>110</v>
      </c>
      <c r="C14" s="184">
        <v>224287630</v>
      </c>
      <c r="D14" s="185"/>
      <c r="E14" s="141"/>
    </row>
    <row r="15" spans="1:8" x14ac:dyDescent="0.2">
      <c r="B15" s="142" t="s">
        <v>111</v>
      </c>
      <c r="C15" s="186">
        <f>1000*(C14/C14)</f>
        <v>1000</v>
      </c>
      <c r="D15" s="187"/>
      <c r="E15" s="143"/>
    </row>
    <row r="17" spans="1:4" s="3" customFormat="1" ht="11.25" x14ac:dyDescent="0.2">
      <c r="B17" s="144"/>
      <c r="C17" s="144"/>
      <c r="D17" s="144"/>
    </row>
    <row r="18" spans="1:4" s="3" customFormat="1" ht="11.25" x14ac:dyDescent="0.2">
      <c r="B18" s="144"/>
      <c r="C18" s="144"/>
      <c r="D18" s="144"/>
    </row>
    <row r="19" spans="1:4" s="3" customFormat="1" ht="11.25" x14ac:dyDescent="0.2">
      <c r="B19" s="144"/>
      <c r="C19" s="144"/>
      <c r="D19" s="144"/>
    </row>
    <row r="20" spans="1:4" x14ac:dyDescent="0.2">
      <c r="A20" s="145" t="s">
        <v>112</v>
      </c>
      <c r="B20" s="145"/>
      <c r="C20" s="145"/>
    </row>
    <row r="21" spans="1:4" x14ac:dyDescent="0.2">
      <c r="A21" s="180" t="s">
        <v>120</v>
      </c>
      <c r="B21" s="181"/>
      <c r="C21" s="146"/>
    </row>
    <row r="22" spans="1:4" x14ac:dyDescent="0.2">
      <c r="A22" s="147"/>
      <c r="B22" s="146"/>
      <c r="C22" s="146"/>
    </row>
    <row r="23" spans="1:4" x14ac:dyDescent="0.2">
      <c r="A23" s="147"/>
      <c r="B23" s="146"/>
      <c r="C23" s="146"/>
    </row>
    <row r="24" spans="1:4" x14ac:dyDescent="0.2">
      <c r="A24" s="148" t="s">
        <v>115</v>
      </c>
    </row>
    <row r="25" spans="1:4" x14ac:dyDescent="0.2">
      <c r="A25" s="136" t="s">
        <v>116</v>
      </c>
    </row>
  </sheetData>
  <mergeCells count="7">
    <mergeCell ref="A1:D1"/>
    <mergeCell ref="A2:D2"/>
    <mergeCell ref="A4:D4"/>
    <mergeCell ref="A21:B21"/>
    <mergeCell ref="C13:D13"/>
    <mergeCell ref="C14:D14"/>
    <mergeCell ref="C15:D15"/>
  </mergeCells>
  <pageMargins left="0.7" right="1.6875" top="0.75" bottom="0.75" header="0.3" footer="0.3"/>
  <pageSetup orientation="portrait" r:id="rId1"/>
  <headerFooter>
    <oddHeader>&amp;C&amp;"Arial,Negrita"&amp;14PONDERACIÓN  INVITACIÓN ABIERTA No. 008 DE 2022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workbookViewId="0">
      <selection activeCell="F24" sqref="F24"/>
    </sheetView>
  </sheetViews>
  <sheetFormatPr baseColWidth="10" defaultRowHeight="15" x14ac:dyDescent="0.25"/>
  <cols>
    <col min="1" max="1" width="27.42578125" customWidth="1"/>
    <col min="2" max="2" width="12.28515625" customWidth="1"/>
    <col min="3" max="3" width="31" customWidth="1"/>
  </cols>
  <sheetData>
    <row r="1" spans="1:3" x14ac:dyDescent="0.25">
      <c r="A1" s="2"/>
      <c r="B1" s="2"/>
      <c r="C1" s="2"/>
    </row>
    <row r="2" spans="1:3" ht="23.25" x14ac:dyDescent="0.35">
      <c r="A2" s="190" t="s">
        <v>38</v>
      </c>
      <c r="B2" s="190"/>
      <c r="C2" s="190"/>
    </row>
    <row r="3" spans="1:3" ht="46.5" customHeight="1" x14ac:dyDescent="0.25">
      <c r="A3" s="191" t="s">
        <v>13</v>
      </c>
      <c r="B3" s="192"/>
      <c r="C3" s="27" t="s">
        <v>39</v>
      </c>
    </row>
    <row r="4" spans="1:3" x14ac:dyDescent="0.25">
      <c r="A4" s="191" t="s">
        <v>0</v>
      </c>
      <c r="B4" s="192"/>
      <c r="C4" s="151" t="s">
        <v>121</v>
      </c>
    </row>
    <row r="5" spans="1:3" x14ac:dyDescent="0.25">
      <c r="A5" s="191" t="s">
        <v>35</v>
      </c>
      <c r="B5" s="192"/>
      <c r="C5" s="27">
        <v>1000</v>
      </c>
    </row>
    <row r="6" spans="1:3" x14ac:dyDescent="0.25">
      <c r="A6" s="191" t="s">
        <v>14</v>
      </c>
      <c r="B6" s="192"/>
      <c r="C6" s="18" t="s">
        <v>5</v>
      </c>
    </row>
    <row r="7" spans="1:3" x14ac:dyDescent="0.25">
      <c r="A7" s="193" t="s">
        <v>15</v>
      </c>
      <c r="B7" s="194"/>
      <c r="C7" s="19" t="s">
        <v>5</v>
      </c>
    </row>
    <row r="8" spans="1:3" x14ac:dyDescent="0.25">
      <c r="A8" s="188" t="s">
        <v>16</v>
      </c>
      <c r="B8" s="189"/>
      <c r="C8" s="26" t="s">
        <v>5</v>
      </c>
    </row>
    <row r="9" spans="1:3" ht="50.25" customHeight="1" x14ac:dyDescent="0.25">
      <c r="A9" s="188" t="s">
        <v>9</v>
      </c>
      <c r="B9" s="189"/>
      <c r="C9" s="152" t="s">
        <v>122</v>
      </c>
    </row>
    <row r="10" spans="1:3" x14ac:dyDescent="0.25">
      <c r="B10" s="15"/>
      <c r="C10" s="15"/>
    </row>
    <row r="11" spans="1:3" x14ac:dyDescent="0.25">
      <c r="A11" s="145" t="s">
        <v>112</v>
      </c>
      <c r="B11" s="145"/>
    </row>
    <row r="12" spans="1:3" x14ac:dyDescent="0.25">
      <c r="A12" s="180" t="s">
        <v>120</v>
      </c>
      <c r="B12" s="181"/>
    </row>
    <row r="13" spans="1:3" x14ac:dyDescent="0.25">
      <c r="A13" s="147"/>
      <c r="B13" s="146"/>
    </row>
    <row r="14" spans="1:3" x14ac:dyDescent="0.25">
      <c r="A14" s="147"/>
      <c r="B14" s="146"/>
    </row>
    <row r="15" spans="1:3" x14ac:dyDescent="0.25">
      <c r="A15" s="148" t="s">
        <v>115</v>
      </c>
      <c r="B15" s="131"/>
    </row>
    <row r="16" spans="1:3" x14ac:dyDescent="0.25">
      <c r="A16" s="136" t="s">
        <v>116</v>
      </c>
      <c r="B16" s="131"/>
    </row>
    <row r="19" spans="1:2" x14ac:dyDescent="0.25">
      <c r="A19" s="149" t="s">
        <v>118</v>
      </c>
      <c r="B19" s="150"/>
    </row>
    <row r="20" spans="1:2" x14ac:dyDescent="0.25">
      <c r="A20" s="150" t="s">
        <v>119</v>
      </c>
      <c r="B20" s="150"/>
    </row>
  </sheetData>
  <mergeCells count="9">
    <mergeCell ref="A12:B12"/>
    <mergeCell ref="A9:B9"/>
    <mergeCell ref="A2:C2"/>
    <mergeCell ref="A3:B3"/>
    <mergeCell ref="A4:B4"/>
    <mergeCell ref="A6:B6"/>
    <mergeCell ref="A7:B7"/>
    <mergeCell ref="A8:B8"/>
    <mergeCell ref="A5:B5"/>
  </mergeCells>
  <pageMargins left="0.7" right="0.7" top="0.75" bottom="0.75" header="0.3" footer="0.3"/>
  <pageSetup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EVALUACION JURIDICA</vt:lpstr>
      <vt:lpstr>EVALUACION EXPERIENCIA</vt:lpstr>
      <vt:lpstr>EVALUACION TECNICA</vt:lpstr>
      <vt:lpstr>DOCUMENTOS</vt:lpstr>
      <vt:lpstr>EVALUACION INDICES</vt:lpstr>
      <vt:lpstr>INDICADORES</vt:lpstr>
      <vt:lpstr>RESUMEN FINANCIER</vt:lpstr>
      <vt:lpstr>PONDERACIÓN</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2021-07-09T17:31:34Z</cp:lastPrinted>
  <dcterms:created xsi:type="dcterms:W3CDTF">2017-05-22T13:32:10Z</dcterms:created>
  <dcterms:modified xsi:type="dcterms:W3CDTF">2022-03-14T20:13:26Z</dcterms:modified>
</cp:coreProperties>
</file>