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ciones\2. PROCESOS LICITACIONES\CLIENTES\1. CLIENTES 2020\EMPRESA DE LICORES\PROCESO 2022\OFERTAS\EVALUACION\"/>
    </mc:Choice>
  </mc:AlternateContent>
  <bookViews>
    <workbookView xWindow="0" yWindow="0" windowWidth="20490" windowHeight="7755" activeTab="4"/>
  </bookViews>
  <sheets>
    <sheet name="RCSP" sheetId="1" r:id="rId1"/>
    <sheet name="IRF" sheetId="2" r:id="rId2"/>
    <sheet name="PAGO INDEMNIZACION" sheetId="5" r:id="rId3"/>
    <sheet name="FACTOR ECONOMICO" sheetId="3" r:id="rId4"/>
    <sheet name="CONSOLIDADO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E6" i="5"/>
  <c r="E8" i="5" s="1"/>
  <c r="D7" i="5"/>
  <c r="D6" i="5"/>
  <c r="H12" i="4"/>
  <c r="G12" i="4"/>
  <c r="D12" i="4"/>
  <c r="C12" i="4"/>
  <c r="E16" i="3"/>
  <c r="E7" i="3"/>
  <c r="B13" i="2"/>
  <c r="D13" i="2"/>
  <c r="C34" i="2"/>
  <c r="C36" i="2" s="1"/>
  <c r="C35" i="2"/>
  <c r="D11" i="1"/>
  <c r="F11" i="1"/>
  <c r="E16" i="1"/>
  <c r="E17" i="1" s="1"/>
</calcChain>
</file>

<file path=xl/sharedStrings.xml><?xml version="1.0" encoding="utf-8"?>
<sst xmlns="http://schemas.openxmlformats.org/spreadsheetml/2006/main" count="134" uniqueCount="79">
  <si>
    <t xml:space="preserve">TOTAL PUNTOS </t>
  </si>
  <si>
    <t xml:space="preserve">TOTAL PUNTOS CONDICIONES COMPLEMENTARIAS </t>
  </si>
  <si>
    <t>U.T. AXA - MAPFRE - ESTADO</t>
  </si>
  <si>
    <t>Teniendo en cuenta que este seguro establece como cobertura básica el amparo de no aplicación de deducible.</t>
  </si>
  <si>
    <t>2. Deducibles</t>
  </si>
  <si>
    <t>TOTAL</t>
  </si>
  <si>
    <t xml:space="preserve"> Total Puntos - Condiciones Complementarias</t>
  </si>
  <si>
    <t>NO SE OTORGA</t>
  </si>
  <si>
    <r>
      <t xml:space="preserve">Revocación de la póliza, no renovación o prorroga. </t>
    </r>
    <r>
      <rPr>
        <sz val="11"/>
        <rFont val="Arial Narrow"/>
        <family val="2"/>
      </rPr>
      <t xml:space="preserve">Se califica el término de días ofrecido, igual o superior a 60 dias. Si se ofrece mayor a 60 dias se calificara poroporcionalmente el adicional , asignado el maximo puntaje al mayor numero de días oferecido. </t>
    </r>
  </si>
  <si>
    <r>
      <t xml:space="preserve">Ofrecimiento de incremento del límite agregado todos los procesos Jefaturas de Oficina. </t>
    </r>
    <r>
      <rPr>
        <sz val="11"/>
        <rFont val="Arial Narrow"/>
        <family val="2"/>
      </rPr>
      <t>Se asignara el puntaje de forma proporcional al mayor limite adicional ofrecido.</t>
    </r>
  </si>
  <si>
    <r>
      <t xml:space="preserve">Ofrecimiento de incremento del límite agregado todos los procesos Subgerentes. </t>
    </r>
    <r>
      <rPr>
        <sz val="11"/>
        <rFont val="Arial Narrow"/>
        <family val="2"/>
      </rPr>
      <t>Se asignara el puntaje de forma proporcional al mayor limite adicional ofrecido.</t>
    </r>
  </si>
  <si>
    <r>
      <t xml:space="preserve">Ofrecimiento de incremento del límite agregado todos los procesos Gerente General. </t>
    </r>
    <r>
      <rPr>
        <sz val="11"/>
        <rFont val="Arial Narrow"/>
        <family val="2"/>
      </rPr>
      <t>Se asignara el puntaje de forma proporcional al mayor limite adicional ofrecido.</t>
    </r>
  </si>
  <si>
    <r>
      <t xml:space="preserve">Ofrecimiento de límite adicional al básico, exigido para el amparo de Perjuicios o detrimentos patrimoniales, </t>
    </r>
    <r>
      <rPr>
        <sz val="11"/>
        <rFont val="Arial Narrow"/>
        <family val="2"/>
      </rPr>
      <t xml:space="preserve"> sin cobro de prima. Se asignara el puntaje de forma proporcional al mayor limite adicional ofrecido.</t>
    </r>
  </si>
  <si>
    <r>
      <rPr>
        <b/>
        <sz val="11"/>
        <rFont val="Arial Narrow"/>
        <family val="2"/>
      </rPr>
      <t>Ofrecimineto de Incremento del limite de gastos de defensa.</t>
    </r>
    <r>
      <rPr>
        <sz val="11"/>
        <rFont val="Arial Narrow"/>
        <family val="2"/>
      </rPr>
      <t xml:space="preserve"> Se evaluara el mayor valor aplicable sobre el limite de coberura total de la póliza  ($529.000.000).</t>
    </r>
  </si>
  <si>
    <t>PUNTAJE</t>
  </si>
  <si>
    <t>OFERTA PROPONENTE</t>
  </si>
  <si>
    <t>CONDICION</t>
  </si>
  <si>
    <t>CONDICIONES TÉCNICAS COMPLEMENTARIAS</t>
  </si>
  <si>
    <t>PROPONENTE</t>
  </si>
  <si>
    <t>EMPRESA DE LICORES DE CUNDINAMARCA
SEGURO DE RESPONSABILIDAD CIVIL SERVIDORES PÚBLICOS</t>
  </si>
  <si>
    <t xml:space="preserve">TOTAL PUNTOS DEDUCIBLES </t>
  </si>
  <si>
    <t>Superior a $18.000.000 y hasta $19.999.998</t>
  </si>
  <si>
    <t>Superior a $10.000.000 y hasta $18.000.000</t>
  </si>
  <si>
    <t>Superior a 0 y hasta $10.000.000</t>
  </si>
  <si>
    <t>Sin deducible</t>
  </si>
  <si>
    <t>SE OTORGA
DEDUCIBLE$19.999.998</t>
  </si>
  <si>
    <t>Puntaje 50</t>
  </si>
  <si>
    <t>RANGO DE DEDUCIBLE TRANSPORTE POR MENSAJERO</t>
  </si>
  <si>
    <t>Superior a $40.000.000 y hasta $ $49.999.998</t>
  </si>
  <si>
    <t>Superior entre $ 30.000.000 y hasta $ 40.000.000</t>
  </si>
  <si>
    <t>Superior entre $ 20.000.000 y hasta $ 30.000.000</t>
  </si>
  <si>
    <t>Superior a 0 y hasta $20.000.000</t>
  </si>
  <si>
    <t>SE OTORGA DEDUCIBLE
$49.999.999 Toda y cada
perdida</t>
  </si>
  <si>
    <t>RANGO DE DEDUCIBLE</t>
  </si>
  <si>
    <t>Rango de deducible  toda y cada Perdida (excepto transporte mensajero).………......…(100 puntos)</t>
  </si>
  <si>
    <t>Tablas de calificación</t>
  </si>
  <si>
    <r>
      <t>La Entidad</t>
    </r>
    <r>
      <rPr>
        <sz val="11"/>
        <rFont val="Arial Narrow"/>
        <family val="2"/>
      </rPr>
      <t>, esta interesada en recibir propuestas de deducibles que le permitan obtener la mayor indemnización posible.</t>
    </r>
  </si>
  <si>
    <t>EVALUACIÓN DE DEDUCIBLES……………………………...………………………………………………………………...…………………………………...…………………200 Puntos</t>
  </si>
  <si>
    <t>De conformidad con lo anterior, a la propuesta que cumpla las condiciones antes expuestas se les asignará el puntaje estipulado para el ofrecimiento de este estudio y la propuesta que no cumpla, modifique y/o condicione los términos exigidos para esta condición, se calificara con cero(0) puntos.</t>
  </si>
  <si>
    <t>***El estudio deberá realizarse dentro de los cuatro (4) primeros meses de la vigencia de la póliza, para lo cual la aseguradora se compromete a presentar dentro de los primeros treinta (30) dias calendarios, contados a partir de la fecha del inicio de la vigencia de la póliza, el cronograma en el que se indiquen las actividades que desarrollará para tal efecto y los funcionarios y/o firma externa que llevarán a cabo las mismas.</t>
  </si>
  <si>
    <t xml:space="preserve">**Las recomendaciones, sugerencias y/o demás aspectos que se deriven del resultado de este estudio, no generarán exigencia de implementación de medidas de prevención y/o control de riesgo, aplicación de garantías o cualquier tipo de compromiso para el asegurado, así como la modificación de las condiciones ofertadas.  </t>
  </si>
  <si>
    <t>*El costo del TEST de penetración y/o Ethical Hacking, queda acordado a cargo de la aseguradora, es decir, no genera ningún costo adicional al de la oferta económica.</t>
  </si>
  <si>
    <t>Para acceder a la calificacion de esta condición, el oferente acepta con la presentacion del ofrecimiento, el cumplimiento de los siguientes requisitos:</t>
  </si>
  <si>
    <t>Ofrecimiento de Estudio de Riesgos</t>
  </si>
  <si>
    <r>
      <t>Limite de RC Profesional. Límite adicional de valor asegurado al básico exigido.</t>
    </r>
    <r>
      <rPr>
        <sz val="11"/>
        <rFont val="Arial Narrow"/>
        <family val="2"/>
      </rPr>
      <t xml:space="preserve"> Se califica el límite adicional al básico obligatorio sin cobro de prima adicional y los demás en forma proporcional aplicando una regla de tres.</t>
    </r>
  </si>
  <si>
    <r>
      <t xml:space="preserve">Límite adicional de valor asegurado al básico exigido de, cualquier pérdida evento y en el agregado anual. </t>
    </r>
    <r>
      <rPr>
        <sz val="11"/>
        <rFont val="Arial Narrow"/>
        <family val="2"/>
      </rPr>
      <t>Se califica el límite adicional al básico obligatorio sin cobro de prima adicional y los demás en forma proporcional aplicando una regla de tres.</t>
    </r>
  </si>
  <si>
    <t>EMPRESA DE LICORES DE CUNDINAMARCA
SEGURO DE INFIDELIDAD Y RIESGOS FINANCIEROS</t>
  </si>
  <si>
    <t>GRUPO IV - R.C.S.P.</t>
  </si>
  <si>
    <t>PRESUPUESTO OFICIAL</t>
  </si>
  <si>
    <t>MENOR VALOR</t>
  </si>
  <si>
    <t>OFERTAS VÁLIDAS</t>
  </si>
  <si>
    <t>IT</t>
  </si>
  <si>
    <t>OFERENTE</t>
  </si>
  <si>
    <t>OFERTA</t>
  </si>
  <si>
    <t>U.T. AXA COLPATRIA - MAPFRE - ESTADO</t>
  </si>
  <si>
    <t>GRUPO V - I.R.F.</t>
  </si>
  <si>
    <t>EMPRESA DE LICORES DE CUNDINAMARCA</t>
  </si>
  <si>
    <t>CRITERIO DE EVALUACIÓN</t>
  </si>
  <si>
    <t>FACTOR ECONÓMICO – MEJOR OFERTA ECONOMICA</t>
  </si>
  <si>
    <t>FACTORES ADICIONALES QUE MEJORAN EL BIEN O SERVICIO SIN NINGUN COSTO ADICIONAL PARA LA ENTIDAD – ANEXO DE CONDICIONES TÉCNICAS COMPLEMENTARIAS</t>
  </si>
  <si>
    <r>
      <t>CONDICIÓN DE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DEDUCIBLES</t>
    </r>
  </si>
  <si>
    <t>FACTORES ADICIONALES QUE MEJORAN EL BIEN O SERVICIO SIN NINGUN COSTO ADICIONAL PARA LA ENTIDAD – REQUISITOS PARA EL PAGO DE LAS INDEMNIZACIONES</t>
  </si>
  <si>
    <t>APOYO A LA INDUSTRIA NACIONAL _ OFERTA DE SERVICIOS NACIONALES</t>
  </si>
  <si>
    <t>DECRETO 392 DE 2018 VINCULACIÓN DE PERSONAL CON DISCAPACIDAD</t>
  </si>
  <si>
    <t>CONSOLIDADO FINAL GRUPO IV y V
INVITACION ABIERTA 005 DE 2022</t>
  </si>
  <si>
    <t>EVALUACION FACTORES ADICIONALES Y DEDUCIBLES GRUPO IV</t>
  </si>
  <si>
    <t>EVALUACION FACTORES ADICIONALES Y DEDUCIBLES GRUPO V</t>
  </si>
  <si>
    <t>EVALUACION FACTOR ECONOMICO GRUPO IV y V
INVITACION ABIERTA 005 DE 2022</t>
  </si>
  <si>
    <t>CONSOLIDADO GRUPO IV</t>
  </si>
  <si>
    <t>EVALUACION REQUISITOS PARA EL PAGO DE LAS INDEMNIZACIONES</t>
  </si>
  <si>
    <t>RAMO</t>
  </si>
  <si>
    <t>VU.T. AXA COLPATRIA - MAPFRE - ESTADO</t>
  </si>
  <si>
    <t>PUNTAJE MAXIMO</t>
  </si>
  <si>
    <t>CALIFICACION</t>
  </si>
  <si>
    <t>No DOCUMENTOS ADICIONALES</t>
  </si>
  <si>
    <t>PUNTOS</t>
  </si>
  <si>
    <t>RESPONSABILIDAD CIVIL SERVIDORES PÚBLICOS</t>
  </si>
  <si>
    <t>INFIDELIDAD Y RIESGOS FINANCIEROS</t>
  </si>
  <si>
    <t>EVALUACION FACTORES ADICIONALES GRUPO IV y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</si>
</sst>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General\ &quot;Puntos&quot;"/>
    <numFmt numFmtId="165" formatCode="_(* #,##0.00_);_(* \(#,##0.00\);_(* &quot;-&quot;??_);_(@_)"/>
    <numFmt numFmtId="166" formatCode="&quot;$&quot;\ #,##0_);[Red]\(&quot;$&quot;\ #,##0\)"/>
    <numFmt numFmtId="167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color indexed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3" applyFont="1" applyFill="1" applyAlignment="1">
      <alignment horizontal="justify" vertical="center" wrapText="1"/>
    </xf>
    <xf numFmtId="0" fontId="4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justify" vertical="center" wrapText="1"/>
    </xf>
    <xf numFmtId="0" fontId="11" fillId="0" borderId="0" xfId="0" applyFont="1"/>
    <xf numFmtId="164" fontId="6" fillId="6" borderId="4" xfId="6" applyNumberFormat="1" applyFont="1" applyFill="1" applyBorder="1" applyAlignment="1">
      <alignment horizontal="center" vertical="center" wrapText="1"/>
    </xf>
    <xf numFmtId="0" fontId="6" fillId="6" borderId="1" xfId="6" applyFont="1" applyFill="1" applyBorder="1" applyAlignment="1">
      <alignment horizontal="left" vertical="top" wrapText="1" indent="1"/>
    </xf>
    <xf numFmtId="164" fontId="12" fillId="6" borderId="4" xfId="6" applyNumberFormat="1" applyFont="1" applyFill="1" applyBorder="1" applyAlignment="1">
      <alignment horizontal="center" vertical="center" wrapText="1"/>
    </xf>
    <xf numFmtId="0" fontId="12" fillId="6" borderId="1" xfId="6" applyFont="1" applyFill="1" applyBorder="1" applyAlignment="1">
      <alignment horizontal="left" vertical="top" wrapText="1" indent="1"/>
    </xf>
    <xf numFmtId="0" fontId="11" fillId="0" borderId="1" xfId="0" applyFont="1" applyBorder="1"/>
    <xf numFmtId="164" fontId="6" fillId="0" borderId="0" xfId="6" applyNumberFormat="1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 vertical="top" wrapText="1" indent="1"/>
    </xf>
    <xf numFmtId="164" fontId="6" fillId="0" borderId="4" xfId="6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top" wrapText="1" indent="1"/>
    </xf>
    <xf numFmtId="166" fontId="6" fillId="0" borderId="1" xfId="6" applyNumberFormat="1" applyFont="1" applyFill="1" applyBorder="1" applyAlignment="1">
      <alignment horizontal="left" vertical="top" wrapText="1" indent="1"/>
    </xf>
    <xf numFmtId="164" fontId="12" fillId="0" borderId="4" xfId="6" applyNumberFormat="1" applyFont="1" applyFill="1" applyBorder="1" applyAlignment="1">
      <alignment horizontal="center" vertical="top" wrapText="1"/>
    </xf>
    <xf numFmtId="0" fontId="12" fillId="0" borderId="1" xfId="6" applyFont="1" applyFill="1" applyBorder="1" applyAlignment="1">
      <alignment horizontal="left" vertical="top" wrapText="1" indent="1"/>
    </xf>
    <xf numFmtId="0" fontId="5" fillId="2" borderId="1" xfId="3" applyFont="1" applyFill="1" applyBorder="1" applyAlignment="1">
      <alignment horizontal="center" vertical="center" wrapText="1"/>
    </xf>
    <xf numFmtId="1" fontId="5" fillId="2" borderId="0" xfId="3" applyNumberFormat="1" applyFont="1" applyFill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0" xfId="0" applyFont="1"/>
    <xf numFmtId="0" fontId="14" fillId="7" borderId="0" xfId="0" applyFont="1" applyFill="1" applyBorder="1" applyAlignment="1"/>
    <xf numFmtId="0" fontId="13" fillId="7" borderId="0" xfId="0" applyFont="1" applyFill="1"/>
    <xf numFmtId="0" fontId="14" fillId="7" borderId="2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1" fontId="13" fillId="7" borderId="19" xfId="0" applyNumberFormat="1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3" borderId="22" xfId="4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2" fontId="16" fillId="3" borderId="1" xfId="9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3" fillId="0" borderId="21" xfId="0" applyFont="1" applyBorder="1"/>
    <xf numFmtId="0" fontId="9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" fontId="8" fillId="0" borderId="19" xfId="0" applyNumberFormat="1" applyFont="1" applyBorder="1" applyAlignment="1">
      <alignment horizontal="center" vertical="center"/>
    </xf>
    <xf numFmtId="3" fontId="13" fillId="7" borderId="25" xfId="0" applyNumberFormat="1" applyFont="1" applyFill="1" applyBorder="1" applyAlignment="1">
      <alignment vertical="center"/>
    </xf>
    <xf numFmtId="0" fontId="10" fillId="2" borderId="8" xfId="5" applyFont="1" applyFill="1" applyBorder="1" applyAlignment="1">
      <alignment horizontal="center" vertical="center" wrapText="1"/>
    </xf>
    <xf numFmtId="0" fontId="10" fillId="2" borderId="7" xfId="5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164" fontId="5" fillId="2" borderId="1" xfId="4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left" vertical="top" wrapText="1"/>
    </xf>
    <xf numFmtId="0" fontId="5" fillId="0" borderId="5" xfId="6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top" wrapText="1"/>
    </xf>
    <xf numFmtId="0" fontId="5" fillId="2" borderId="1" xfId="6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horizontal="left" vertical="top" wrapText="1"/>
    </xf>
    <xf numFmtId="0" fontId="10" fillId="2" borderId="11" xfId="5" applyFont="1" applyFill="1" applyBorder="1" applyAlignment="1">
      <alignment horizontal="center" vertical="center" wrapText="1"/>
    </xf>
    <xf numFmtId="0" fontId="10" fillId="2" borderId="10" xfId="5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1" fontId="10" fillId="2" borderId="16" xfId="8" applyNumberFormat="1" applyFont="1" applyFill="1" applyBorder="1" applyAlignment="1">
      <alignment horizontal="center" vertical="center" wrapText="1"/>
    </xf>
    <xf numFmtId="1" fontId="10" fillId="2" borderId="26" xfId="8" applyNumberFormat="1" applyFont="1" applyFill="1" applyBorder="1" applyAlignment="1">
      <alignment horizontal="center" vertical="center" wrapText="1"/>
    </xf>
    <xf numFmtId="1" fontId="10" fillId="2" borderId="17" xfId="8" applyNumberFormat="1" applyFont="1" applyFill="1" applyBorder="1" applyAlignment="1">
      <alignment horizontal="center" vertical="center" wrapText="1"/>
    </xf>
    <xf numFmtId="0" fontId="10" fillId="0" borderId="2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22" xfId="5" applyFont="1" applyFill="1" applyBorder="1" applyAlignment="1">
      <alignment horizontal="center" vertical="center" wrapText="1"/>
    </xf>
    <xf numFmtId="0" fontId="8" fillId="0" borderId="21" xfId="5" applyFont="1" applyFill="1" applyBorder="1" applyAlignment="1">
      <alignment horizontal="center"/>
    </xf>
    <xf numFmtId="0" fontId="8" fillId="0" borderId="1" xfId="5" applyFont="1" applyFill="1" applyBorder="1" applyAlignment="1">
      <alignment horizontal="center"/>
    </xf>
    <xf numFmtId="0" fontId="8" fillId="0" borderId="22" xfId="5" applyFont="1" applyFill="1" applyBorder="1" applyAlignment="1">
      <alignment horizontal="center"/>
    </xf>
    <xf numFmtId="0" fontId="8" fillId="2" borderId="21" xfId="5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wrapText="1"/>
    </xf>
    <xf numFmtId="0" fontId="14" fillId="7" borderId="17" xfId="0" applyFont="1" applyFill="1" applyBorder="1" applyAlignment="1">
      <alignment horizontal="center" wrapText="1"/>
    </xf>
    <xf numFmtId="1" fontId="10" fillId="2" borderId="4" xfId="7" applyNumberFormat="1" applyFont="1" applyFill="1" applyBorder="1" applyAlignment="1">
      <alignment horizontal="center" vertical="center" wrapText="1"/>
    </xf>
    <xf numFmtId="1" fontId="10" fillId="2" borderId="3" xfId="7" applyNumberFormat="1" applyFont="1" applyFill="1" applyBorder="1" applyAlignment="1">
      <alignment horizontal="center" vertical="center" wrapText="1"/>
    </xf>
    <xf numFmtId="1" fontId="10" fillId="2" borderId="5" xfId="7" applyNumberFormat="1" applyFont="1" applyFill="1" applyBorder="1" applyAlignment="1">
      <alignment horizontal="center" vertical="center" wrapText="1"/>
    </xf>
    <xf numFmtId="1" fontId="10" fillId="0" borderId="4" xfId="7" applyNumberFormat="1" applyFont="1" applyBorder="1" applyAlignment="1">
      <alignment horizontal="center" vertical="center" wrapText="1"/>
    </xf>
    <xf numFmtId="1" fontId="10" fillId="0" borderId="3" xfId="7" applyNumberFormat="1" applyFont="1" applyBorder="1" applyAlignment="1">
      <alignment horizontal="center" vertical="center" wrapText="1"/>
    </xf>
    <xf numFmtId="1" fontId="10" fillId="0" borderId="5" xfId="7" applyNumberFormat="1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6" fontId="14" fillId="7" borderId="18" xfId="0" applyNumberFormat="1" applyFont="1" applyFill="1" applyBorder="1" applyAlignment="1">
      <alignment horizontal="center"/>
    </xf>
    <xf numFmtId="6" fontId="14" fillId="7" borderId="19" xfId="0" applyNumberFormat="1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4" fillId="7" borderId="15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42" fontId="14" fillId="7" borderId="18" xfId="2" applyNumberFormat="1" applyFont="1" applyFill="1" applyBorder="1" applyAlignment="1">
      <alignment horizontal="center"/>
    </xf>
    <xf numFmtId="42" fontId="14" fillId="7" borderId="19" xfId="2" applyNumberFormat="1" applyFont="1" applyFill="1" applyBorder="1" applyAlignment="1">
      <alignment horizontal="center"/>
    </xf>
    <xf numFmtId="0" fontId="13" fillId="7" borderId="23" xfId="0" applyFont="1" applyFill="1" applyBorder="1" applyAlignment="1">
      <alignment horizontal="left" vertical="center" wrapText="1"/>
    </xf>
    <xf numFmtId="0" fontId="13" fillId="7" borderId="24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1" fontId="10" fillId="2" borderId="27" xfId="7" applyNumberFormat="1" applyFont="1" applyFill="1" applyBorder="1" applyAlignment="1">
      <alignment horizontal="center" vertical="center" wrapText="1"/>
    </xf>
    <xf numFmtId="1" fontId="10" fillId="2" borderId="28" xfId="7" applyNumberFormat="1" applyFont="1" applyFill="1" applyBorder="1" applyAlignment="1">
      <alignment horizontal="center" vertical="center" wrapText="1"/>
    </xf>
    <xf numFmtId="1" fontId="10" fillId="2" borderId="29" xfId="7" applyNumberFormat="1" applyFont="1" applyFill="1" applyBorder="1" applyAlignment="1">
      <alignment horizontal="center" vertical="center" wrapText="1"/>
    </xf>
    <xf numFmtId="1" fontId="10" fillId="0" borderId="30" xfId="7" applyNumberFormat="1" applyFont="1" applyBorder="1" applyAlignment="1">
      <alignment horizontal="center" vertical="center" wrapText="1"/>
    </xf>
    <xf numFmtId="1" fontId="10" fillId="0" borderId="31" xfId="7" applyNumberFormat="1" applyFont="1" applyBorder="1" applyAlignment="1">
      <alignment horizontal="center" vertical="center" wrapText="1"/>
    </xf>
    <xf numFmtId="1" fontId="10" fillId="0" borderId="32" xfId="7" applyNumberFormat="1" applyFont="1" applyBorder="1" applyAlignment="1">
      <alignment horizontal="center" vertical="center" wrapText="1"/>
    </xf>
  </cellXfs>
  <cellStyles count="10">
    <cellStyle name="Millares" xfId="1" builtinId="3"/>
    <cellStyle name="Millares [0]" xfId="2" builtinId="6"/>
    <cellStyle name="Millares 2" xfId="9"/>
    <cellStyle name="Normal" xfId="0" builtinId="0"/>
    <cellStyle name="Normal 2" xfId="6"/>
    <cellStyle name="Normal 2 10" xfId="5"/>
    <cellStyle name="Normal 3" xfId="7"/>
    <cellStyle name="Normal 3 2" xfId="8"/>
    <cellStyle name="Normal_Slips Publicados_Condiciones Complementarias TRDM" xfId="4"/>
    <cellStyle name="Normal_Slips técnicos VDD - IN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4" zoomScaleNormal="100" workbookViewId="0">
      <selection activeCell="A6" sqref="A6:C6"/>
    </sheetView>
  </sheetViews>
  <sheetFormatPr baseColWidth="10" defaultColWidth="11.42578125" defaultRowHeight="16.5" x14ac:dyDescent="0.25"/>
  <cols>
    <col min="1" max="1" width="23" style="1" customWidth="1"/>
    <col min="2" max="2" width="49.28515625" style="2" customWidth="1"/>
    <col min="3" max="3" width="23.140625" style="2" customWidth="1"/>
    <col min="4" max="4" width="9.28515625" style="1" bestFit="1" customWidth="1"/>
    <col min="5" max="5" width="18" style="1" customWidth="1"/>
    <col min="6" max="6" width="9.28515625" style="1" bestFit="1" customWidth="1"/>
    <col min="7" max="16384" width="11.42578125" style="1"/>
  </cols>
  <sheetData>
    <row r="1" spans="1:10" ht="18" customHeight="1" x14ac:dyDescent="0.25">
      <c r="A1" s="74" t="s">
        <v>65</v>
      </c>
      <c r="B1" s="75"/>
      <c r="C1" s="75"/>
      <c r="D1" s="75"/>
      <c r="E1" s="75"/>
      <c r="F1" s="75"/>
    </row>
    <row r="2" spans="1:10" s="20" customFormat="1" ht="39" customHeight="1" x14ac:dyDescent="0.25">
      <c r="A2" s="86" t="s">
        <v>19</v>
      </c>
      <c r="B2" s="87"/>
      <c r="C2" s="87"/>
      <c r="D2" s="88"/>
      <c r="E2" s="91" t="s">
        <v>18</v>
      </c>
      <c r="F2" s="91"/>
    </row>
    <row r="3" spans="1:10" s="20" customFormat="1" ht="19.5" customHeight="1" x14ac:dyDescent="0.25">
      <c r="A3" s="93" t="s">
        <v>17</v>
      </c>
      <c r="B3" s="94"/>
      <c r="C3" s="94"/>
      <c r="D3" s="95"/>
      <c r="E3" s="92" t="s">
        <v>2</v>
      </c>
      <c r="F3" s="92"/>
    </row>
    <row r="4" spans="1:10" s="5" customFormat="1" ht="33" x14ac:dyDescent="0.25">
      <c r="A4" s="96" t="s">
        <v>16</v>
      </c>
      <c r="B4" s="96"/>
      <c r="C4" s="96"/>
      <c r="D4" s="19" t="s">
        <v>14</v>
      </c>
      <c r="E4" s="18" t="s">
        <v>15</v>
      </c>
      <c r="F4" s="17" t="s">
        <v>14</v>
      </c>
      <c r="G4" s="7"/>
      <c r="H4" s="6"/>
    </row>
    <row r="5" spans="1:10" s="5" customFormat="1" ht="42" customHeight="1" x14ac:dyDescent="0.25">
      <c r="A5" s="82" t="s">
        <v>13</v>
      </c>
      <c r="B5" s="82"/>
      <c r="C5" s="82"/>
      <c r="D5" s="13">
        <v>100</v>
      </c>
      <c r="E5" s="12" t="s">
        <v>7</v>
      </c>
      <c r="F5" s="11">
        <v>0</v>
      </c>
      <c r="G5" s="7"/>
      <c r="H5" s="6"/>
    </row>
    <row r="6" spans="1:10" s="5" customFormat="1" ht="41.25" customHeight="1" x14ac:dyDescent="0.25">
      <c r="A6" s="79" t="s">
        <v>12</v>
      </c>
      <c r="B6" s="97"/>
      <c r="C6" s="97"/>
      <c r="D6" s="13">
        <v>100</v>
      </c>
      <c r="E6" s="12" t="s">
        <v>7</v>
      </c>
      <c r="F6" s="11">
        <v>0</v>
      </c>
      <c r="G6" s="7"/>
      <c r="H6" s="6"/>
    </row>
    <row r="7" spans="1:10" s="5" customFormat="1" ht="43.5" customHeight="1" x14ac:dyDescent="0.25">
      <c r="A7" s="79" t="s">
        <v>11</v>
      </c>
      <c r="B7" s="79"/>
      <c r="C7" s="79"/>
      <c r="D7" s="13">
        <v>60</v>
      </c>
      <c r="E7" s="12" t="s">
        <v>7</v>
      </c>
      <c r="F7" s="11">
        <v>0</v>
      </c>
      <c r="G7" s="16"/>
      <c r="H7" s="15"/>
      <c r="I7" s="14"/>
      <c r="J7" s="14"/>
    </row>
    <row r="8" spans="1:10" s="5" customFormat="1" ht="40.5" customHeight="1" x14ac:dyDescent="0.25">
      <c r="A8" s="79" t="s">
        <v>10</v>
      </c>
      <c r="B8" s="79"/>
      <c r="C8" s="79"/>
      <c r="D8" s="13">
        <v>60</v>
      </c>
      <c r="E8" s="12" t="s">
        <v>7</v>
      </c>
      <c r="F8" s="11">
        <v>0</v>
      </c>
      <c r="G8" s="16"/>
      <c r="H8" s="15"/>
      <c r="I8" s="14"/>
      <c r="J8" s="14"/>
    </row>
    <row r="9" spans="1:10" s="5" customFormat="1" ht="40.5" customHeight="1" x14ac:dyDescent="0.25">
      <c r="A9" s="79" t="s">
        <v>9</v>
      </c>
      <c r="B9" s="79"/>
      <c r="C9" s="79"/>
      <c r="D9" s="13">
        <v>60</v>
      </c>
      <c r="E9" s="12" t="s">
        <v>7</v>
      </c>
      <c r="F9" s="11">
        <v>0</v>
      </c>
      <c r="G9" s="16"/>
      <c r="H9" s="15"/>
      <c r="I9" s="14"/>
      <c r="J9" s="14"/>
    </row>
    <row r="10" spans="1:10" s="5" customFormat="1" ht="48.75" customHeight="1" x14ac:dyDescent="0.25">
      <c r="A10" s="81" t="s">
        <v>8</v>
      </c>
      <c r="B10" s="82"/>
      <c r="C10" s="82"/>
      <c r="D10" s="13">
        <v>120</v>
      </c>
      <c r="E10" s="12" t="s">
        <v>7</v>
      </c>
      <c r="F10" s="11">
        <v>0</v>
      </c>
      <c r="G10" s="7"/>
      <c r="H10" s="6"/>
    </row>
    <row r="11" spans="1:10" s="5" customFormat="1" x14ac:dyDescent="0.25">
      <c r="A11" s="83" t="s">
        <v>6</v>
      </c>
      <c r="B11" s="84"/>
      <c r="C11" s="85"/>
      <c r="D11" s="10">
        <f>SUM(D5:D10)</f>
        <v>500</v>
      </c>
      <c r="E11" s="9" t="s">
        <v>5</v>
      </c>
      <c r="F11" s="8">
        <f>SUM(F5:F10)</f>
        <v>0</v>
      </c>
      <c r="G11" s="7"/>
      <c r="H11" s="6"/>
    </row>
    <row r="12" spans="1:10" s="4" customFormat="1" x14ac:dyDescent="0.25">
      <c r="A12" s="77" t="s">
        <v>4</v>
      </c>
      <c r="B12" s="78"/>
      <c r="C12" s="78"/>
      <c r="D12" s="78"/>
    </row>
    <row r="13" spans="1:10" s="4" customFormat="1" x14ac:dyDescent="0.25">
      <c r="A13" s="80" t="s">
        <v>3</v>
      </c>
      <c r="B13" s="80"/>
      <c r="C13" s="80"/>
      <c r="D13" s="80"/>
    </row>
    <row r="15" spans="1:10" ht="17.25" customHeight="1" x14ac:dyDescent="0.25">
      <c r="A15" s="3"/>
      <c r="B15" s="3"/>
      <c r="C15" s="1"/>
      <c r="E15" s="76" t="s">
        <v>2</v>
      </c>
      <c r="F15" s="76"/>
    </row>
    <row r="16" spans="1:10" ht="16.5" customHeight="1" x14ac:dyDescent="0.25">
      <c r="A16" s="90" t="s">
        <v>1</v>
      </c>
      <c r="B16" s="90"/>
      <c r="C16" s="90"/>
      <c r="D16" s="90"/>
      <c r="E16" s="89">
        <f>F11</f>
        <v>0</v>
      </c>
      <c r="F16" s="89"/>
    </row>
    <row r="17" spans="1:6" x14ac:dyDescent="0.25">
      <c r="A17" s="90" t="s">
        <v>0</v>
      </c>
      <c r="B17" s="90"/>
      <c r="C17" s="90"/>
      <c r="D17" s="90"/>
      <c r="E17" s="89">
        <f>E16</f>
        <v>0</v>
      </c>
      <c r="F17" s="89"/>
    </row>
    <row r="18" spans="1:6" x14ac:dyDescent="0.25">
      <c r="A18" s="2"/>
      <c r="D18" s="2"/>
    </row>
  </sheetData>
  <mergeCells count="20">
    <mergeCell ref="E16:F16"/>
    <mergeCell ref="E17:F17"/>
    <mergeCell ref="A16:D16"/>
    <mergeCell ref="A17:D17"/>
    <mergeCell ref="E2:F2"/>
    <mergeCell ref="E3:F3"/>
    <mergeCell ref="A3:D3"/>
    <mergeCell ref="A4:C4"/>
    <mergeCell ref="A5:C5"/>
    <mergeCell ref="A6:C6"/>
    <mergeCell ref="A1:F1"/>
    <mergeCell ref="E15:F15"/>
    <mergeCell ref="A12:D12"/>
    <mergeCell ref="A7:C7"/>
    <mergeCell ref="A13:D13"/>
    <mergeCell ref="A10:C10"/>
    <mergeCell ref="A11:C11"/>
    <mergeCell ref="A8:C8"/>
    <mergeCell ref="A9:C9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workbookViewId="0">
      <selection activeCell="A2" sqref="A2:B2"/>
    </sheetView>
  </sheetViews>
  <sheetFormatPr baseColWidth="10" defaultColWidth="11.42578125" defaultRowHeight="16.5" zeroHeight="1" x14ac:dyDescent="0.25"/>
  <cols>
    <col min="1" max="1" width="107.5703125" style="1" customWidth="1"/>
    <col min="2" max="2" width="11" style="1" bestFit="1" customWidth="1"/>
    <col min="3" max="3" width="20.85546875" style="1" customWidth="1"/>
    <col min="4" max="4" width="9.28515625" style="1" bestFit="1" customWidth="1"/>
    <col min="5" max="16384" width="11.42578125" style="1"/>
  </cols>
  <sheetData>
    <row r="1" spans="1:15" ht="18" x14ac:dyDescent="0.25">
      <c r="A1" s="105" t="s">
        <v>66</v>
      </c>
      <c r="B1" s="106"/>
      <c r="C1" s="106"/>
      <c r="D1" s="106"/>
    </row>
    <row r="2" spans="1:15" s="20" customFormat="1" ht="43.5" customHeight="1" x14ac:dyDescent="0.25">
      <c r="A2" s="114" t="s">
        <v>46</v>
      </c>
      <c r="B2" s="114"/>
      <c r="C2" s="91" t="s">
        <v>18</v>
      </c>
      <c r="D2" s="91"/>
    </row>
    <row r="3" spans="1:15" s="20" customFormat="1" ht="19.5" customHeight="1" x14ac:dyDescent="0.25">
      <c r="A3" s="114" t="s">
        <v>17</v>
      </c>
      <c r="B3" s="114"/>
      <c r="C3" s="92" t="s">
        <v>2</v>
      </c>
      <c r="D3" s="92"/>
    </row>
    <row r="4" spans="1:15" s="5" customFormat="1" ht="27.75" customHeight="1" x14ac:dyDescent="0.25">
      <c r="A4" s="9" t="s">
        <v>16</v>
      </c>
      <c r="B4" s="19" t="s">
        <v>14</v>
      </c>
      <c r="C4" s="18" t="s">
        <v>15</v>
      </c>
      <c r="D4" s="17" t="s">
        <v>14</v>
      </c>
      <c r="E4" s="37"/>
      <c r="F4" s="37"/>
      <c r="G4" s="37"/>
      <c r="H4" s="37"/>
      <c r="I4" s="37"/>
      <c r="J4" s="6"/>
      <c r="K4" s="6"/>
      <c r="L4" s="6"/>
      <c r="M4" s="6"/>
      <c r="N4" s="6"/>
      <c r="O4" s="6"/>
    </row>
    <row r="5" spans="1:15" s="5" customFormat="1" ht="39" customHeight="1" x14ac:dyDescent="0.25">
      <c r="A5" s="43" t="s">
        <v>45</v>
      </c>
      <c r="B5" s="42">
        <v>200</v>
      </c>
      <c r="C5" s="12" t="s">
        <v>7</v>
      </c>
      <c r="D5" s="11">
        <v>0</v>
      </c>
      <c r="E5" s="37"/>
      <c r="F5" s="37"/>
      <c r="G5" s="37"/>
      <c r="H5" s="37"/>
      <c r="I5" s="37"/>
      <c r="J5" s="6"/>
      <c r="K5" s="6"/>
      <c r="L5" s="6"/>
      <c r="M5" s="6"/>
      <c r="N5" s="6"/>
      <c r="O5" s="6"/>
    </row>
    <row r="6" spans="1:15" s="5" customFormat="1" ht="34.5" customHeight="1" x14ac:dyDescent="0.25">
      <c r="A6" s="40" t="s">
        <v>44</v>
      </c>
      <c r="B6" s="41">
        <v>100</v>
      </c>
      <c r="C6" s="12" t="s">
        <v>7</v>
      </c>
      <c r="D6" s="11">
        <v>0</v>
      </c>
      <c r="E6" s="37"/>
      <c r="F6" s="37"/>
      <c r="G6" s="37"/>
      <c r="H6" s="37"/>
      <c r="I6" s="37"/>
      <c r="J6" s="6"/>
      <c r="K6" s="6"/>
      <c r="L6" s="6"/>
      <c r="M6" s="6"/>
      <c r="N6" s="6"/>
      <c r="O6" s="6"/>
    </row>
    <row r="7" spans="1:15" s="5" customFormat="1" x14ac:dyDescent="0.25">
      <c r="A7" s="40" t="s">
        <v>43</v>
      </c>
      <c r="B7" s="98">
        <v>100</v>
      </c>
      <c r="C7" s="108" t="s">
        <v>7</v>
      </c>
      <c r="D7" s="111">
        <v>0</v>
      </c>
      <c r="E7" s="37"/>
      <c r="F7" s="37"/>
      <c r="G7" s="37"/>
      <c r="H7" s="37"/>
      <c r="I7" s="37"/>
      <c r="J7" s="6"/>
      <c r="K7" s="6"/>
      <c r="L7" s="6"/>
      <c r="M7" s="6"/>
      <c r="N7" s="6"/>
      <c r="O7" s="6"/>
    </row>
    <row r="8" spans="1:15" s="5" customFormat="1" ht="35.25" customHeight="1" x14ac:dyDescent="0.25">
      <c r="A8" s="38" t="s">
        <v>42</v>
      </c>
      <c r="B8" s="98"/>
      <c r="C8" s="109"/>
      <c r="D8" s="112"/>
      <c r="E8" s="37"/>
      <c r="F8" s="37"/>
      <c r="G8" s="37"/>
      <c r="H8" s="37"/>
      <c r="I8" s="37"/>
      <c r="J8" s="6"/>
      <c r="K8" s="6"/>
      <c r="L8" s="6"/>
      <c r="M8" s="6"/>
      <c r="N8" s="6"/>
      <c r="O8" s="6"/>
    </row>
    <row r="9" spans="1:15" s="5" customFormat="1" ht="34.5" customHeight="1" x14ac:dyDescent="0.25">
      <c r="A9" s="38" t="s">
        <v>41</v>
      </c>
      <c r="B9" s="98"/>
      <c r="C9" s="109"/>
      <c r="D9" s="112"/>
      <c r="E9" s="37"/>
      <c r="F9" s="37"/>
      <c r="G9" s="37"/>
      <c r="H9" s="37"/>
      <c r="I9" s="37"/>
      <c r="J9" s="6"/>
      <c r="K9" s="6"/>
      <c r="L9" s="6"/>
      <c r="M9" s="6"/>
      <c r="N9" s="6"/>
      <c r="O9" s="6"/>
    </row>
    <row r="10" spans="1:15" s="5" customFormat="1" ht="49.5" x14ac:dyDescent="0.25">
      <c r="A10" s="38" t="s">
        <v>40</v>
      </c>
      <c r="B10" s="98"/>
      <c r="C10" s="109"/>
      <c r="D10" s="112"/>
      <c r="E10" s="37"/>
      <c r="F10" s="37"/>
      <c r="G10" s="37"/>
      <c r="H10" s="37"/>
      <c r="I10" s="37"/>
      <c r="J10" s="6"/>
      <c r="K10" s="6"/>
      <c r="L10" s="6"/>
      <c r="M10" s="6"/>
      <c r="N10" s="6"/>
      <c r="O10" s="6"/>
    </row>
    <row r="11" spans="1:15" s="5" customFormat="1" ht="72.75" customHeight="1" x14ac:dyDescent="0.25">
      <c r="A11" s="39" t="s">
        <v>39</v>
      </c>
      <c r="B11" s="98"/>
      <c r="C11" s="109"/>
      <c r="D11" s="112"/>
      <c r="E11" s="37"/>
      <c r="F11" s="37"/>
      <c r="G11" s="37"/>
      <c r="H11" s="37"/>
      <c r="I11" s="37"/>
      <c r="J11" s="6"/>
      <c r="K11" s="6"/>
      <c r="L11" s="6"/>
      <c r="M11" s="6"/>
      <c r="N11" s="6"/>
      <c r="O11" s="6"/>
    </row>
    <row r="12" spans="1:15" s="5" customFormat="1" ht="49.5" x14ac:dyDescent="0.25">
      <c r="A12" s="38" t="s">
        <v>38</v>
      </c>
      <c r="B12" s="98"/>
      <c r="C12" s="110"/>
      <c r="D12" s="113"/>
      <c r="E12" s="37"/>
      <c r="F12" s="37"/>
      <c r="G12" s="37"/>
      <c r="H12" s="37"/>
      <c r="I12" s="37"/>
      <c r="J12" s="6"/>
      <c r="K12" s="6"/>
      <c r="L12" s="6"/>
      <c r="M12" s="6"/>
      <c r="N12" s="6"/>
      <c r="O12" s="6"/>
    </row>
    <row r="13" spans="1:15" x14ac:dyDescent="0.25">
      <c r="A13" s="36" t="s">
        <v>6</v>
      </c>
      <c r="B13" s="35">
        <f>SUM(B5:B12)</f>
        <v>400</v>
      </c>
      <c r="C13" s="9" t="s">
        <v>5</v>
      </c>
      <c r="D13" s="34">
        <f>SUM(D5:D12)</f>
        <v>0</v>
      </c>
    </row>
    <row r="14" spans="1:15" s="21" customFormat="1" x14ac:dyDescent="0.3">
      <c r="A14" s="103" t="s">
        <v>4</v>
      </c>
      <c r="B14" s="103"/>
    </row>
    <row r="15" spans="1:15" s="21" customFormat="1" ht="16.5" customHeight="1" x14ac:dyDescent="0.3">
      <c r="A15" s="104" t="s">
        <v>37</v>
      </c>
      <c r="B15" s="104"/>
    </row>
    <row r="16" spans="1:15" s="21" customFormat="1" ht="16.5" customHeight="1" x14ac:dyDescent="0.3">
      <c r="A16" s="99" t="s">
        <v>36</v>
      </c>
      <c r="B16" s="100"/>
    </row>
    <row r="17" spans="1:4" s="21" customFormat="1" ht="18.75" customHeight="1" x14ac:dyDescent="0.3">
      <c r="A17" s="102" t="s">
        <v>35</v>
      </c>
      <c r="B17" s="102"/>
      <c r="C17" s="92" t="s">
        <v>2</v>
      </c>
      <c r="D17" s="92"/>
    </row>
    <row r="18" spans="1:4" s="21" customFormat="1" ht="33" x14ac:dyDescent="0.3">
      <c r="A18" s="101" t="s">
        <v>34</v>
      </c>
      <c r="B18" s="101"/>
      <c r="C18" s="18" t="s">
        <v>15</v>
      </c>
      <c r="D18" s="17" t="s">
        <v>14</v>
      </c>
    </row>
    <row r="19" spans="1:4" s="21" customFormat="1" x14ac:dyDescent="0.3">
      <c r="A19" s="33" t="s">
        <v>33</v>
      </c>
      <c r="B19" s="32" t="s">
        <v>26</v>
      </c>
      <c r="C19" s="115" t="s">
        <v>32</v>
      </c>
      <c r="D19" s="118">
        <v>0</v>
      </c>
    </row>
    <row r="20" spans="1:4" s="21" customFormat="1" x14ac:dyDescent="0.3">
      <c r="A20" s="30" t="s">
        <v>24</v>
      </c>
      <c r="B20" s="29">
        <v>50</v>
      </c>
      <c r="C20" s="116"/>
      <c r="D20" s="116"/>
    </row>
    <row r="21" spans="1:4" s="21" customFormat="1" x14ac:dyDescent="0.3">
      <c r="A21" s="30" t="s">
        <v>31</v>
      </c>
      <c r="B21" s="29">
        <v>35</v>
      </c>
      <c r="C21" s="116"/>
      <c r="D21" s="116"/>
    </row>
    <row r="22" spans="1:4" s="21" customFormat="1" x14ac:dyDescent="0.3">
      <c r="A22" s="31" t="s">
        <v>30</v>
      </c>
      <c r="B22" s="29">
        <v>15</v>
      </c>
      <c r="C22" s="116"/>
      <c r="D22" s="116"/>
    </row>
    <row r="23" spans="1:4" s="21" customFormat="1" x14ac:dyDescent="0.3">
      <c r="A23" s="31" t="s">
        <v>29</v>
      </c>
      <c r="B23" s="29">
        <v>10</v>
      </c>
      <c r="C23" s="116"/>
      <c r="D23" s="116"/>
    </row>
    <row r="24" spans="1:4" s="21" customFormat="1" x14ac:dyDescent="0.3">
      <c r="A24" s="30" t="s">
        <v>28</v>
      </c>
      <c r="B24" s="29">
        <v>5</v>
      </c>
      <c r="C24" s="117"/>
      <c r="D24" s="117"/>
    </row>
    <row r="25" spans="1:4" s="21" customFormat="1" ht="8.25" customHeight="1" x14ac:dyDescent="0.3">
      <c r="A25" s="28"/>
      <c r="B25" s="27"/>
      <c r="C25" s="26"/>
      <c r="D25" s="26"/>
    </row>
    <row r="26" spans="1:4" s="21" customFormat="1" x14ac:dyDescent="0.3">
      <c r="A26" s="25" t="s">
        <v>27</v>
      </c>
      <c r="B26" s="24" t="s">
        <v>26</v>
      </c>
      <c r="C26" s="115" t="s">
        <v>25</v>
      </c>
      <c r="D26" s="118">
        <v>5</v>
      </c>
    </row>
    <row r="27" spans="1:4" s="21" customFormat="1" x14ac:dyDescent="0.3">
      <c r="A27" s="23" t="s">
        <v>24</v>
      </c>
      <c r="B27" s="22">
        <v>50</v>
      </c>
      <c r="C27" s="116"/>
      <c r="D27" s="116"/>
    </row>
    <row r="28" spans="1:4" s="21" customFormat="1" x14ac:dyDescent="0.3">
      <c r="A28" s="23" t="s">
        <v>23</v>
      </c>
      <c r="B28" s="22">
        <v>30</v>
      </c>
      <c r="C28" s="116"/>
      <c r="D28" s="116"/>
    </row>
    <row r="29" spans="1:4" s="21" customFormat="1" x14ac:dyDescent="0.3">
      <c r="A29" s="23" t="s">
        <v>22</v>
      </c>
      <c r="B29" s="22">
        <v>15</v>
      </c>
      <c r="C29" s="116"/>
      <c r="D29" s="116"/>
    </row>
    <row r="30" spans="1:4" s="21" customFormat="1" x14ac:dyDescent="0.3">
      <c r="A30" s="23" t="s">
        <v>21</v>
      </c>
      <c r="B30" s="22">
        <v>5</v>
      </c>
      <c r="C30" s="117"/>
      <c r="D30" s="117"/>
    </row>
    <row r="31" spans="1:4" x14ac:dyDescent="0.25"/>
    <row r="32" spans="1:4" x14ac:dyDescent="0.25"/>
    <row r="33" spans="1:4" x14ac:dyDescent="0.25">
      <c r="A33" s="3"/>
      <c r="B33" s="3"/>
      <c r="C33" s="76" t="s">
        <v>2</v>
      </c>
      <c r="D33" s="76"/>
    </row>
    <row r="34" spans="1:4" x14ac:dyDescent="0.25">
      <c r="A34" s="77" t="s">
        <v>1</v>
      </c>
      <c r="B34" s="107"/>
      <c r="C34" s="89">
        <f>D13</f>
        <v>0</v>
      </c>
      <c r="D34" s="89"/>
    </row>
    <row r="35" spans="1:4" x14ac:dyDescent="0.25">
      <c r="A35" s="77" t="s">
        <v>20</v>
      </c>
      <c r="B35" s="107"/>
      <c r="C35" s="89">
        <f>D19+D26</f>
        <v>5</v>
      </c>
      <c r="D35" s="89"/>
    </row>
    <row r="36" spans="1:4" x14ac:dyDescent="0.25">
      <c r="A36" s="77" t="s">
        <v>0</v>
      </c>
      <c r="B36" s="107"/>
      <c r="C36" s="89">
        <f>C34+C35</f>
        <v>5</v>
      </c>
      <c r="D36" s="89"/>
    </row>
    <row r="37" spans="1:4" x14ac:dyDescent="0.25"/>
    <row r="38" spans="1:4" x14ac:dyDescent="0.25"/>
    <row r="39" spans="1:4" x14ac:dyDescent="0.25"/>
    <row r="40" spans="1:4" x14ac:dyDescent="0.25"/>
    <row r="41" spans="1:4" x14ac:dyDescent="0.25"/>
    <row r="42" spans="1:4" x14ac:dyDescent="0.25"/>
    <row r="43" spans="1:4" x14ac:dyDescent="0.25"/>
    <row r="44" spans="1:4" x14ac:dyDescent="0.25"/>
    <row r="48" spans="1:4" x14ac:dyDescent="0.25"/>
    <row r="208" x14ac:dyDescent="0.25"/>
    <row r="218" x14ac:dyDescent="0.25"/>
    <row r="219" x14ac:dyDescent="0.25"/>
    <row r="220" x14ac:dyDescent="0.25"/>
    <row r="221" x14ac:dyDescent="0.25"/>
  </sheetData>
  <mergeCells count="25">
    <mergeCell ref="A35:B35"/>
    <mergeCell ref="C35:D35"/>
    <mergeCell ref="A36:B36"/>
    <mergeCell ref="C36:D36"/>
    <mergeCell ref="C17:D17"/>
    <mergeCell ref="C19:C24"/>
    <mergeCell ref="D19:D24"/>
    <mergeCell ref="C26:C30"/>
    <mergeCell ref="D26:D30"/>
    <mergeCell ref="A1:D1"/>
    <mergeCell ref="C2:D2"/>
    <mergeCell ref="C3:D3"/>
    <mergeCell ref="C33:D33"/>
    <mergeCell ref="A34:B34"/>
    <mergeCell ref="C34:D34"/>
    <mergeCell ref="C7:C12"/>
    <mergeCell ref="D7:D12"/>
    <mergeCell ref="A2:B2"/>
    <mergeCell ref="A3:B3"/>
    <mergeCell ref="B7:B12"/>
    <mergeCell ref="A16:B16"/>
    <mergeCell ref="A18:B18"/>
    <mergeCell ref="A17:B17"/>
    <mergeCell ref="A14:B14"/>
    <mergeCell ref="A15:B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12" sqref="B12"/>
    </sheetView>
  </sheetViews>
  <sheetFormatPr baseColWidth="10" defaultRowHeight="15" x14ac:dyDescent="0.25"/>
  <cols>
    <col min="1" max="1" width="47" bestFit="1" customWidth="1"/>
    <col min="2" max="2" width="17" customWidth="1"/>
    <col min="3" max="3" width="10.42578125" customWidth="1"/>
    <col min="4" max="4" width="8" bestFit="1" customWidth="1"/>
    <col min="5" max="5" width="12.42578125" bestFit="1" customWidth="1"/>
  </cols>
  <sheetData>
    <row r="1" spans="1:5" ht="18" x14ac:dyDescent="0.25">
      <c r="A1" s="120" t="s">
        <v>56</v>
      </c>
      <c r="B1" s="121"/>
      <c r="C1" s="121"/>
      <c r="D1" s="121"/>
      <c r="E1" s="122"/>
    </row>
    <row r="2" spans="1:5" ht="18" x14ac:dyDescent="0.25">
      <c r="A2" s="123" t="s">
        <v>78</v>
      </c>
      <c r="B2" s="124"/>
      <c r="C2" s="124"/>
      <c r="D2" s="124"/>
      <c r="E2" s="125"/>
    </row>
    <row r="3" spans="1:5" ht="15.75" x14ac:dyDescent="0.25">
      <c r="A3" s="126" t="s">
        <v>69</v>
      </c>
      <c r="B3" s="127"/>
      <c r="C3" s="127"/>
      <c r="D3" s="127"/>
      <c r="E3" s="128"/>
    </row>
    <row r="4" spans="1:5" ht="25.5" x14ac:dyDescent="0.25">
      <c r="A4" s="129" t="s">
        <v>70</v>
      </c>
      <c r="B4" s="92" t="s">
        <v>71</v>
      </c>
      <c r="C4" s="92"/>
      <c r="D4" s="63" t="s">
        <v>72</v>
      </c>
      <c r="E4" s="130" t="s">
        <v>73</v>
      </c>
    </row>
    <row r="5" spans="1:5" ht="25.5" x14ac:dyDescent="0.25">
      <c r="A5" s="129"/>
      <c r="B5" s="64" t="s">
        <v>74</v>
      </c>
      <c r="C5" s="65" t="s">
        <v>75</v>
      </c>
      <c r="D5" s="63">
        <v>190</v>
      </c>
      <c r="E5" s="130"/>
    </row>
    <row r="6" spans="1:5" ht="15.75" x14ac:dyDescent="0.25">
      <c r="A6" s="66" t="s">
        <v>76</v>
      </c>
      <c r="B6" s="67">
        <v>0</v>
      </c>
      <c r="C6" s="67">
        <v>190</v>
      </c>
      <c r="D6" s="68">
        <f>D5*100%</f>
        <v>190</v>
      </c>
      <c r="E6" s="69">
        <f>C6*D6/$D$5</f>
        <v>190</v>
      </c>
    </row>
    <row r="7" spans="1:5" ht="15.75" x14ac:dyDescent="0.25">
      <c r="A7" s="66" t="s">
        <v>77</v>
      </c>
      <c r="B7" s="70">
        <v>0</v>
      </c>
      <c r="C7" s="67">
        <v>190</v>
      </c>
      <c r="D7" s="68">
        <f>D5*100%</f>
        <v>190</v>
      </c>
      <c r="E7" s="69">
        <f>C7*D7/$D$5</f>
        <v>190</v>
      </c>
    </row>
    <row r="8" spans="1:5" ht="16.5" thickBot="1" x14ac:dyDescent="0.3">
      <c r="A8" s="71" t="s">
        <v>5</v>
      </c>
      <c r="B8" s="119" t="s">
        <v>5</v>
      </c>
      <c r="C8" s="119"/>
      <c r="D8" s="119"/>
      <c r="E8" s="72">
        <f>SUM(E6:E7)</f>
        <v>380</v>
      </c>
    </row>
  </sheetData>
  <mergeCells count="7">
    <mergeCell ref="B8:D8"/>
    <mergeCell ref="A1:E1"/>
    <mergeCell ref="A2:E2"/>
    <mergeCell ref="A3:E3"/>
    <mergeCell ref="A4:A5"/>
    <mergeCell ref="B4:C4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H9" sqref="H9"/>
    </sheetView>
  </sheetViews>
  <sheetFormatPr baseColWidth="10" defaultRowHeight="15" x14ac:dyDescent="0.25"/>
  <cols>
    <col min="1" max="1" width="8.5703125" customWidth="1"/>
    <col min="2" max="2" width="2.7109375" bestFit="1" customWidth="1"/>
    <col min="3" max="3" width="21" customWidth="1"/>
    <col min="4" max="4" width="18" customWidth="1"/>
    <col min="5" max="5" width="11.140625" bestFit="1" customWidth="1"/>
    <col min="6" max="6" width="9.5703125" bestFit="1" customWidth="1"/>
    <col min="7" max="7" width="8.5703125" customWidth="1"/>
  </cols>
  <sheetData>
    <row r="1" spans="1:10" ht="18" customHeight="1" x14ac:dyDescent="0.25">
      <c r="A1" s="133" t="s">
        <v>56</v>
      </c>
      <c r="B1" s="134"/>
      <c r="C1" s="134"/>
      <c r="D1" s="134"/>
      <c r="E1" s="134"/>
      <c r="F1" s="134"/>
      <c r="G1" s="135"/>
    </row>
    <row r="2" spans="1:10" ht="39.75" customHeight="1" x14ac:dyDescent="0.25">
      <c r="A2" s="136" t="s">
        <v>67</v>
      </c>
      <c r="B2" s="137"/>
      <c r="C2" s="137"/>
      <c r="D2" s="137"/>
      <c r="E2" s="137"/>
      <c r="F2" s="137"/>
      <c r="G2" s="138"/>
    </row>
    <row r="3" spans="1:10" ht="7.5" customHeight="1" x14ac:dyDescent="0.25"/>
    <row r="4" spans="1:10" ht="15.75" x14ac:dyDescent="0.25">
      <c r="B4" s="147" t="s">
        <v>47</v>
      </c>
      <c r="C4" s="148"/>
      <c r="D4" s="148"/>
      <c r="E4" s="148"/>
      <c r="F4" s="149"/>
    </row>
    <row r="5" spans="1:10" ht="4.5" customHeight="1" thickBot="1" x14ac:dyDescent="0.3"/>
    <row r="6" spans="1:10" ht="15.75" x14ac:dyDescent="0.25">
      <c r="B6" s="140" t="s">
        <v>48</v>
      </c>
      <c r="C6" s="141"/>
      <c r="D6" s="45"/>
      <c r="E6" s="131" t="s">
        <v>49</v>
      </c>
      <c r="F6" s="132"/>
    </row>
    <row r="7" spans="1:10" ht="16.5" thickBot="1" x14ac:dyDescent="0.3">
      <c r="B7" s="142">
        <v>293989500</v>
      </c>
      <c r="C7" s="143"/>
      <c r="D7" s="45"/>
      <c r="E7" s="150">
        <f>E11</f>
        <v>248257800</v>
      </c>
      <c r="F7" s="151"/>
    </row>
    <row r="8" spans="1:10" ht="6" customHeight="1" thickBot="1" x14ac:dyDescent="0.3">
      <c r="B8" s="46"/>
      <c r="C8" s="46"/>
      <c r="D8" s="46"/>
      <c r="E8" s="46"/>
      <c r="F8" s="46"/>
    </row>
    <row r="9" spans="1:10" ht="15.75" x14ac:dyDescent="0.25">
      <c r="B9" s="144" t="s">
        <v>50</v>
      </c>
      <c r="C9" s="145"/>
      <c r="D9" s="145"/>
      <c r="E9" s="145"/>
      <c r="F9" s="146"/>
    </row>
    <row r="10" spans="1:10" ht="15.75" x14ac:dyDescent="0.25">
      <c r="B10" s="47" t="s">
        <v>51</v>
      </c>
      <c r="C10" s="139" t="s">
        <v>52</v>
      </c>
      <c r="D10" s="139"/>
      <c r="E10" s="48" t="s">
        <v>53</v>
      </c>
      <c r="F10" s="49" t="s">
        <v>14</v>
      </c>
      <c r="G10" s="44"/>
      <c r="H10" s="44"/>
      <c r="I10" s="44"/>
      <c r="J10" s="44"/>
    </row>
    <row r="11" spans="1:10" ht="25.5" customHeight="1" thickBot="1" x14ac:dyDescent="0.3">
      <c r="B11" s="50">
        <v>1</v>
      </c>
      <c r="C11" s="152" t="s">
        <v>54</v>
      </c>
      <c r="D11" s="153"/>
      <c r="E11" s="73">
        <v>248257800</v>
      </c>
      <c r="F11" s="51">
        <v>400</v>
      </c>
      <c r="G11" s="44"/>
    </row>
    <row r="13" spans="1:10" ht="15.75" x14ac:dyDescent="0.25">
      <c r="B13" s="147" t="s">
        <v>55</v>
      </c>
      <c r="C13" s="148"/>
      <c r="D13" s="148"/>
      <c r="E13" s="148"/>
      <c r="F13" s="149"/>
      <c r="G13" s="44"/>
    </row>
    <row r="14" spans="1:10" ht="4.5" customHeight="1" thickBot="1" x14ac:dyDescent="0.3">
      <c r="G14" s="44"/>
    </row>
    <row r="15" spans="1:10" ht="15.75" x14ac:dyDescent="0.25">
      <c r="B15" s="140" t="s">
        <v>48</v>
      </c>
      <c r="C15" s="141"/>
      <c r="D15" s="45"/>
      <c r="E15" s="131" t="s">
        <v>49</v>
      </c>
      <c r="F15" s="132"/>
      <c r="G15" s="44"/>
    </row>
    <row r="16" spans="1:10" ht="16.5" thickBot="1" x14ac:dyDescent="0.3">
      <c r="B16" s="142">
        <v>160650000</v>
      </c>
      <c r="C16" s="143"/>
      <c r="D16" s="45"/>
      <c r="E16" s="150">
        <f>E20</f>
        <v>160650000</v>
      </c>
      <c r="F16" s="151"/>
      <c r="G16" s="44"/>
    </row>
    <row r="17" spans="2:6" ht="5.25" customHeight="1" thickBot="1" x14ac:dyDescent="0.3">
      <c r="B17" s="46"/>
      <c r="C17" s="46"/>
      <c r="D17" s="46"/>
      <c r="E17" s="46"/>
      <c r="F17" s="46"/>
    </row>
    <row r="18" spans="2:6" ht="15.75" x14ac:dyDescent="0.25">
      <c r="B18" s="144" t="s">
        <v>50</v>
      </c>
      <c r="C18" s="145"/>
      <c r="D18" s="145"/>
      <c r="E18" s="145"/>
      <c r="F18" s="146"/>
    </row>
    <row r="19" spans="2:6" ht="15.75" x14ac:dyDescent="0.25">
      <c r="B19" s="52" t="s">
        <v>51</v>
      </c>
      <c r="C19" s="139" t="s">
        <v>52</v>
      </c>
      <c r="D19" s="139"/>
      <c r="E19" s="48" t="s">
        <v>53</v>
      </c>
      <c r="F19" s="49" t="s">
        <v>14</v>
      </c>
    </row>
    <row r="20" spans="2:6" ht="25.5" customHeight="1" thickBot="1" x14ac:dyDescent="0.3">
      <c r="B20" s="50">
        <v>1</v>
      </c>
      <c r="C20" s="152" t="s">
        <v>54</v>
      </c>
      <c r="D20" s="153"/>
      <c r="E20" s="73">
        <v>160650000</v>
      </c>
      <c r="F20" s="51">
        <v>400</v>
      </c>
    </row>
  </sheetData>
  <mergeCells count="18">
    <mergeCell ref="C20:D20"/>
    <mergeCell ref="B15:C15"/>
    <mergeCell ref="B16:C16"/>
    <mergeCell ref="E6:F6"/>
    <mergeCell ref="A1:G1"/>
    <mergeCell ref="A2:G2"/>
    <mergeCell ref="C19:D19"/>
    <mergeCell ref="B6:C6"/>
    <mergeCell ref="B7:C7"/>
    <mergeCell ref="B9:F9"/>
    <mergeCell ref="B4:F4"/>
    <mergeCell ref="B13:F13"/>
    <mergeCell ref="E15:F15"/>
    <mergeCell ref="E16:F16"/>
    <mergeCell ref="B18:F18"/>
    <mergeCell ref="E7:F7"/>
    <mergeCell ref="C10:D10"/>
    <mergeCell ref="C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workbookViewId="0">
      <selection activeCell="J7" sqref="J7"/>
    </sheetView>
  </sheetViews>
  <sheetFormatPr baseColWidth="10" defaultRowHeight="15" x14ac:dyDescent="0.25"/>
  <cols>
    <col min="1" max="1" width="5.7109375" customWidth="1"/>
    <col min="2" max="2" width="43" customWidth="1"/>
    <col min="3" max="3" width="9.5703125" bestFit="1" customWidth="1"/>
    <col min="4" max="4" width="19.85546875" bestFit="1" customWidth="1"/>
    <col min="5" max="5" width="6.28515625" customWidth="1"/>
    <col min="6" max="6" width="43" customWidth="1"/>
    <col min="7" max="7" width="9.5703125" bestFit="1" customWidth="1"/>
    <col min="8" max="8" width="19.140625" customWidth="1"/>
    <col min="9" max="9" width="5.7109375" customWidth="1"/>
  </cols>
  <sheetData>
    <row r="1" spans="1:9" ht="18" x14ac:dyDescent="0.25">
      <c r="A1" s="157" t="s">
        <v>56</v>
      </c>
      <c r="B1" s="158"/>
      <c r="C1" s="158"/>
      <c r="D1" s="158"/>
      <c r="E1" s="158"/>
      <c r="F1" s="158"/>
      <c r="G1" s="158"/>
      <c r="H1" s="158"/>
      <c r="I1" s="159"/>
    </row>
    <row r="2" spans="1:9" ht="18.75" thickBot="1" x14ac:dyDescent="0.3">
      <c r="A2" s="160" t="s">
        <v>64</v>
      </c>
      <c r="B2" s="161"/>
      <c r="C2" s="161"/>
      <c r="D2" s="161"/>
      <c r="E2" s="161"/>
      <c r="F2" s="161"/>
      <c r="G2" s="161"/>
      <c r="H2" s="161"/>
      <c r="I2" s="162"/>
    </row>
    <row r="3" spans="1:9" ht="8.25" customHeight="1" thickBot="1" x14ac:dyDescent="0.3">
      <c r="A3" s="44"/>
      <c r="B3" s="44"/>
      <c r="C3" s="44"/>
      <c r="D3" s="44"/>
      <c r="E3" s="44"/>
    </row>
    <row r="4" spans="1:9" ht="18" x14ac:dyDescent="0.25">
      <c r="A4" s="44"/>
      <c r="B4" s="154" t="s">
        <v>68</v>
      </c>
      <c r="C4" s="155"/>
      <c r="D4" s="156"/>
      <c r="E4" s="44"/>
      <c r="F4" s="154" t="s">
        <v>68</v>
      </c>
      <c r="G4" s="155"/>
      <c r="H4" s="156"/>
    </row>
    <row r="5" spans="1:9" ht="31.5" x14ac:dyDescent="0.25">
      <c r="A5" s="44"/>
      <c r="B5" s="53" t="s">
        <v>57</v>
      </c>
      <c r="C5" s="54" t="s">
        <v>14</v>
      </c>
      <c r="D5" s="55" t="s">
        <v>2</v>
      </c>
      <c r="E5" s="44"/>
      <c r="F5" s="53" t="s">
        <v>57</v>
      </c>
      <c r="G5" s="54" t="s">
        <v>14</v>
      </c>
      <c r="H5" s="55" t="s">
        <v>2</v>
      </c>
    </row>
    <row r="6" spans="1:9" ht="31.5" x14ac:dyDescent="0.25">
      <c r="A6" s="44"/>
      <c r="B6" s="56" t="s">
        <v>58</v>
      </c>
      <c r="C6" s="57">
        <v>400</v>
      </c>
      <c r="D6" s="58">
        <v>400</v>
      </c>
      <c r="E6" s="44"/>
      <c r="F6" s="56" t="s">
        <v>58</v>
      </c>
      <c r="G6" s="57">
        <v>400</v>
      </c>
      <c r="H6" s="58">
        <v>400</v>
      </c>
    </row>
    <row r="7" spans="1:9" ht="71.25" customHeight="1" x14ac:dyDescent="0.25">
      <c r="A7" s="44"/>
      <c r="B7" s="59" t="s">
        <v>59</v>
      </c>
      <c r="C7" s="57">
        <v>200</v>
      </c>
      <c r="D7" s="58">
        <v>0</v>
      </c>
      <c r="E7" s="44"/>
      <c r="F7" s="59" t="s">
        <v>59</v>
      </c>
      <c r="G7" s="57">
        <v>200</v>
      </c>
      <c r="H7" s="58">
        <v>0</v>
      </c>
    </row>
    <row r="8" spans="1:9" ht="15.75" x14ac:dyDescent="0.25">
      <c r="A8" s="44"/>
      <c r="B8" s="59" t="s">
        <v>60</v>
      </c>
      <c r="C8" s="57">
        <v>100</v>
      </c>
      <c r="D8" s="58">
        <v>0</v>
      </c>
      <c r="E8" s="44"/>
      <c r="F8" s="59" t="s">
        <v>60</v>
      </c>
      <c r="G8" s="57">
        <v>100</v>
      </c>
      <c r="H8" s="58">
        <v>5</v>
      </c>
    </row>
    <row r="9" spans="1:9" ht="63" x14ac:dyDescent="0.25">
      <c r="A9" s="44"/>
      <c r="B9" s="59" t="s">
        <v>61</v>
      </c>
      <c r="C9" s="57">
        <v>190</v>
      </c>
      <c r="D9" s="58">
        <v>190</v>
      </c>
      <c r="E9" s="44"/>
      <c r="F9" s="59" t="s">
        <v>61</v>
      </c>
      <c r="G9" s="57">
        <v>190</v>
      </c>
      <c r="H9" s="58">
        <v>190</v>
      </c>
    </row>
    <row r="10" spans="1:9" ht="31.5" x14ac:dyDescent="0.25">
      <c r="A10" s="44"/>
      <c r="B10" s="59" t="s">
        <v>62</v>
      </c>
      <c r="C10" s="57">
        <v>100</v>
      </c>
      <c r="D10" s="58">
        <v>100</v>
      </c>
      <c r="E10" s="44"/>
      <c r="F10" s="59" t="s">
        <v>62</v>
      </c>
      <c r="G10" s="57">
        <v>100</v>
      </c>
      <c r="H10" s="58">
        <v>100</v>
      </c>
    </row>
    <row r="11" spans="1:9" ht="31.5" x14ac:dyDescent="0.25">
      <c r="A11" s="44"/>
      <c r="B11" s="59" t="s">
        <v>63</v>
      </c>
      <c r="C11" s="57">
        <v>10</v>
      </c>
      <c r="D11" s="58">
        <v>0</v>
      </c>
      <c r="E11" s="44"/>
      <c r="F11" s="59" t="s">
        <v>63</v>
      </c>
      <c r="G11" s="57">
        <v>10</v>
      </c>
      <c r="H11" s="58">
        <v>0</v>
      </c>
    </row>
    <row r="12" spans="1:9" ht="16.5" thickBot="1" x14ac:dyDescent="0.3">
      <c r="A12" s="44"/>
      <c r="B12" s="60" t="s">
        <v>5</v>
      </c>
      <c r="C12" s="61">
        <f>SUM(C6:C11)</f>
        <v>1000</v>
      </c>
      <c r="D12" s="62">
        <f>SUM(D6:D11)</f>
        <v>690</v>
      </c>
      <c r="E12" s="44"/>
      <c r="F12" s="60" t="s">
        <v>5</v>
      </c>
      <c r="G12" s="61">
        <f>SUM(G6:G11)</f>
        <v>1000</v>
      </c>
      <c r="H12" s="62">
        <f>SUM(H6:H11)</f>
        <v>695</v>
      </c>
    </row>
    <row r="13" spans="1:9" ht="15.75" x14ac:dyDescent="0.25">
      <c r="A13" s="44"/>
      <c r="B13" s="44"/>
      <c r="C13" s="44"/>
      <c r="D13" s="44"/>
      <c r="E13" s="44"/>
    </row>
  </sheetData>
  <mergeCells count="4">
    <mergeCell ref="B4:D4"/>
    <mergeCell ref="F4:H4"/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RCSP</vt:lpstr>
      <vt:lpstr>IRF</vt:lpstr>
      <vt:lpstr>PAGO INDEMNIZACION</vt:lpstr>
      <vt:lpstr>FACTOR ECONOMICO</vt:lpstr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Carlos Arturo Bejarano Sema</cp:lastModifiedBy>
  <dcterms:created xsi:type="dcterms:W3CDTF">2022-03-03T17:30:03Z</dcterms:created>
  <dcterms:modified xsi:type="dcterms:W3CDTF">2022-03-03T22:58:02Z</dcterms:modified>
</cp:coreProperties>
</file>