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Licitaciones\2. PROCESOS LICITACIONES\CLIENTES\1. CLIENTES 2020\EMPRESA DE LICORES\PROCESO 2022\OFERTAS\EVALUACION\"/>
    </mc:Choice>
  </mc:AlternateContent>
  <bookViews>
    <workbookView xWindow="0" yWindow="0" windowWidth="20490" windowHeight="7755" tabRatio="844" activeTab="7"/>
  </bookViews>
  <sheets>
    <sheet name="MANEJO" sheetId="8" r:id="rId1"/>
    <sheet name="AUTOS" sheetId="5" r:id="rId2"/>
    <sheet name="TR MCIAS" sheetId="20" r:id="rId3"/>
    <sheet name="INC DEUDORES" sheetId="13" r:id="rId4"/>
    <sheet name="PONDERACION" sheetId="24" r:id="rId5"/>
    <sheet name="PAGO INDEMNIZACIONES" sheetId="26" r:id="rId6"/>
    <sheet name="FACTOR ECONOMICO" sheetId="23" r:id="rId7"/>
    <sheet name="CONSOLIDADO" sheetId="25" r:id="rId8"/>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13" l="1"/>
  <c r="A1" i="20"/>
  <c r="A1" i="5"/>
  <c r="D9" i="26"/>
  <c r="E9" i="26" s="1"/>
  <c r="D8" i="26"/>
  <c r="D7" i="26"/>
  <c r="D6" i="26"/>
  <c r="E6" i="26" s="1"/>
  <c r="E8" i="26"/>
  <c r="E7" i="26"/>
  <c r="E10" i="26" l="1"/>
  <c r="D12" i="25" l="1"/>
  <c r="C12" i="25"/>
  <c r="E10" i="23"/>
  <c r="D8" i="8"/>
  <c r="D10" i="13"/>
  <c r="D7" i="20"/>
  <c r="D11" i="5"/>
  <c r="D11" i="24"/>
  <c r="E10" i="24"/>
  <c r="E9" i="24"/>
  <c r="E8" i="24"/>
  <c r="E7" i="24"/>
  <c r="E11" i="24" l="1"/>
  <c r="C11" i="24"/>
  <c r="C15" i="13"/>
  <c r="C16" i="13" s="1"/>
  <c r="C13" i="20"/>
  <c r="C14" i="20" s="1"/>
  <c r="C17" i="5"/>
  <c r="C18" i="5" s="1"/>
  <c r="C13" i="8"/>
  <c r="C14" i="8" s="1"/>
  <c r="B10" i="13" l="1"/>
  <c r="D34" i="5" l="1"/>
  <c r="D33" i="5"/>
  <c r="D35" i="5" l="1"/>
  <c r="B7" i="20"/>
  <c r="B8" i="8" l="1"/>
  <c r="B11" i="5"/>
  <c r="A10" i="8"/>
</calcChain>
</file>

<file path=xl/sharedStrings.xml><?xml version="1.0" encoding="utf-8"?>
<sst xmlns="http://schemas.openxmlformats.org/spreadsheetml/2006/main" count="148" uniqueCount="84">
  <si>
    <t xml:space="preserve"> Total Puntos - Condiciones Complementarias</t>
  </si>
  <si>
    <t>2. Deducibles</t>
  </si>
  <si>
    <t>INSTITUTO NACIONAL DE VIAS
CONDICIONES TÉCNICAS COMPLEMENTARIAS
SEGURO DE INCENDIO DEUDORES</t>
  </si>
  <si>
    <t>CONDICIONES TÉCNICAS COMPLEMENTARIAS</t>
  </si>
  <si>
    <t xml:space="preserve"> Total Puntos - Condiciones técnicas habilitantes</t>
  </si>
  <si>
    <t xml:space="preserve">Teniendo en cuenta que este seguro establece como cobertura básica el amparo de no aplicación de deducible, la propuesta que contemple deducible será objeto de rechazo en esta póliza. </t>
  </si>
  <si>
    <t>Total puntaje</t>
  </si>
  <si>
    <t>3.  DEDUCIBLES</t>
  </si>
  <si>
    <t xml:space="preserve">EMPRESA DE LICORES DE CUNDINAMARCA
SEGURO DE AUTOMÓVILES - BIENES PROPIOS
</t>
  </si>
  <si>
    <t>EMPRESA DE LICORES DE CUNDINAMARCA 
SEGURO DE MANEJO GLOBAL ENTIDADES ESTATALES</t>
  </si>
  <si>
    <t>EMPRESA DE LICORES DE CUNDINAMARCA
SEGURO DE INCENDIO - BIENES DEUDORES</t>
  </si>
  <si>
    <r>
      <t xml:space="preserve">Limite asegurado adicional al básico sin cobro de prima adicional. </t>
    </r>
    <r>
      <rPr>
        <sz val="11"/>
        <rFont val="Arial Narrow"/>
        <family val="2"/>
      </rPr>
      <t>Para la calificación de esta condición, se asignará el mayor puntaje al proponente que ofrezca, en adición al límite obligatrio, el mayor límite asegurado, sin cobro de prima adicional, los demás en forma proporcional, utilizando una regla de tres.</t>
    </r>
  </si>
  <si>
    <r>
      <t>Ampliación Límite asegurado por despacho sin cobro de prima adicional</t>
    </r>
    <r>
      <rPr>
        <sz val="11"/>
        <rFont val="Arial Narrow"/>
        <family val="2"/>
      </rPr>
      <t xml:space="preserve">
(Se califica con el máximo puntaje el mayor límite adicional al básico obligatorio, los demás en forma proporcional.</t>
    </r>
  </si>
  <si>
    <r>
      <t xml:space="preserve">Ampliación límite de cobertura responsabilidad civil extracontractual. </t>
    </r>
    <r>
      <rPr>
        <sz val="12"/>
        <rFont val="Arial Narrow"/>
        <family val="2"/>
      </rPr>
      <t xml:space="preserve">Se califica con el máximo puntaje el mayor límite adicional al básico obligatorio, los demás en forma proporcional, utilizando una regla de tres. valor ofrecido no puede ser menor de $100.000.000 </t>
    </r>
  </si>
  <si>
    <r>
      <t xml:space="preserve">Límite para Amparo automático de nuevos vehículos o vehículos usados, en adición al básico obligatorio. </t>
    </r>
    <r>
      <rPr>
        <sz val="12"/>
        <rFont val="Arial Narrow"/>
        <family val="2"/>
      </rPr>
      <t>Se califica con el máximo puntaje al que ofrezca el mayor límite adicional al básico obligatorio y Aviso en cualqueir tiempo, los demás en forma proporcional.</t>
    </r>
  </si>
  <si>
    <r>
      <t xml:space="preserve">Vehículos bajo cuidado, tenencia, control o custodia, declarados con aviso de 30 días. </t>
    </r>
    <r>
      <rPr>
        <sz val="12"/>
        <rFont val="Arial Narrow"/>
        <family val="2"/>
      </rPr>
      <t>Se califica con el máximo puntaje el mayor numero de dias adicional al básico obligatorio, los demás en forma proporcional</t>
    </r>
  </si>
  <si>
    <r>
      <rPr>
        <b/>
        <sz val="11"/>
        <rFont val="Arial Narrow"/>
        <family val="2"/>
      </rPr>
      <t xml:space="preserve">Bienes de terceros bajo cuidado, tenencia, control y custodia. (Declarados o no). Sublimite $50.000.000. </t>
    </r>
    <r>
      <rPr>
        <sz val="11"/>
        <rFont val="Arial Narrow"/>
        <family val="2"/>
      </rPr>
      <t>Se califica con el máximo puntaje el mayor sublímite adicional al básico obligatorio, los demás en forma proporcional, utilizando una regla de tres.</t>
    </r>
  </si>
  <si>
    <t xml:space="preserve">SIN DEDUCIBLES </t>
  </si>
  <si>
    <t xml:space="preserve">SIN DEDUCIBLE </t>
  </si>
  <si>
    <r>
      <t xml:space="preserve">Ampliación del límite para amparo automático de nuevos bienes. </t>
    </r>
    <r>
      <rPr>
        <sz val="11"/>
        <rFont val="Arial Narrow"/>
        <family val="2"/>
      </rPr>
      <t>Se califica con el máximo puntaje el mayor límite ofrecido y los dias ofrecidos, los demás en forma proporcional, utilizando una regla de tres.</t>
    </r>
  </si>
  <si>
    <r>
      <t xml:space="preserve">Amparo de muerte accidental o incapacidad permanente para ocupantes. </t>
    </r>
    <r>
      <rPr>
        <sz val="12"/>
        <rFont val="Arial Narrow"/>
        <family val="2"/>
      </rPr>
      <t xml:space="preserve">Se califica con el máximo puntaje el mayor límite ofrecido  </t>
    </r>
    <r>
      <rPr>
        <b/>
        <sz val="12"/>
        <rFont val="Arial Narrow"/>
        <family val="2"/>
      </rPr>
      <t>en dinero</t>
    </r>
    <r>
      <rPr>
        <sz val="12"/>
        <rFont val="Arial Narrow"/>
        <family val="2"/>
      </rPr>
      <t xml:space="preserve"> por ocupante y nuemero de eventos vigencia, los demás en forma proporcional, utilizando una regla de tres.</t>
    </r>
  </si>
  <si>
    <t>Ampliacion del limite considerado perimetro urbano para la Asistencia de vehiculos livianos 50 KM.</t>
  </si>
  <si>
    <t>inclusion de servicios basicos de asistencia para pesados. Carro taller, bateria, desvare.</t>
  </si>
  <si>
    <t xml:space="preserve">Pérdidas causadas por empleados ocasionales, temporales, transitorios y de firmas especilizadas. La cobertura de la póliza se extiende a amparar las firmas de empleo especializadas o de empresas temporales, ocasionales, transitorias y de firmas especializadas y/o cooperativas y/o recooperativas. </t>
  </si>
  <si>
    <t>Ampliación del plazo de duración de la cobertura en lugares inciales, intermedios y finales, se calificara el mayor plazo en excesod el basico y los demas en forma proporcional.</t>
  </si>
  <si>
    <r>
      <t>No aplicación de infraseguro.  I</t>
    </r>
    <r>
      <rPr>
        <sz val="11"/>
        <rFont val="Arial Narrow"/>
        <family val="2"/>
      </rPr>
      <t>ncremento del porcentaje establecido en el basico. Se calficara el mayor porcentaje ofrecido en eexceso del basico y los demas en forma proporcional.</t>
    </r>
  </si>
  <si>
    <t>Asistencia domiciliaria basica, cerrajeria, plomeria, electricidad y vidrios.</t>
  </si>
  <si>
    <t>PUNTAJE</t>
  </si>
  <si>
    <t>CONDICION</t>
  </si>
  <si>
    <t>EMPRESA DE LICORES DE CUNDINAMARCA
SEGURO DE TRANSPORTE DE MERCANCÍAS</t>
  </si>
  <si>
    <r>
      <t xml:space="preserve">RESTABLECIMIENTO AUTOMÁTICO DEL VALOR ASEGURADO EN CASO DE AMIT Y AMCCOPH HASTA POR EL 20% DEL VALOR DEL SINIESTRO.
</t>
    </r>
    <r>
      <rPr>
        <sz val="11"/>
        <rFont val="Arial Narrow"/>
        <family val="2"/>
      </rPr>
      <t>Se otorgara el mayor punaje al oferntee que otorgue la condicion y proporcionalmente el mayor puntaje</t>
    </r>
  </si>
  <si>
    <t>PROPONENTE</t>
  </si>
  <si>
    <t>U.T. AXA - MAPFRE - ESTADO</t>
  </si>
  <si>
    <t>OFERTA PROPONENTE</t>
  </si>
  <si>
    <t xml:space="preserve">TOTAL PUNTOS CONDICIONES COMPLEMENTARIAS </t>
  </si>
  <si>
    <t xml:space="preserve">TOTAL PUNTOS </t>
  </si>
  <si>
    <t xml:space="preserve"> Deducibles ………………………………………………………...………………………………….……………</t>
  </si>
  <si>
    <t>TOTAL</t>
  </si>
  <si>
    <t>MÉTODO APLICABLE</t>
  </si>
  <si>
    <t>PRESUPUESTO OFICIAL</t>
  </si>
  <si>
    <t>OFERTAS VÁLIDAS</t>
  </si>
  <si>
    <t>IT</t>
  </si>
  <si>
    <t>OFERENTE</t>
  </si>
  <si>
    <t>OFERTA</t>
  </si>
  <si>
    <t>EMPRESA DE LICORES DE CUNDINAMARCA</t>
  </si>
  <si>
    <t>MENOR VALOR</t>
  </si>
  <si>
    <t>TRM - 02 DE MARZO DE 2022</t>
  </si>
  <si>
    <t>GRUPO II - GENERALES</t>
  </si>
  <si>
    <t>GRUPO</t>
  </si>
  <si>
    <t>RAMOS</t>
  </si>
  <si>
    <t>OFERENTES</t>
  </si>
  <si>
    <t>% DE PARTICIPACION</t>
  </si>
  <si>
    <t>Manejo Global Entidades Estatales</t>
  </si>
  <si>
    <t>Automóviles</t>
  </si>
  <si>
    <t>Transporte de Mercancías</t>
  </si>
  <si>
    <t>Incendio Deudores</t>
  </si>
  <si>
    <t>FACTOR DE CALIDAD GRUPO II</t>
  </si>
  <si>
    <t>NO SE OTORGA</t>
  </si>
  <si>
    <t>U.T. AXA COLPATRIA - MAPFRE - ESTADO</t>
  </si>
  <si>
    <t>CRITERIO DE EVALUACIÓN</t>
  </si>
  <si>
    <t>FACTOR ECONÓMICO – MEJOR OFERTA ECONOMICA</t>
  </si>
  <si>
    <t>FACTORES ADICIONALES QUE MEJORAN EL BIEN O SERVICIO SIN NINGUN COSTO ADICIONAL PARA LA ENTIDAD – ANEXO DE CONDICIONES TÉCNICAS COMPLEMENTARIAS</t>
  </si>
  <si>
    <t>FACTORES ADICIONALES QUE MEJORAN EL BIEN O SERVICIO SIN NINGUN COSTO ADICIONAL PARA LA ENTIDAD – REQUISITOS PARA EL PAGO DE LAS INDEMNIZACIONES</t>
  </si>
  <si>
    <t>APOYO A LA INDUSTRIA NACIONAL _ OFERTA DE SERVICIOS NACIONALES</t>
  </si>
  <si>
    <t>DECRETO 392 DE 2018 VINCULACIÓN DE PERSONAL CON DISCAPACIDAD</t>
  </si>
  <si>
    <r>
      <t>CONDICIÓN DE</t>
    </r>
    <r>
      <rPr>
        <b/>
        <sz val="12"/>
        <color theme="1"/>
        <rFont val="Arial Narrow"/>
        <family val="2"/>
      </rPr>
      <t xml:space="preserve"> </t>
    </r>
    <r>
      <rPr>
        <sz val="12"/>
        <color theme="1"/>
        <rFont val="Arial Narrow"/>
        <family val="2"/>
      </rPr>
      <t>DEDUCIBLES</t>
    </r>
  </si>
  <si>
    <t>CONSOLIDADO GRUPO II</t>
  </si>
  <si>
    <t>EVALUACION REQUISITOS PARA EL PAGO DE LAS INDEMNIZACIONES</t>
  </si>
  <si>
    <t>RAMO</t>
  </si>
  <si>
    <t>PUNTAJE MAXIMO</t>
  </si>
  <si>
    <t>CALIFICACION</t>
  </si>
  <si>
    <t>No DOCUMENTOS ADICIONALES</t>
  </si>
  <si>
    <t>PUNTOS</t>
  </si>
  <si>
    <t>MANEJO GLOBAL</t>
  </si>
  <si>
    <t>TRANSPORTE DE MERCANCÍAS</t>
  </si>
  <si>
    <t>AUTOMOVILES</t>
  </si>
  <si>
    <t>INCENDIO DEUDORES</t>
  </si>
  <si>
    <t>VU.T. AXA COLPATRIA - MAPFRE - ESTADO</t>
  </si>
  <si>
    <t>GRUPO II</t>
  </si>
  <si>
    <t>EVALUACION FACTORES ADICIONALES GRUPO II</t>
  </si>
  <si>
    <t>EVALUACION FACTOR ECONOMICO GRUPO II
INVITACION ABIERTA 005 DE 2022</t>
  </si>
  <si>
    <t>CONSOLIDADO FINAL GRUPO II
INVITACION ABIERTA 005 DE 2022</t>
  </si>
  <si>
    <t>PONDERACION FACTORES ADICIONALES Y DEDUCIBLES GRUPO II
 INVITACÍON ABIERTA 005 DE 2022</t>
  </si>
  <si>
    <t>EVALUACION FACTORES ADICIONALES Y DEDUCIBLES GRUPO II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</si>
</sst>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 #,##0;[Red]\-&quot;$&quot;\ #,##0"/>
    <numFmt numFmtId="42" formatCode="_-&quot;$&quot;\ * #,##0_-;\-&quot;$&quot;\ * #,##0_-;_-&quot;$&quot;\ * &quot;-&quot;_-;_-@_-"/>
    <numFmt numFmtId="41" formatCode="_-* #,##0_-;\-* #,##0_-;_-* &quot;-&quot;_-;_-@_-"/>
    <numFmt numFmtId="164" formatCode="General\ &quot;Puntos&quot;"/>
    <numFmt numFmtId="165" formatCode="[$$]\ #,##0.00;\-[$$]\ #,##0.00"/>
    <numFmt numFmtId="166" formatCode="_ * #,##0.00_ ;_ * \-#,##0.00_ ;_ * &quot;-&quot;??_ ;_ @_ "/>
  </numFmts>
  <fonts count="19" x14ac:knownFonts="1">
    <font>
      <sz val="11"/>
      <color theme="1"/>
      <name val="Calibri"/>
      <family val="2"/>
      <scheme val="minor"/>
    </font>
    <font>
      <sz val="10"/>
      <name val="Arial"/>
      <family val="2"/>
    </font>
    <font>
      <b/>
      <sz val="11"/>
      <name val="Arial Narrow"/>
      <family val="2"/>
    </font>
    <font>
      <sz val="10"/>
      <name val="Arial Narrow"/>
      <family val="2"/>
    </font>
    <font>
      <sz val="11"/>
      <name val="Arial Narrow"/>
      <family val="2"/>
    </font>
    <font>
      <b/>
      <sz val="14"/>
      <name val="Arial Narrow"/>
      <family val="2"/>
    </font>
    <font>
      <sz val="14"/>
      <name val="Arial Narrow"/>
      <family val="2"/>
    </font>
    <font>
      <sz val="8"/>
      <name val="Arial Narrow"/>
      <family val="2"/>
    </font>
    <font>
      <b/>
      <sz val="12"/>
      <name val="Arial Narrow"/>
      <family val="2"/>
    </font>
    <font>
      <sz val="12"/>
      <name val="Arial Narrow"/>
      <family val="2"/>
    </font>
    <font>
      <sz val="11"/>
      <color theme="1"/>
      <name val="Calibri"/>
      <family val="2"/>
      <scheme val="minor"/>
    </font>
    <font>
      <sz val="11"/>
      <color theme="1"/>
      <name val="Arial Narrow"/>
      <family val="2"/>
    </font>
    <font>
      <b/>
      <sz val="13"/>
      <name val="Arial Narrow"/>
      <family val="2"/>
    </font>
    <font>
      <sz val="12"/>
      <color theme="1"/>
      <name val="Arial Narrow"/>
      <family val="2"/>
    </font>
    <font>
      <b/>
      <sz val="12"/>
      <color theme="1"/>
      <name val="Arial Narrow"/>
      <family val="2"/>
    </font>
    <font>
      <sz val="11"/>
      <color rgb="FF000000"/>
      <name val="Arial Narrow"/>
      <family val="2"/>
    </font>
    <font>
      <b/>
      <sz val="11"/>
      <color theme="1"/>
      <name val="Arial Narrow"/>
      <family val="2"/>
    </font>
    <font>
      <b/>
      <sz val="14"/>
      <color theme="1"/>
      <name val="Arial Narrow"/>
      <family val="2"/>
    </font>
    <font>
      <b/>
      <sz val="10"/>
      <name val="Arial Narrow"/>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59"/>
      </left>
      <right style="thin">
        <color indexed="59"/>
      </right>
      <top style="thin">
        <color indexed="59"/>
      </top>
      <bottom style="thin">
        <color indexed="59"/>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0">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41" fontId="10" fillId="0" borderId="0" applyFont="0" applyFill="0" applyBorder="0" applyAlignment="0" applyProtection="0"/>
    <xf numFmtId="0" fontId="1" fillId="0" borderId="0"/>
    <xf numFmtId="0" fontId="1" fillId="0" borderId="0"/>
    <xf numFmtId="166" fontId="1" fillId="0" borderId="0" applyFont="0" applyFill="0" applyBorder="0" applyAlignment="0" applyProtection="0"/>
  </cellStyleXfs>
  <cellXfs count="202">
    <xf numFmtId="0" fontId="0" fillId="0" borderId="0" xfId="0"/>
    <xf numFmtId="0" fontId="4" fillId="0" borderId="0" xfId="0" applyFont="1" applyFill="1" applyAlignment="1">
      <alignment horizontal="justify" vertical="center" wrapText="1"/>
    </xf>
    <xf numFmtId="0" fontId="2" fillId="0" borderId="1" xfId="0" applyFont="1" applyFill="1" applyBorder="1" applyAlignment="1">
      <alignment vertical="top" wrapText="1"/>
    </xf>
    <xf numFmtId="0" fontId="2" fillId="0" borderId="1" xfId="0" applyFont="1" applyFill="1" applyBorder="1" applyAlignment="1">
      <alignment horizontal="justify" vertical="top" wrapText="1"/>
    </xf>
    <xf numFmtId="0" fontId="3" fillId="0" borderId="0" xfId="0" applyFont="1" applyFill="1" applyAlignment="1">
      <alignment horizontal="justify" vertical="center" wrapText="1"/>
    </xf>
    <xf numFmtId="0" fontId="4" fillId="0" borderId="0" xfId="0" applyFont="1" applyFill="1" applyAlignment="1">
      <alignment vertical="top" wrapText="1"/>
    </xf>
    <xf numFmtId="0" fontId="7" fillId="0" borderId="0" xfId="0" applyFont="1" applyFill="1" applyAlignment="1">
      <alignment horizontal="center" vertical="center" wrapText="1"/>
    </xf>
    <xf numFmtId="0" fontId="9" fillId="0" borderId="0" xfId="0" applyFont="1" applyFill="1" applyAlignment="1">
      <alignment horizontal="justify" vertical="center" wrapText="1"/>
    </xf>
    <xf numFmtId="1" fontId="9"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top" wrapText="1"/>
    </xf>
    <xf numFmtId="0" fontId="9" fillId="0" borderId="0" xfId="0" applyFont="1" applyFill="1"/>
    <xf numFmtId="0" fontId="9" fillId="0" borderId="0" xfId="0" applyFont="1" applyFill="1" applyBorder="1" applyAlignment="1">
      <alignment horizontal="justify" vertical="center" wrapText="1"/>
    </xf>
    <xf numFmtId="4" fontId="9" fillId="0" borderId="0" xfId="0" applyNumberFormat="1" applyFont="1" applyFill="1" applyBorder="1" applyAlignment="1">
      <alignment horizontal="center" vertical="center" wrapText="1"/>
    </xf>
    <xf numFmtId="4" fontId="9" fillId="0" borderId="0" xfId="0" applyNumberFormat="1" applyFont="1" applyFill="1" applyAlignment="1">
      <alignment horizontal="center" vertical="center" wrapText="1"/>
    </xf>
    <xf numFmtId="0" fontId="4" fillId="0" borderId="1" xfId="2" applyFont="1" applyFill="1" applyBorder="1" applyAlignment="1">
      <alignment horizontal="justify" vertical="top" wrapText="1"/>
    </xf>
    <xf numFmtId="0" fontId="4" fillId="0" borderId="0" xfId="2" applyFont="1" applyFill="1" applyAlignment="1">
      <alignment horizontal="justify" vertical="center" wrapText="1"/>
    </xf>
    <xf numFmtId="0" fontId="2" fillId="0" borderId="2" xfId="0" applyFont="1" applyFill="1" applyBorder="1" applyAlignment="1">
      <alignment horizontal="justify" vertical="top" wrapText="1"/>
    </xf>
    <xf numFmtId="3" fontId="4" fillId="0" borderId="1" xfId="0" applyNumberFormat="1" applyFont="1" applyFill="1" applyBorder="1" applyAlignment="1">
      <alignment horizontal="center" vertical="center" wrapText="1"/>
    </xf>
    <xf numFmtId="0" fontId="4" fillId="0" borderId="0" xfId="4" applyFont="1" applyFill="1" applyAlignment="1">
      <alignment horizontal="justify" vertical="center" wrapText="1"/>
    </xf>
    <xf numFmtId="0" fontId="4" fillId="0" borderId="0" xfId="5" applyFont="1" applyFill="1" applyAlignment="1">
      <alignment horizontal="justify" vertical="center" wrapText="1"/>
    </xf>
    <xf numFmtId="0" fontId="9" fillId="0" borderId="0" xfId="5" applyFont="1" applyFill="1" applyAlignment="1">
      <alignment horizontal="justify" vertical="center" wrapText="1"/>
    </xf>
    <xf numFmtId="0" fontId="7" fillId="0" borderId="0" xfId="5" applyFont="1" applyFill="1" applyAlignment="1">
      <alignment horizontal="center" vertical="center" wrapText="1"/>
    </xf>
    <xf numFmtId="0" fontId="2" fillId="3" borderId="1" xfId="0" applyFont="1" applyFill="1" applyBorder="1" applyAlignment="1">
      <alignment horizontal="justify"/>
    </xf>
    <xf numFmtId="0" fontId="2" fillId="0" borderId="1" xfId="4" applyFont="1" applyFill="1" applyBorder="1" applyAlignment="1">
      <alignment horizontal="center" vertical="center" wrapText="1"/>
    </xf>
    <xf numFmtId="164" fontId="2" fillId="0" borderId="17" xfId="4" applyNumberFormat="1" applyFont="1" applyFill="1" applyBorder="1" applyAlignment="1">
      <alignment horizontal="center" vertical="center" wrapText="1"/>
    </xf>
    <xf numFmtId="164" fontId="2" fillId="0" borderId="18" xfId="4" applyNumberFormat="1" applyFont="1" applyFill="1" applyBorder="1" applyAlignment="1">
      <alignment horizontal="center" vertical="center" wrapText="1"/>
    </xf>
    <xf numFmtId="164" fontId="2" fillId="0" borderId="19" xfId="4" applyNumberFormat="1" applyFont="1" applyFill="1" applyBorder="1" applyAlignment="1">
      <alignment horizontal="center" vertical="center" wrapText="1"/>
    </xf>
    <xf numFmtId="0" fontId="2" fillId="4" borderId="2" xfId="4"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vertical="center" wrapText="1"/>
    </xf>
    <xf numFmtId="3" fontId="8"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3" fontId="2" fillId="4" borderId="1" xfId="0" applyNumberFormat="1" applyFont="1" applyFill="1" applyBorder="1" applyAlignment="1">
      <alignment horizontal="center" vertical="center" wrapText="1"/>
    </xf>
    <xf numFmtId="0" fontId="2" fillId="4" borderId="1" xfId="4" applyFont="1" applyFill="1" applyBorder="1" applyAlignment="1">
      <alignment horizontal="center" vertical="center" wrapText="1"/>
    </xf>
    <xf numFmtId="0" fontId="8" fillId="4" borderId="5" xfId="0" applyFont="1" applyFill="1" applyBorder="1" applyAlignment="1">
      <alignment horizontal="center" vertical="center" wrapText="1"/>
    </xf>
    <xf numFmtId="0" fontId="9" fillId="0" borderId="4" xfId="0" applyFont="1" applyFill="1" applyBorder="1" applyAlignment="1">
      <alignment horizontal="justify" vertical="top" wrapText="1"/>
    </xf>
    <xf numFmtId="0" fontId="8"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2" fillId="3" borderId="1" xfId="0" applyFont="1" applyFill="1" applyBorder="1" applyAlignment="1">
      <alignment horizontal="justify" vertical="center"/>
    </xf>
    <xf numFmtId="1" fontId="2" fillId="4" borderId="2" xfId="0" applyNumberFormat="1" applyFont="1" applyFill="1" applyBorder="1" applyAlignment="1">
      <alignment horizontal="center" vertical="center" wrapText="1"/>
    </xf>
    <xf numFmtId="0" fontId="2" fillId="4" borderId="1" xfId="5" applyFont="1" applyFill="1" applyBorder="1" applyAlignment="1">
      <alignment horizontal="center" vertical="center" wrapText="1"/>
    </xf>
    <xf numFmtId="1" fontId="2" fillId="4" borderId="1" xfId="5"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2" fillId="6" borderId="1" xfId="4" applyFont="1" applyFill="1" applyBorder="1" applyAlignment="1">
      <alignment horizontal="center" vertical="center" wrapText="1"/>
    </xf>
    <xf numFmtId="0" fontId="2" fillId="6" borderId="1" xfId="0" applyFont="1" applyFill="1" applyBorder="1" applyAlignment="1">
      <alignment horizontal="center" vertical="center"/>
    </xf>
    <xf numFmtId="1" fontId="2" fillId="4" borderId="2" xfId="5" applyNumberFormat="1" applyFont="1" applyFill="1" applyBorder="1" applyAlignment="1">
      <alignment horizontal="center" vertical="center" wrapText="1"/>
    </xf>
    <xf numFmtId="0" fontId="8" fillId="4" borderId="11" xfId="0" applyFont="1" applyFill="1" applyBorder="1" applyAlignment="1">
      <alignment horizontal="center" vertical="center" wrapText="1"/>
    </xf>
    <xf numFmtId="1" fontId="12" fillId="0" borderId="0" xfId="3" applyNumberFormat="1" applyFont="1" applyAlignment="1">
      <alignment horizontal="center" vertical="center" wrapText="1"/>
    </xf>
    <xf numFmtId="0" fontId="13" fillId="0" borderId="0" xfId="0" applyFont="1"/>
    <xf numFmtId="0" fontId="14" fillId="0" borderId="10" xfId="0" applyFont="1" applyBorder="1" applyAlignment="1"/>
    <xf numFmtId="0" fontId="14" fillId="3" borderId="0" xfId="0" applyFont="1" applyFill="1" applyBorder="1"/>
    <xf numFmtId="41" fontId="14" fillId="3" borderId="0" xfId="6" applyFont="1" applyFill="1" applyBorder="1" applyAlignment="1">
      <alignment horizontal="center"/>
    </xf>
    <xf numFmtId="0" fontId="13" fillId="3" borderId="0" xfId="0" applyFont="1" applyFill="1"/>
    <xf numFmtId="0" fontId="14" fillId="3" borderId="0" xfId="0" applyFont="1" applyFill="1" applyBorder="1" applyAlignment="1"/>
    <xf numFmtId="0" fontId="14" fillId="3" borderId="1" xfId="0" applyFont="1" applyFill="1" applyBorder="1" applyAlignment="1">
      <alignment horizontal="center" vertical="center" wrapText="1"/>
    </xf>
    <xf numFmtId="0" fontId="14" fillId="3" borderId="28" xfId="0" applyFont="1" applyFill="1" applyBorder="1" applyAlignment="1">
      <alignment horizontal="center" vertical="center"/>
    </xf>
    <xf numFmtId="0" fontId="13" fillId="3" borderId="29" xfId="0" applyFont="1" applyFill="1" applyBorder="1" applyAlignment="1">
      <alignment horizontal="center" vertical="center"/>
    </xf>
    <xf numFmtId="3" fontId="13" fillId="3" borderId="32" xfId="0" applyNumberFormat="1" applyFont="1" applyFill="1" applyBorder="1"/>
    <xf numFmtId="1" fontId="13" fillId="3" borderId="33" xfId="0" applyNumberFormat="1" applyFont="1" applyFill="1" applyBorder="1" applyAlignment="1">
      <alignment horizontal="center" vertical="center"/>
    </xf>
    <xf numFmtId="0" fontId="13" fillId="3" borderId="10" xfId="0" applyFont="1" applyFill="1" applyBorder="1" applyAlignment="1">
      <alignment horizontal="center" vertical="center"/>
    </xf>
    <xf numFmtId="0" fontId="13" fillId="3" borderId="10" xfId="0" applyFont="1" applyFill="1" applyBorder="1" applyAlignment="1">
      <alignment horizontal="left"/>
    </xf>
    <xf numFmtId="3" fontId="13" fillId="3" borderId="10" xfId="0" applyNumberFormat="1" applyFont="1" applyFill="1" applyBorder="1"/>
    <xf numFmtId="1" fontId="13" fillId="3" borderId="10" xfId="0" applyNumberFormat="1" applyFont="1" applyFill="1" applyBorder="1" applyAlignment="1">
      <alignment horizontal="center"/>
    </xf>
    <xf numFmtId="0" fontId="14" fillId="3" borderId="27" xfId="0" applyFont="1" applyFill="1" applyBorder="1" applyAlignment="1">
      <alignment horizontal="center" vertical="center"/>
    </xf>
    <xf numFmtId="0" fontId="15" fillId="0" borderId="0" xfId="0" applyFont="1" applyAlignment="1"/>
    <xf numFmtId="0" fontId="2" fillId="0" borderId="7" xfId="0" applyFont="1" applyFill="1" applyBorder="1" applyAlignment="1">
      <alignment horizontal="center" vertical="center"/>
    </xf>
    <xf numFmtId="0" fontId="11" fillId="0" borderId="1" xfId="0" applyFont="1" applyFill="1" applyBorder="1" applyAlignment="1">
      <alignment horizontal="justify" vertical="center" wrapText="1"/>
    </xf>
    <xf numFmtId="9" fontId="11" fillId="0" borderId="1" xfId="0" applyNumberFormat="1" applyFont="1" applyFill="1" applyBorder="1" applyAlignment="1">
      <alignment horizontal="center" vertical="center" wrapText="1"/>
    </xf>
    <xf numFmtId="1" fontId="15" fillId="0" borderId="44" xfId="0" applyNumberFormat="1" applyFont="1" applyFill="1" applyBorder="1" applyAlignment="1">
      <alignment horizontal="center" vertical="center"/>
    </xf>
    <xf numFmtId="1" fontId="11" fillId="0" borderId="1" xfId="0" applyNumberFormat="1" applyFont="1" applyFill="1" applyBorder="1" applyAlignment="1">
      <alignment horizontal="center" vertical="center"/>
    </xf>
    <xf numFmtId="1" fontId="16" fillId="0" borderId="6" xfId="0" applyNumberFormat="1" applyFont="1" applyFill="1" applyBorder="1" applyAlignment="1">
      <alignment horizontal="center" vertical="center"/>
    </xf>
    <xf numFmtId="9" fontId="16" fillId="0" borderId="6" xfId="0" applyNumberFormat="1" applyFont="1" applyFill="1" applyBorder="1" applyAlignment="1">
      <alignment horizontal="center" vertical="center"/>
    </xf>
    <xf numFmtId="1" fontId="16" fillId="0" borderId="45" xfId="0" applyNumberFormat="1" applyFont="1" applyFill="1" applyBorder="1" applyAlignment="1">
      <alignment horizontal="center" vertical="center"/>
    </xf>
    <xf numFmtId="0" fontId="16" fillId="0" borderId="0" xfId="0" applyFont="1" applyFill="1" applyBorder="1" applyAlignment="1">
      <alignment horizontal="center" vertical="center" wrapText="1"/>
    </xf>
    <xf numFmtId="1" fontId="16" fillId="0" borderId="0" xfId="0" applyNumberFormat="1" applyFont="1" applyFill="1" applyBorder="1" applyAlignment="1">
      <alignment horizontal="center" vertical="center"/>
    </xf>
    <xf numFmtId="9" fontId="16" fillId="0" borderId="0"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0" fillId="0" borderId="1" xfId="0" applyBorder="1" applyAlignment="1">
      <alignment horizontal="center" vertical="center"/>
    </xf>
    <xf numFmtId="0" fontId="9" fillId="0" borderId="1" xfId="0" applyFont="1" applyFill="1" applyBorder="1" applyAlignment="1">
      <alignment horizontal="center" vertical="center"/>
    </xf>
    <xf numFmtId="1" fontId="2" fillId="4"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7" xfId="0" applyFont="1" applyBorder="1"/>
    <xf numFmtId="0" fontId="9" fillId="0" borderId="1" xfId="0" applyFont="1" applyBorder="1" applyAlignment="1">
      <alignment horizontal="center" vertical="center"/>
    </xf>
    <xf numFmtId="1" fontId="13" fillId="0" borderId="1" xfId="0" applyNumberFormat="1" applyFont="1" applyBorder="1" applyAlignment="1">
      <alignment horizontal="center" vertical="center"/>
    </xf>
    <xf numFmtId="1" fontId="9" fillId="0" borderId="28" xfId="0" applyNumberFormat="1" applyFont="1" applyFill="1" applyBorder="1" applyAlignment="1">
      <alignment horizontal="center"/>
    </xf>
    <xf numFmtId="0" fontId="9" fillId="0" borderId="1" xfId="0" applyFont="1" applyBorder="1" applyAlignment="1">
      <alignment horizontal="center"/>
    </xf>
    <xf numFmtId="0" fontId="8" fillId="0" borderId="29" xfId="0" applyFont="1" applyBorder="1" applyAlignment="1">
      <alignment horizontal="center"/>
    </xf>
    <xf numFmtId="1" fontId="8" fillId="0" borderId="33" xfId="0" applyNumberFormat="1" applyFont="1" applyBorder="1" applyAlignment="1">
      <alignment horizontal="center" vertical="center"/>
    </xf>
    <xf numFmtId="1" fontId="18" fillId="6" borderId="1" xfId="0" applyNumberFormat="1" applyFont="1" applyFill="1" applyBorder="1" applyAlignment="1">
      <alignment horizontal="center" vertical="center" wrapText="1"/>
    </xf>
    <xf numFmtId="2" fontId="18" fillId="6" borderId="1" xfId="9" applyNumberFormat="1" applyFont="1" applyFill="1" applyBorder="1" applyAlignment="1">
      <alignment horizontal="center" vertical="center" wrapText="1"/>
    </xf>
    <xf numFmtId="0" fontId="18" fillId="6" borderId="1" xfId="0" applyFont="1" applyFill="1" applyBorder="1" applyAlignment="1">
      <alignment horizontal="center" vertical="center"/>
    </xf>
    <xf numFmtId="0" fontId="13" fillId="0" borderId="0" xfId="0" applyFont="1" applyAlignment="1">
      <alignment vertical="center"/>
    </xf>
    <xf numFmtId="0" fontId="14" fillId="0" borderId="27" xfId="0" applyFont="1" applyBorder="1" applyAlignment="1">
      <alignment horizontal="center" vertical="center" wrapText="1"/>
    </xf>
    <xf numFmtId="0" fontId="8" fillId="6" borderId="28" xfId="4" applyFont="1" applyFill="1" applyBorder="1" applyAlignment="1">
      <alignment horizontal="center" vertical="center" wrapText="1"/>
    </xf>
    <xf numFmtId="0" fontId="13" fillId="0" borderId="27" xfId="0" applyFont="1" applyBorder="1" applyAlignment="1">
      <alignment horizontal="justify" vertical="center" wrapText="1"/>
    </xf>
    <xf numFmtId="0" fontId="13"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13" fillId="0" borderId="27" xfId="0" applyFont="1" applyBorder="1" applyAlignment="1">
      <alignment horizontal="left" vertical="center" wrapText="1"/>
    </xf>
    <xf numFmtId="0" fontId="2" fillId="4" borderId="2" xfId="0" applyFont="1" applyFill="1" applyBorder="1" applyAlignment="1">
      <alignment horizontal="center" vertical="center" wrapText="1"/>
    </xf>
    <xf numFmtId="0" fontId="2" fillId="4" borderId="8" xfId="0" applyFont="1" applyFill="1" applyBorder="1" applyAlignment="1">
      <alignment horizontal="center" vertical="center" wrapText="1"/>
    </xf>
    <xf numFmtId="164" fontId="2" fillId="4" borderId="1" xfId="4" applyNumberFormat="1" applyFont="1" applyFill="1" applyBorder="1" applyAlignment="1">
      <alignment horizontal="center" vertical="center" wrapText="1"/>
    </xf>
    <xf numFmtId="0" fontId="2" fillId="6" borderId="23" xfId="0" applyFont="1" applyFill="1" applyBorder="1" applyAlignment="1">
      <alignment horizontal="center" vertical="center" wrapText="1"/>
    </xf>
    <xf numFmtId="0" fontId="5" fillId="0" borderId="0" xfId="4" applyFont="1" applyFill="1" applyBorder="1" applyAlignment="1">
      <alignment horizontal="center" vertical="center" wrapText="1"/>
    </xf>
    <xf numFmtId="0" fontId="3" fillId="0" borderId="0" xfId="4" applyFont="1" applyBorder="1" applyAlignment="1">
      <alignment vertical="center" wrapText="1"/>
    </xf>
    <xf numFmtId="0" fontId="5" fillId="2" borderId="1"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8" xfId="0" applyFont="1" applyFill="1" applyBorder="1" applyAlignment="1">
      <alignment horizontal="left" vertical="top" wrapText="1"/>
    </xf>
    <xf numFmtId="0" fontId="5" fillId="4" borderId="14" xfId="7" applyFont="1" applyFill="1" applyBorder="1" applyAlignment="1">
      <alignment horizontal="center" vertical="center" wrapText="1"/>
    </xf>
    <xf numFmtId="0" fontId="5" fillId="4" borderId="13" xfId="7" applyFont="1" applyFill="1" applyBorder="1" applyAlignment="1">
      <alignment horizontal="center" vertical="center" wrapText="1"/>
    </xf>
    <xf numFmtId="0" fontId="2" fillId="5" borderId="1" xfId="4" applyFont="1" applyFill="1" applyBorder="1" applyAlignment="1">
      <alignment horizontal="center" vertical="center" wrapText="1"/>
    </xf>
    <xf numFmtId="0" fontId="2" fillId="6" borderId="1" xfId="4"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5" fillId="3" borderId="14" xfId="0" applyFont="1" applyFill="1" applyBorder="1" applyAlignment="1">
      <alignment horizontal="center" vertical="top" wrapText="1"/>
    </xf>
    <xf numFmtId="0" fontId="5" fillId="3" borderId="12" xfId="0" applyFont="1" applyFill="1" applyBorder="1" applyAlignment="1">
      <alignment horizontal="center" vertical="top" wrapText="1"/>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9" fillId="0" borderId="2" xfId="0" applyFont="1" applyFill="1" applyBorder="1" applyAlignment="1">
      <alignment horizontal="left" vertical="top" wrapText="1"/>
    </xf>
    <xf numFmtId="0" fontId="9" fillId="0" borderId="8" xfId="0" applyFont="1" applyFill="1" applyBorder="1" applyAlignment="1">
      <alignment horizontal="left" vertical="top" wrapText="1"/>
    </xf>
    <xf numFmtId="0" fontId="4" fillId="0" borderId="1" xfId="0" applyFont="1" applyFill="1" applyBorder="1" applyAlignment="1">
      <alignment vertical="top" wrapText="1"/>
    </xf>
    <xf numFmtId="0" fontId="2" fillId="0" borderId="1" xfId="0" applyFont="1" applyFill="1" applyBorder="1" applyAlignment="1">
      <alignment vertical="top" wrapText="1"/>
    </xf>
    <xf numFmtId="0" fontId="2" fillId="4" borderId="14"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6" fillId="0" borderId="13" xfId="0" applyFont="1" applyBorder="1" applyAlignment="1">
      <alignment horizontal="center" vertical="center" wrapText="1"/>
    </xf>
    <xf numFmtId="0" fontId="5" fillId="0" borderId="10"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5" fillId="0" borderId="1" xfId="5" applyFont="1" applyFill="1" applyBorder="1" applyAlignment="1">
      <alignment horizontal="center" vertical="center" wrapText="1"/>
    </xf>
    <xf numFmtId="0" fontId="6" fillId="0" borderId="1" xfId="5" applyFont="1" applyBorder="1" applyAlignment="1">
      <alignment horizontal="center" vertical="center" wrapText="1"/>
    </xf>
    <xf numFmtId="0" fontId="5" fillId="0" borderId="13" xfId="4" applyFont="1" applyFill="1" applyBorder="1" applyAlignment="1">
      <alignment horizontal="center" vertical="center" wrapText="1"/>
    </xf>
    <xf numFmtId="0" fontId="5" fillId="0" borderId="11" xfId="4" applyFont="1" applyFill="1" applyBorder="1" applyAlignment="1">
      <alignment horizontal="center" vertical="center" wrapText="1"/>
    </xf>
    <xf numFmtId="0" fontId="5" fillId="0" borderId="10" xfId="4" applyFont="1" applyFill="1" applyBorder="1" applyAlignment="1">
      <alignment horizontal="center" vertical="center" wrapText="1"/>
    </xf>
    <xf numFmtId="0" fontId="5" fillId="4" borderId="12" xfId="7"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1" fontId="5" fillId="0" borderId="1" xfId="8" applyNumberFormat="1" applyFont="1" applyBorder="1" applyAlignment="1">
      <alignment horizontal="center" vertical="center" wrapText="1"/>
    </xf>
    <xf numFmtId="0" fontId="8" fillId="4" borderId="37"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39" xfId="0" applyFont="1" applyFill="1" applyBorder="1" applyAlignment="1">
      <alignment horizontal="center" vertical="center"/>
    </xf>
    <xf numFmtId="0" fontId="16" fillId="0" borderId="40"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8" fillId="0" borderId="32" xfId="0" applyFont="1" applyBorder="1" applyAlignment="1">
      <alignment horizontal="center"/>
    </xf>
    <xf numFmtId="1" fontId="5" fillId="4" borderId="34" xfId="8" applyNumberFormat="1" applyFont="1" applyFill="1" applyBorder="1" applyAlignment="1">
      <alignment horizontal="center" vertical="center" wrapText="1"/>
    </xf>
    <xf numFmtId="1" fontId="5" fillId="4" borderId="35" xfId="8" applyNumberFormat="1" applyFont="1" applyFill="1" applyBorder="1" applyAlignment="1">
      <alignment horizontal="center" vertical="center" wrapText="1"/>
    </xf>
    <xf numFmtId="1" fontId="5" fillId="4" borderId="36" xfId="8" applyNumberFormat="1" applyFont="1" applyFill="1" applyBorder="1" applyAlignment="1">
      <alignment horizontal="center" vertical="center" wrapText="1"/>
    </xf>
    <xf numFmtId="0" fontId="5" fillId="0" borderId="27" xfId="7" applyFont="1" applyFill="1" applyBorder="1" applyAlignment="1">
      <alignment horizontal="center" vertical="center" wrapText="1"/>
    </xf>
    <xf numFmtId="0" fontId="5" fillId="0" borderId="1" xfId="7" applyFont="1" applyFill="1" applyBorder="1" applyAlignment="1">
      <alignment horizontal="center" vertical="center" wrapText="1"/>
    </xf>
    <xf numFmtId="0" fontId="5" fillId="0" borderId="28" xfId="7" applyFont="1" applyFill="1" applyBorder="1" applyAlignment="1">
      <alignment horizontal="center" vertical="center" wrapText="1"/>
    </xf>
    <xf numFmtId="0" fontId="8" fillId="0" borderId="27" xfId="7" applyFont="1" applyFill="1" applyBorder="1" applyAlignment="1">
      <alignment horizontal="center"/>
    </xf>
    <xf numFmtId="0" fontId="8" fillId="0" borderId="1" xfId="7" applyFont="1" applyFill="1" applyBorder="1" applyAlignment="1">
      <alignment horizontal="center"/>
    </xf>
    <xf numFmtId="0" fontId="8" fillId="0" borderId="28" xfId="7" applyFont="1" applyFill="1" applyBorder="1" applyAlignment="1">
      <alignment horizontal="center"/>
    </xf>
    <xf numFmtId="0" fontId="8" fillId="4" borderId="27" xfId="7" applyFont="1" applyFill="1" applyBorder="1" applyAlignment="1">
      <alignment horizontal="center" vertical="center" wrapText="1"/>
    </xf>
    <xf numFmtId="0" fontId="18" fillId="6" borderId="28" xfId="0" applyFont="1" applyFill="1" applyBorder="1" applyAlignment="1">
      <alignment horizontal="center" vertical="center" wrapText="1"/>
    </xf>
    <xf numFmtId="0" fontId="14" fillId="3" borderId="34" xfId="0" applyFont="1" applyFill="1" applyBorder="1" applyAlignment="1">
      <alignment horizontal="center" vertical="center"/>
    </xf>
    <xf numFmtId="0" fontId="14" fillId="3" borderId="36" xfId="0" applyFont="1" applyFill="1" applyBorder="1" applyAlignment="1">
      <alignment horizontal="center" vertical="center"/>
    </xf>
    <xf numFmtId="6" fontId="14" fillId="3" borderId="29" xfId="0" applyNumberFormat="1" applyFont="1" applyFill="1" applyBorder="1" applyAlignment="1">
      <alignment horizontal="center"/>
    </xf>
    <xf numFmtId="6" fontId="14" fillId="3" borderId="33" xfId="0" applyNumberFormat="1" applyFont="1" applyFill="1" applyBorder="1" applyAlignment="1">
      <alignment horizontal="center"/>
    </xf>
    <xf numFmtId="1" fontId="5" fillId="4" borderId="2" xfId="3" applyNumberFormat="1" applyFont="1" applyFill="1" applyBorder="1" applyAlignment="1">
      <alignment horizontal="center" vertical="center" wrapText="1"/>
    </xf>
    <xf numFmtId="1" fontId="5" fillId="4" borderId="3" xfId="3" applyNumberFormat="1" applyFont="1" applyFill="1" applyBorder="1" applyAlignment="1">
      <alignment horizontal="center" vertical="center" wrapText="1"/>
    </xf>
    <xf numFmtId="1" fontId="5" fillId="4" borderId="8" xfId="3" applyNumberFormat="1" applyFont="1" applyFill="1" applyBorder="1" applyAlignment="1">
      <alignment horizontal="center" vertical="center" wrapText="1"/>
    </xf>
    <xf numFmtId="1" fontId="5" fillId="0" borderId="2" xfId="3" applyNumberFormat="1" applyFont="1" applyBorder="1" applyAlignment="1">
      <alignment horizontal="center" vertical="center" wrapText="1"/>
    </xf>
    <xf numFmtId="1" fontId="5" fillId="0" borderId="3" xfId="3" applyNumberFormat="1" applyFont="1" applyBorder="1" applyAlignment="1">
      <alignment horizontal="center" vertical="center" wrapText="1"/>
    </xf>
    <xf numFmtId="1" fontId="5" fillId="0" borderId="8" xfId="3" applyNumberFormat="1" applyFont="1" applyBorder="1" applyAlignment="1">
      <alignment horizontal="center" vertical="center" wrapText="1"/>
    </xf>
    <xf numFmtId="0" fontId="14" fillId="3" borderId="24" xfId="0" applyFont="1" applyFill="1" applyBorder="1" applyAlignment="1">
      <alignment horizontal="center"/>
    </xf>
    <xf numFmtId="0" fontId="14" fillId="3" borderId="25" xfId="0" applyFont="1" applyFill="1" applyBorder="1" applyAlignment="1">
      <alignment horizontal="center"/>
    </xf>
    <xf numFmtId="0" fontId="14" fillId="3" borderId="26" xfId="0" applyFont="1" applyFill="1" applyBorder="1" applyAlignment="1">
      <alignment horizontal="center"/>
    </xf>
    <xf numFmtId="0" fontId="14" fillId="3" borderId="1" xfId="0" applyFont="1" applyFill="1" applyBorder="1" applyAlignment="1">
      <alignment horizontal="center" vertical="center"/>
    </xf>
    <xf numFmtId="0" fontId="13" fillId="3" borderId="30" xfId="0" applyFont="1" applyFill="1" applyBorder="1" applyAlignment="1">
      <alignment horizontal="left"/>
    </xf>
    <xf numFmtId="0" fontId="13" fillId="3" borderId="31" xfId="0" applyFont="1" applyFill="1" applyBorder="1" applyAlignment="1">
      <alignment horizontal="left"/>
    </xf>
    <xf numFmtId="0" fontId="14" fillId="4" borderId="1" xfId="0" applyFont="1" applyFill="1" applyBorder="1" applyAlignment="1">
      <alignment horizontal="center"/>
    </xf>
    <xf numFmtId="0" fontId="14" fillId="3" borderId="34" xfId="0" applyFont="1" applyFill="1" applyBorder="1" applyAlignment="1">
      <alignment horizontal="center" wrapText="1"/>
    </xf>
    <xf numFmtId="0" fontId="14" fillId="3" borderId="36" xfId="0" applyFont="1" applyFill="1" applyBorder="1" applyAlignment="1">
      <alignment horizontal="center" wrapText="1"/>
    </xf>
    <xf numFmtId="42" fontId="14" fillId="3" borderId="29" xfId="6" applyNumberFormat="1" applyFont="1" applyFill="1" applyBorder="1" applyAlignment="1">
      <alignment horizontal="center"/>
    </xf>
    <xf numFmtId="42" fontId="14" fillId="3" borderId="33" xfId="6" applyNumberFormat="1" applyFont="1" applyFill="1" applyBorder="1" applyAlignment="1">
      <alignment horizontal="center"/>
    </xf>
    <xf numFmtId="0" fontId="14" fillId="3" borderId="34" xfId="0" applyFont="1" applyFill="1" applyBorder="1" applyAlignment="1">
      <alignment horizontal="center" vertical="center" wrapText="1"/>
    </xf>
    <xf numFmtId="0" fontId="14" fillId="3" borderId="36" xfId="0" applyFont="1" applyFill="1" applyBorder="1" applyAlignment="1">
      <alignment horizontal="center" vertical="center" wrapText="1"/>
    </xf>
    <xf numFmtId="0" fontId="14" fillId="3" borderId="29" xfId="0" applyFont="1" applyFill="1" applyBorder="1" applyAlignment="1">
      <alignment horizontal="center" wrapText="1"/>
    </xf>
    <xf numFmtId="0" fontId="14" fillId="3" borderId="33" xfId="0" applyFont="1" applyFill="1" applyBorder="1" applyAlignment="1">
      <alignment horizontal="center" wrapText="1"/>
    </xf>
    <xf numFmtId="165" fontId="14" fillId="3" borderId="29" xfId="0" applyNumberFormat="1" applyFont="1" applyFill="1" applyBorder="1" applyAlignment="1">
      <alignment horizontal="center" vertical="center" wrapText="1"/>
    </xf>
    <xf numFmtId="165" fontId="14" fillId="3" borderId="33" xfId="0" applyNumberFormat="1" applyFont="1" applyFill="1" applyBorder="1" applyAlignment="1">
      <alignment horizontal="center" vertical="center" wrapText="1"/>
    </xf>
    <xf numFmtId="0" fontId="17" fillId="0" borderId="34" xfId="0" applyFont="1" applyBorder="1" applyAlignment="1">
      <alignment horizontal="center"/>
    </xf>
    <xf numFmtId="0" fontId="17" fillId="0" borderId="35" xfId="0" applyFont="1" applyBorder="1" applyAlignment="1">
      <alignment horizontal="center"/>
    </xf>
    <xf numFmtId="0" fontId="17" fillId="0" borderId="36" xfId="0" applyFont="1" applyBorder="1" applyAlignment="1">
      <alignment horizontal="center"/>
    </xf>
    <xf numFmtId="1" fontId="5" fillId="4" borderId="24" xfId="3" applyNumberFormat="1" applyFont="1" applyFill="1" applyBorder="1" applyAlignment="1">
      <alignment horizontal="center" vertical="center" wrapText="1"/>
    </xf>
    <xf numFmtId="1" fontId="5" fillId="4" borderId="25" xfId="3" applyNumberFormat="1" applyFont="1" applyFill="1" applyBorder="1" applyAlignment="1">
      <alignment horizontal="center" vertical="center" wrapText="1"/>
    </xf>
    <xf numFmtId="1" fontId="5" fillId="4" borderId="26" xfId="3" applyNumberFormat="1" applyFont="1" applyFill="1" applyBorder="1" applyAlignment="1">
      <alignment horizontal="center" vertical="center" wrapText="1"/>
    </xf>
    <xf numFmtId="1" fontId="5" fillId="0" borderId="46" xfId="3" applyNumberFormat="1" applyFont="1" applyBorder="1" applyAlignment="1">
      <alignment horizontal="center" vertical="center" wrapText="1"/>
    </xf>
    <xf numFmtId="1" fontId="5" fillId="0" borderId="47" xfId="3" applyNumberFormat="1" applyFont="1" applyBorder="1" applyAlignment="1">
      <alignment horizontal="center" vertical="center" wrapText="1"/>
    </xf>
    <xf numFmtId="1" fontId="5" fillId="0" borderId="48" xfId="3" applyNumberFormat="1" applyFont="1" applyBorder="1" applyAlignment="1">
      <alignment horizontal="center" vertical="center" wrapText="1"/>
    </xf>
  </cellXfs>
  <cellStyles count="10">
    <cellStyle name="Estilo 1" xfId="1"/>
    <cellStyle name="Millares [0]" xfId="6" builtinId="6"/>
    <cellStyle name="Millares 2" xfId="9"/>
    <cellStyle name="Normal" xfId="0" builtinId="0"/>
    <cellStyle name="Normal 2" xfId="2"/>
    <cellStyle name="Normal 2 10" xfId="7"/>
    <cellStyle name="Normal 3" xfId="3"/>
    <cellStyle name="Normal 3 2" xfId="8"/>
    <cellStyle name="Normal_Slips Publicados_Condiciones Complementarias TRDM" xfId="4"/>
    <cellStyle name="Normal_Slips técnicos VDD - IND" xfId="5"/>
  </cellStyles>
  <dxfs count="0"/>
  <tableStyles count="0" defaultTableStyle="TableStyleMedium9" defaultPivotStyle="PivotStyleLight16"/>
  <colors>
    <mruColors>
      <color rgb="FFEBFE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D140"/>
  <sheetViews>
    <sheetView zoomScaleNormal="100" workbookViewId="0">
      <selection activeCell="A2" sqref="A2:B2"/>
    </sheetView>
  </sheetViews>
  <sheetFormatPr baseColWidth="10" defaultColWidth="11.42578125" defaultRowHeight="16.5" zeroHeight="1" x14ac:dyDescent="0.25"/>
  <cols>
    <col min="1" max="1" width="88" style="1" customWidth="1"/>
    <col min="2" max="2" width="9.28515625" style="6" bestFit="1" customWidth="1"/>
    <col min="3" max="3" width="18.85546875" style="1" customWidth="1"/>
    <col min="4" max="4" width="9.28515625" style="1" bestFit="1" customWidth="1"/>
    <col min="5" max="16384" width="11.42578125" style="1"/>
  </cols>
  <sheetData>
    <row r="1" spans="1:4" ht="18" x14ac:dyDescent="0.25">
      <c r="A1" s="111" t="s">
        <v>83</v>
      </c>
      <c r="B1" s="112"/>
      <c r="C1" s="112"/>
      <c r="D1" s="112"/>
    </row>
    <row r="2" spans="1:4" ht="34.5" customHeight="1" x14ac:dyDescent="0.25">
      <c r="A2" s="106" t="s">
        <v>9</v>
      </c>
      <c r="B2" s="107"/>
      <c r="C2" s="113" t="s">
        <v>31</v>
      </c>
      <c r="D2" s="113"/>
    </row>
    <row r="3" spans="1:4" ht="20.25" customHeight="1" x14ac:dyDescent="0.25">
      <c r="A3" s="108" t="s">
        <v>3</v>
      </c>
      <c r="B3" s="108"/>
      <c r="C3" s="114" t="s">
        <v>32</v>
      </c>
      <c r="D3" s="114"/>
    </row>
    <row r="4" spans="1:4" ht="33" x14ac:dyDescent="0.25">
      <c r="A4" s="28" t="s">
        <v>28</v>
      </c>
      <c r="B4" s="27" t="s">
        <v>27</v>
      </c>
      <c r="C4" s="44" t="s">
        <v>33</v>
      </c>
      <c r="D4" s="45" t="s">
        <v>27</v>
      </c>
    </row>
    <row r="5" spans="1:4" ht="56.25" customHeight="1" x14ac:dyDescent="0.25">
      <c r="A5" s="3" t="s">
        <v>11</v>
      </c>
      <c r="B5" s="17">
        <v>200</v>
      </c>
      <c r="C5" s="78" t="s">
        <v>57</v>
      </c>
      <c r="D5" s="38">
        <v>0</v>
      </c>
    </row>
    <row r="6" spans="1:4" s="15" customFormat="1" ht="49.5" x14ac:dyDescent="0.25">
      <c r="A6" s="14" t="s">
        <v>16</v>
      </c>
      <c r="B6" s="17">
        <v>150</v>
      </c>
      <c r="C6" s="78" t="s">
        <v>57</v>
      </c>
      <c r="D6" s="38">
        <v>0</v>
      </c>
    </row>
    <row r="7" spans="1:4" ht="50.25" customHeight="1" x14ac:dyDescent="0.25">
      <c r="A7" s="16" t="s">
        <v>23</v>
      </c>
      <c r="B7" s="17">
        <v>150</v>
      </c>
      <c r="C7" s="78" t="s">
        <v>57</v>
      </c>
      <c r="D7" s="38">
        <v>0</v>
      </c>
    </row>
    <row r="8" spans="1:4" x14ac:dyDescent="0.25">
      <c r="A8" s="31" t="s">
        <v>6</v>
      </c>
      <c r="B8" s="33">
        <f>SUM(B5:B7)</f>
        <v>500</v>
      </c>
      <c r="C8" s="28" t="s">
        <v>37</v>
      </c>
      <c r="D8" s="33">
        <f>SUM(D5:D7)</f>
        <v>0</v>
      </c>
    </row>
    <row r="9" spans="1:4" ht="20.25" customHeight="1" x14ac:dyDescent="0.25">
      <c r="A9" s="102" t="s">
        <v>7</v>
      </c>
      <c r="B9" s="103"/>
    </row>
    <row r="10" spans="1:4" ht="43.5" customHeight="1" x14ac:dyDescent="0.25">
      <c r="A10" s="109" t="str">
        <f>AUTOS!$A$13</f>
        <v xml:space="preserve">Teniendo en cuenta que este seguro establece como cobertura básica el amparo de no aplicación de deducible, la propuesta que contemple deducible será objeto de rechazo en esta póliza. </v>
      </c>
      <c r="B10" s="110"/>
    </row>
    <row r="11" spans="1:4" x14ac:dyDescent="0.25">
      <c r="B11" s="1"/>
    </row>
    <row r="12" spans="1:4" x14ac:dyDescent="0.25">
      <c r="A12" s="5"/>
      <c r="B12" s="5"/>
      <c r="C12" s="105" t="s">
        <v>32</v>
      </c>
      <c r="D12" s="105"/>
    </row>
    <row r="13" spans="1:4" x14ac:dyDescent="0.25">
      <c r="A13" s="102" t="s">
        <v>34</v>
      </c>
      <c r="B13" s="103"/>
      <c r="C13" s="104">
        <f>D8</f>
        <v>0</v>
      </c>
      <c r="D13" s="104"/>
    </row>
    <row r="14" spans="1:4" x14ac:dyDescent="0.25">
      <c r="A14" s="102" t="s">
        <v>35</v>
      </c>
      <c r="B14" s="103"/>
      <c r="C14" s="104">
        <f>C13</f>
        <v>0</v>
      </c>
      <c r="D14" s="104"/>
    </row>
    <row r="15" spans="1:4" x14ac:dyDescent="0.25">
      <c r="B15" s="1"/>
    </row>
    <row r="16" spans="1:4"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128" x14ac:dyDescent="0.25"/>
    <row r="136" x14ac:dyDescent="0.25"/>
    <row r="137" x14ac:dyDescent="0.25"/>
    <row r="138" x14ac:dyDescent="0.25"/>
    <row r="139" x14ac:dyDescent="0.25"/>
    <row r="140" x14ac:dyDescent="0.25"/>
  </sheetData>
  <mergeCells count="12">
    <mergeCell ref="A2:B2"/>
    <mergeCell ref="A3:B3"/>
    <mergeCell ref="A9:B9"/>
    <mergeCell ref="A10:B10"/>
    <mergeCell ref="A1:D1"/>
    <mergeCell ref="C2:D2"/>
    <mergeCell ref="C3:D3"/>
    <mergeCell ref="A14:B14"/>
    <mergeCell ref="C14:D14"/>
    <mergeCell ref="C12:D12"/>
    <mergeCell ref="A13:B13"/>
    <mergeCell ref="C13:D13"/>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43"/>
  <sheetViews>
    <sheetView workbookViewId="0">
      <selection sqref="A1:D1"/>
    </sheetView>
  </sheetViews>
  <sheetFormatPr baseColWidth="10" defaultColWidth="11.42578125" defaultRowHeight="15.75" zeroHeight="1" x14ac:dyDescent="0.25"/>
  <cols>
    <col min="1" max="1" width="89.85546875" style="7" customWidth="1"/>
    <col min="2" max="2" width="9.28515625" style="13" bestFit="1" customWidth="1"/>
    <col min="3" max="3" width="18" customWidth="1"/>
    <col min="4" max="4" width="9.28515625" style="7" bestFit="1" customWidth="1"/>
    <col min="5" max="16381" width="11.42578125" style="7"/>
    <col min="16382" max="16384" width="3" style="7" customWidth="1"/>
  </cols>
  <sheetData>
    <row r="1" spans="1:4" ht="18" x14ac:dyDescent="0.25">
      <c r="A1" s="111" t="str">
        <f>MANEJO!A1</f>
        <v>EVALUACION FACTORES ADICIONALES Y DEDUCIBLES GRUPO II</v>
      </c>
      <c r="B1" s="112"/>
      <c r="C1" s="112"/>
      <c r="D1" s="112"/>
    </row>
    <row r="2" spans="1:4" ht="38.25" customHeight="1" x14ac:dyDescent="0.25">
      <c r="A2" s="117" t="s">
        <v>8</v>
      </c>
      <c r="B2" s="118"/>
      <c r="C2" s="113" t="s">
        <v>31</v>
      </c>
      <c r="D2" s="113"/>
    </row>
    <row r="3" spans="1:4" ht="18" x14ac:dyDescent="0.25">
      <c r="A3" s="119" t="s">
        <v>3</v>
      </c>
      <c r="B3" s="120"/>
      <c r="C3" s="114" t="s">
        <v>32</v>
      </c>
      <c r="D3" s="114"/>
    </row>
    <row r="4" spans="1:4" ht="33" x14ac:dyDescent="0.25">
      <c r="A4" s="28" t="s">
        <v>28</v>
      </c>
      <c r="B4" s="34" t="s">
        <v>27</v>
      </c>
      <c r="C4" s="44" t="s">
        <v>33</v>
      </c>
      <c r="D4" s="45" t="s">
        <v>27</v>
      </c>
    </row>
    <row r="5" spans="1:4" ht="47.25" x14ac:dyDescent="0.25">
      <c r="A5" s="9" t="s">
        <v>13</v>
      </c>
      <c r="B5" s="8">
        <v>120</v>
      </c>
      <c r="C5" s="78" t="s">
        <v>57</v>
      </c>
      <c r="D5" s="38">
        <v>0</v>
      </c>
    </row>
    <row r="6" spans="1:4" ht="56.25" customHeight="1" x14ac:dyDescent="0.25">
      <c r="A6" s="9" t="s">
        <v>14</v>
      </c>
      <c r="B6" s="8">
        <v>100</v>
      </c>
      <c r="C6" s="78" t="s">
        <v>57</v>
      </c>
      <c r="D6" s="38">
        <v>0</v>
      </c>
    </row>
    <row r="7" spans="1:4" x14ac:dyDescent="0.25">
      <c r="A7" s="9" t="s">
        <v>22</v>
      </c>
      <c r="B7" s="8">
        <v>70</v>
      </c>
      <c r="C7" s="78" t="s">
        <v>57</v>
      </c>
      <c r="D7" s="38">
        <v>0</v>
      </c>
    </row>
    <row r="8" spans="1:4" ht="32.25" customHeight="1" x14ac:dyDescent="0.25">
      <c r="A8" s="37" t="s">
        <v>21</v>
      </c>
      <c r="B8" s="8">
        <v>70</v>
      </c>
      <c r="C8" s="78" t="s">
        <v>57</v>
      </c>
      <c r="D8" s="38">
        <v>0</v>
      </c>
    </row>
    <row r="9" spans="1:4" ht="51.75" customHeight="1" x14ac:dyDescent="0.25">
      <c r="A9" s="9" t="s">
        <v>20</v>
      </c>
      <c r="B9" s="8">
        <v>70</v>
      </c>
      <c r="C9" s="78" t="s">
        <v>57</v>
      </c>
      <c r="D9" s="38">
        <v>0</v>
      </c>
    </row>
    <row r="10" spans="1:4" s="10" customFormat="1" ht="55.5" customHeight="1" x14ac:dyDescent="0.25">
      <c r="A10" s="9" t="s">
        <v>15</v>
      </c>
      <c r="B10" s="8">
        <v>70</v>
      </c>
      <c r="C10" s="78" t="s">
        <v>57</v>
      </c>
      <c r="D10" s="79">
        <v>0</v>
      </c>
    </row>
    <row r="11" spans="1:4" x14ac:dyDescent="0.25">
      <c r="A11" s="29" t="s">
        <v>4</v>
      </c>
      <c r="B11" s="30">
        <f>SUM(B5:B10)</f>
        <v>500</v>
      </c>
      <c r="C11" s="28" t="s">
        <v>37</v>
      </c>
      <c r="D11" s="30">
        <f>SUM(D5:D10)</f>
        <v>0</v>
      </c>
    </row>
    <row r="12" spans="1:4" x14ac:dyDescent="0.25">
      <c r="A12" s="115" t="s">
        <v>1</v>
      </c>
      <c r="B12" s="116"/>
    </row>
    <row r="13" spans="1:4" ht="36.75" customHeight="1" x14ac:dyDescent="0.25">
      <c r="A13" s="121" t="s">
        <v>5</v>
      </c>
      <c r="B13" s="122"/>
    </row>
    <row r="14" spans="1:4" s="11" customFormat="1" x14ac:dyDescent="0.25"/>
    <row r="15" spans="1:4" s="11" customFormat="1" x14ac:dyDescent="0.25"/>
    <row r="16" spans="1:4" s="11" customFormat="1" ht="16.5" x14ac:dyDescent="0.25">
      <c r="A16" s="5"/>
      <c r="B16" s="5"/>
      <c r="C16" s="105" t="s">
        <v>32</v>
      </c>
      <c r="D16" s="105"/>
    </row>
    <row r="17" spans="1:4" s="11" customFormat="1" ht="16.5" x14ac:dyDescent="0.25">
      <c r="A17" s="102" t="s">
        <v>34</v>
      </c>
      <c r="B17" s="103"/>
      <c r="C17" s="104">
        <f>D12</f>
        <v>0</v>
      </c>
      <c r="D17" s="104"/>
    </row>
    <row r="18" spans="1:4" s="11" customFormat="1" ht="16.5" x14ac:dyDescent="0.25">
      <c r="A18" s="102" t="s">
        <v>35</v>
      </c>
      <c r="B18" s="103"/>
      <c r="C18" s="104">
        <f>C17</f>
        <v>0</v>
      </c>
      <c r="D18" s="104"/>
    </row>
    <row r="19" spans="1:4" s="11" customFormat="1" x14ac:dyDescent="0.25"/>
    <row r="20" spans="1:4" s="11" customFormat="1" x14ac:dyDescent="0.25"/>
    <row r="21" spans="1:4" s="11" customFormat="1" x14ac:dyDescent="0.25"/>
    <row r="22" spans="1:4" s="11" customFormat="1" x14ac:dyDescent="0.25">
      <c r="B22" s="12"/>
    </row>
    <row r="23" spans="1:4" s="11" customFormat="1" x14ac:dyDescent="0.25">
      <c r="B23" s="12"/>
    </row>
    <row r="24" spans="1:4" s="11" customFormat="1" x14ac:dyDescent="0.25">
      <c r="B24" s="12"/>
    </row>
    <row r="25" spans="1:4" s="11" customFormat="1" x14ac:dyDescent="0.25">
      <c r="B25" s="12"/>
    </row>
    <row r="26" spans="1:4" s="11" customFormat="1" x14ac:dyDescent="0.25">
      <c r="B26" s="12"/>
    </row>
    <row r="27" spans="1:4" s="11" customFormat="1" x14ac:dyDescent="0.25">
      <c r="B27" s="12"/>
    </row>
    <row r="28" spans="1:4" s="11" customFormat="1" x14ac:dyDescent="0.25">
      <c r="B28" s="12"/>
    </row>
    <row r="29" spans="1:4" x14ac:dyDescent="0.25"/>
    <row r="30" spans="1:4" x14ac:dyDescent="0.25"/>
    <row r="31" spans="1:4" x14ac:dyDescent="0.25"/>
    <row r="32" spans="1:4" ht="16.5" thickBot="1" x14ac:dyDescent="0.3"/>
    <row r="33" spans="2:4" ht="17.25" thickTop="1" x14ac:dyDescent="0.25">
      <c r="B33" s="7"/>
      <c r="D33" s="24" t="e">
        <f>#REF!</f>
        <v>#REF!</v>
      </c>
    </row>
    <row r="34" spans="2:4" ht="16.5" x14ac:dyDescent="0.25">
      <c r="B34" s="7"/>
      <c r="D34" s="25" t="e">
        <f>D31+#REF!</f>
        <v>#REF!</v>
      </c>
    </row>
    <row r="35" spans="2:4" ht="17.25" thickBot="1" x14ac:dyDescent="0.3">
      <c r="B35" s="7"/>
      <c r="D35" s="26" t="e">
        <f>D33+D34</f>
        <v>#REF!</v>
      </c>
    </row>
    <row r="36" spans="2:4" ht="16.5" thickTop="1" x14ac:dyDescent="0.25"/>
    <row r="37" spans="2:4" x14ac:dyDescent="0.25"/>
    <row r="38" spans="2:4" x14ac:dyDescent="0.25"/>
    <row r="39" spans="2:4" x14ac:dyDescent="0.25"/>
    <row r="40" spans="2:4" x14ac:dyDescent="0.25"/>
    <row r="41" spans="2:4" x14ac:dyDescent="0.25"/>
    <row r="42" spans="2:4" x14ac:dyDescent="0.25"/>
    <row r="43" spans="2:4" x14ac:dyDescent="0.25"/>
  </sheetData>
  <mergeCells count="12">
    <mergeCell ref="A12:B12"/>
    <mergeCell ref="A2:B2"/>
    <mergeCell ref="A3:B3"/>
    <mergeCell ref="A13:B13"/>
    <mergeCell ref="A1:D1"/>
    <mergeCell ref="C2:D2"/>
    <mergeCell ref="C3:D3"/>
    <mergeCell ref="C16:D16"/>
    <mergeCell ref="A17:B17"/>
    <mergeCell ref="C17:D17"/>
    <mergeCell ref="A18:B18"/>
    <mergeCell ref="C18:D18"/>
  </mergeCells>
  <printOptions horizontalCentered="1" verticalCentered="1"/>
  <pageMargins left="0.70866141732283472" right="0.70866141732283472" top="0.74803149606299213" bottom="0.74803149606299213" header="0.31496062992125984" footer="0.31496062992125984"/>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9"/>
  <sheetViews>
    <sheetView workbookViewId="0">
      <selection sqref="A1:D1"/>
    </sheetView>
  </sheetViews>
  <sheetFormatPr baseColWidth="10" defaultColWidth="11.42578125" defaultRowHeight="16.5" zeroHeight="1" x14ac:dyDescent="0.25"/>
  <cols>
    <col min="1" max="1" width="83.28515625" style="1" customWidth="1"/>
    <col min="2" max="2" width="9.5703125" style="6" bestFit="1" customWidth="1"/>
    <col min="3" max="3" width="17.85546875" style="1" customWidth="1"/>
    <col min="4" max="4" width="9.28515625" style="1" bestFit="1" customWidth="1"/>
    <col min="5" max="16384" width="11.42578125" style="1"/>
  </cols>
  <sheetData>
    <row r="1" spans="1:4" ht="18" x14ac:dyDescent="0.25">
      <c r="A1" s="111" t="str">
        <f>MANEJO!A1</f>
        <v>EVALUACION FACTORES ADICIONALES Y DEDUCIBLES GRUPO II</v>
      </c>
      <c r="B1" s="112"/>
      <c r="C1" s="112"/>
      <c r="D1" s="112"/>
    </row>
    <row r="2" spans="1:4" ht="42" customHeight="1" x14ac:dyDescent="0.25">
      <c r="A2" s="127" t="s">
        <v>29</v>
      </c>
      <c r="B2" s="128"/>
      <c r="C2" s="113" t="s">
        <v>31</v>
      </c>
      <c r="D2" s="113"/>
    </row>
    <row r="3" spans="1:4" ht="18" x14ac:dyDescent="0.25">
      <c r="A3" s="119" t="s">
        <v>3</v>
      </c>
      <c r="B3" s="129"/>
      <c r="C3" s="114" t="s">
        <v>32</v>
      </c>
      <c r="D3" s="114"/>
    </row>
    <row r="4" spans="1:4" ht="28.5" customHeight="1" x14ac:dyDescent="0.25">
      <c r="A4" s="35" t="s">
        <v>28</v>
      </c>
      <c r="B4" s="47" t="s">
        <v>27</v>
      </c>
      <c r="C4" s="44" t="s">
        <v>33</v>
      </c>
      <c r="D4" s="45" t="s">
        <v>27</v>
      </c>
    </row>
    <row r="5" spans="1:4" ht="45.75" customHeight="1" x14ac:dyDescent="0.25">
      <c r="A5" s="2" t="s">
        <v>12</v>
      </c>
      <c r="B5" s="43">
        <v>250</v>
      </c>
      <c r="C5" s="78" t="s">
        <v>57</v>
      </c>
      <c r="D5" s="38">
        <v>0</v>
      </c>
    </row>
    <row r="6" spans="1:4" ht="45" customHeight="1" x14ac:dyDescent="0.25">
      <c r="A6" s="36" t="s">
        <v>24</v>
      </c>
      <c r="B6" s="43">
        <v>250</v>
      </c>
      <c r="C6" s="78" t="s">
        <v>57</v>
      </c>
      <c r="D6" s="38">
        <v>0</v>
      </c>
    </row>
    <row r="7" spans="1:4" x14ac:dyDescent="0.25">
      <c r="A7" s="32" t="s">
        <v>0</v>
      </c>
      <c r="B7" s="40">
        <f>SUM(B5:B6)</f>
        <v>500</v>
      </c>
      <c r="C7" s="28" t="s">
        <v>37</v>
      </c>
      <c r="D7" s="80">
        <f>SUM(D5:D6)</f>
        <v>0</v>
      </c>
    </row>
    <row r="8" spans="1:4" x14ac:dyDescent="0.25">
      <c r="A8" s="125" t="s">
        <v>1</v>
      </c>
      <c r="B8" s="126"/>
    </row>
    <row r="9" spans="1:4" x14ac:dyDescent="0.25">
      <c r="A9" s="123" t="s">
        <v>17</v>
      </c>
      <c r="B9" s="124"/>
    </row>
    <row r="10" spans="1:4" x14ac:dyDescent="0.25">
      <c r="B10" s="1"/>
    </row>
    <row r="11" spans="1:4" ht="17.25" hidden="1" customHeight="1" thickBot="1" x14ac:dyDescent="0.25">
      <c r="B11" s="1"/>
    </row>
    <row r="12" spans="1:4" x14ac:dyDescent="0.25">
      <c r="A12" s="5"/>
      <c r="B12" s="5"/>
      <c r="C12" s="105" t="s">
        <v>32</v>
      </c>
      <c r="D12" s="105"/>
    </row>
    <row r="13" spans="1:4" x14ac:dyDescent="0.25">
      <c r="A13" s="102" t="s">
        <v>34</v>
      </c>
      <c r="B13" s="103"/>
      <c r="C13" s="104">
        <f>D8</f>
        <v>0</v>
      </c>
      <c r="D13" s="104"/>
    </row>
    <row r="14" spans="1:4" x14ac:dyDescent="0.25">
      <c r="A14" s="102" t="s">
        <v>35</v>
      </c>
      <c r="B14" s="103"/>
      <c r="C14" s="104">
        <f>C13</f>
        <v>0</v>
      </c>
      <c r="D14" s="104"/>
    </row>
    <row r="15" spans="1:4" x14ac:dyDescent="0.25">
      <c r="B15" s="1"/>
    </row>
    <row r="16" spans="1:4" x14ac:dyDescent="0.25">
      <c r="B16" s="1"/>
    </row>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209" x14ac:dyDescent="0.25"/>
    <row r="218" x14ac:dyDescent="0.25"/>
    <row r="219" x14ac:dyDescent="0.25"/>
  </sheetData>
  <mergeCells count="12">
    <mergeCell ref="A14:B14"/>
    <mergeCell ref="C14:D14"/>
    <mergeCell ref="A1:D1"/>
    <mergeCell ref="C2:D2"/>
    <mergeCell ref="C3:D3"/>
    <mergeCell ref="C12:D12"/>
    <mergeCell ref="A13:B13"/>
    <mergeCell ref="C13:D13"/>
    <mergeCell ref="A9:B9"/>
    <mergeCell ref="A8:B8"/>
    <mergeCell ref="A2:B2"/>
    <mergeCell ref="A3:B3"/>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0"/>
  <sheetViews>
    <sheetView showGridLines="0" topLeftCell="A2" workbookViewId="0">
      <selection activeCell="A9" sqref="A9"/>
    </sheetView>
  </sheetViews>
  <sheetFormatPr baseColWidth="10" defaultColWidth="11.42578125" defaultRowHeight="16.5" zeroHeight="1" x14ac:dyDescent="0.25"/>
  <cols>
    <col min="1" max="1" width="92.5703125" style="19" customWidth="1"/>
    <col min="2" max="2" width="9.28515625" style="21" bestFit="1" customWidth="1"/>
    <col min="3" max="3" width="15" style="19" customWidth="1"/>
    <col min="4" max="16384" width="11.42578125" style="19"/>
  </cols>
  <sheetData>
    <row r="1" spans="1:10" ht="56.25" hidden="1" customHeight="1" x14ac:dyDescent="0.25">
      <c r="A1" s="134" t="s">
        <v>2</v>
      </c>
      <c r="B1" s="135"/>
    </row>
    <row r="2" spans="1:10" ht="18" x14ac:dyDescent="0.25">
      <c r="A2" s="111" t="str">
        <f>MANEJO!A1</f>
        <v>EVALUACION FACTORES ADICIONALES Y DEDUCIBLES GRUPO II</v>
      </c>
      <c r="B2" s="112"/>
      <c r="C2" s="112"/>
      <c r="D2" s="139"/>
    </row>
    <row r="3" spans="1:10" s="18" customFormat="1" ht="44.25" customHeight="1" x14ac:dyDescent="0.25">
      <c r="A3" s="136" t="s">
        <v>10</v>
      </c>
      <c r="B3" s="136"/>
      <c r="C3" s="113" t="s">
        <v>31</v>
      </c>
      <c r="D3" s="113"/>
    </row>
    <row r="4" spans="1:10" s="18" customFormat="1" ht="19.5" customHeight="1" x14ac:dyDescent="0.25">
      <c r="A4" s="137" t="s">
        <v>3</v>
      </c>
      <c r="B4" s="138"/>
      <c r="C4" s="114" t="s">
        <v>32</v>
      </c>
      <c r="D4" s="114"/>
    </row>
    <row r="5" spans="1:10" ht="33" x14ac:dyDescent="0.25">
      <c r="A5" s="28" t="s">
        <v>28</v>
      </c>
      <c r="B5" s="41" t="s">
        <v>27</v>
      </c>
      <c r="C5" s="44" t="s">
        <v>33</v>
      </c>
      <c r="D5" s="45" t="s">
        <v>27</v>
      </c>
    </row>
    <row r="6" spans="1:10" ht="27" customHeight="1" x14ac:dyDescent="0.25">
      <c r="A6" s="39" t="s">
        <v>26</v>
      </c>
      <c r="B6" s="43">
        <v>200</v>
      </c>
      <c r="C6" s="78" t="s">
        <v>57</v>
      </c>
      <c r="D6" s="38">
        <v>0</v>
      </c>
    </row>
    <row r="7" spans="1:10" ht="33" x14ac:dyDescent="0.3">
      <c r="A7" s="22" t="s">
        <v>25</v>
      </c>
      <c r="B7" s="43">
        <v>200</v>
      </c>
      <c r="C7" s="78" t="s">
        <v>57</v>
      </c>
      <c r="D7" s="38">
        <v>0</v>
      </c>
    </row>
    <row r="8" spans="1:10" s="1" customFormat="1" ht="37.5" customHeight="1" x14ac:dyDescent="0.25">
      <c r="A8" s="3" t="s">
        <v>19</v>
      </c>
      <c r="B8" s="43">
        <v>50</v>
      </c>
      <c r="C8" s="78" t="s">
        <v>57</v>
      </c>
      <c r="D8" s="38">
        <v>0</v>
      </c>
      <c r="E8" s="4"/>
      <c r="F8" s="4"/>
      <c r="G8" s="4"/>
      <c r="H8" s="4"/>
      <c r="I8" s="4"/>
      <c r="J8" s="4"/>
    </row>
    <row r="9" spans="1:10" s="1" customFormat="1" ht="57" customHeight="1" x14ac:dyDescent="0.25">
      <c r="A9" s="3" t="s">
        <v>30</v>
      </c>
      <c r="B9" s="43">
        <v>50</v>
      </c>
      <c r="C9" s="78" t="s">
        <v>57</v>
      </c>
      <c r="D9" s="38">
        <v>0</v>
      </c>
      <c r="E9" s="4"/>
      <c r="F9" s="4"/>
      <c r="G9" s="4"/>
      <c r="H9" s="4"/>
      <c r="I9" s="4"/>
      <c r="J9" s="4"/>
    </row>
    <row r="10" spans="1:10" x14ac:dyDescent="0.25">
      <c r="A10" s="32" t="s">
        <v>0</v>
      </c>
      <c r="B10" s="46">
        <f>SUM(B6:B9)</f>
        <v>500</v>
      </c>
      <c r="C10" s="28" t="s">
        <v>37</v>
      </c>
      <c r="D10" s="42">
        <f>SUM(D6:D9)</f>
        <v>0</v>
      </c>
    </row>
    <row r="11" spans="1:10" s="20" customFormat="1" ht="20.25" customHeight="1" x14ac:dyDescent="0.25">
      <c r="A11" s="132" t="s">
        <v>36</v>
      </c>
      <c r="B11" s="133"/>
    </row>
    <row r="12" spans="1:10" x14ac:dyDescent="0.25">
      <c r="A12" s="130" t="s">
        <v>18</v>
      </c>
      <c r="B12" s="131"/>
    </row>
    <row r="13" spans="1:10" x14ac:dyDescent="0.25">
      <c r="B13" s="19"/>
    </row>
    <row r="14" spans="1:10" x14ac:dyDescent="0.25">
      <c r="A14" s="5"/>
      <c r="B14" s="5"/>
      <c r="C14" s="105" t="s">
        <v>32</v>
      </c>
      <c r="D14" s="105"/>
    </row>
    <row r="15" spans="1:10" x14ac:dyDescent="0.25">
      <c r="A15" s="102" t="s">
        <v>34</v>
      </c>
      <c r="B15" s="103"/>
      <c r="C15" s="104">
        <f>D10</f>
        <v>0</v>
      </c>
      <c r="D15" s="104"/>
    </row>
    <row r="16" spans="1:10" x14ac:dyDescent="0.25">
      <c r="A16" s="102" t="s">
        <v>35</v>
      </c>
      <c r="B16" s="103"/>
      <c r="C16" s="104">
        <f>C15</f>
        <v>0</v>
      </c>
      <c r="D16" s="104"/>
    </row>
    <row r="17" spans="2:2" x14ac:dyDescent="0.25">
      <c r="B17" s="19"/>
    </row>
    <row r="18" spans="2:2" x14ac:dyDescent="0.25">
      <c r="B18" s="19"/>
    </row>
    <row r="19" spans="2:2" x14ac:dyDescent="0.25"/>
    <row r="20" spans="2:2" x14ac:dyDescent="0.25"/>
    <row r="21" spans="2:2" x14ac:dyDescent="0.25"/>
    <row r="22" spans="2:2" x14ac:dyDescent="0.25"/>
    <row r="23" spans="2:2" x14ac:dyDescent="0.25"/>
    <row r="24" spans="2:2" x14ac:dyDescent="0.25"/>
    <row r="25" spans="2:2" x14ac:dyDescent="0.25"/>
    <row r="26" spans="2:2" x14ac:dyDescent="0.25"/>
    <row r="27" spans="2:2" x14ac:dyDescent="0.25"/>
    <row r="28" spans="2:2" x14ac:dyDescent="0.25"/>
    <row r="29" spans="2:2" x14ac:dyDescent="0.25"/>
    <row r="30" spans="2:2" x14ac:dyDescent="0.25"/>
    <row r="31" spans="2:2" x14ac:dyDescent="0.25"/>
    <row r="32" spans="2: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209" x14ac:dyDescent="0.25"/>
    <row r="210" x14ac:dyDescent="0.25"/>
    <row r="220" x14ac:dyDescent="0.25"/>
  </sheetData>
  <mergeCells count="13">
    <mergeCell ref="A12:B12"/>
    <mergeCell ref="A11:B11"/>
    <mergeCell ref="A1:B1"/>
    <mergeCell ref="A3:B3"/>
    <mergeCell ref="A4:B4"/>
    <mergeCell ref="A2:D2"/>
    <mergeCell ref="C3:D3"/>
    <mergeCell ref="C4:D4"/>
    <mergeCell ref="C14:D14"/>
    <mergeCell ref="A15:B15"/>
    <mergeCell ref="C15:D15"/>
    <mergeCell ref="A16:B16"/>
    <mergeCell ref="C16:D16"/>
  </mergeCells>
  <printOptions horizontalCentered="1" verticalCentered="1"/>
  <pageMargins left="0.70866141732283472" right="0.70866141732283472" top="0.74803149606299213" bottom="0.74803149606299213" header="0.31496062992125984" footer="0.31496062992125984"/>
  <pageSetup scale="65"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election activeCell="A3" sqref="A3"/>
    </sheetView>
  </sheetViews>
  <sheetFormatPr baseColWidth="10" defaultRowHeight="15" x14ac:dyDescent="0.25"/>
  <cols>
    <col min="1" max="1" width="9" bestFit="1" customWidth="1"/>
    <col min="2" max="2" width="29" bestFit="1" customWidth="1"/>
    <col min="3" max="3" width="17.28515625" customWidth="1"/>
    <col min="4" max="4" width="15.42578125" customWidth="1"/>
    <col min="5" max="5" width="9.28515625" bestFit="1" customWidth="1"/>
    <col min="6" max="6" width="0.85546875" customWidth="1"/>
  </cols>
  <sheetData>
    <row r="1" spans="1:6" ht="18" x14ac:dyDescent="0.25">
      <c r="A1" s="145" t="s">
        <v>44</v>
      </c>
      <c r="B1" s="145"/>
      <c r="C1" s="145"/>
      <c r="D1" s="145"/>
      <c r="E1" s="145"/>
      <c r="F1" s="145"/>
    </row>
    <row r="2" spans="1:6" ht="42.75" customHeight="1" x14ac:dyDescent="0.25">
      <c r="A2" s="145" t="s">
        <v>82</v>
      </c>
      <c r="B2" s="145"/>
      <c r="C2" s="145"/>
      <c r="D2" s="145"/>
      <c r="E2" s="145"/>
      <c r="F2" s="145"/>
    </row>
    <row r="3" spans="1:6" ht="9.75" customHeight="1" thickBot="1" x14ac:dyDescent="0.35">
      <c r="A3" s="65"/>
      <c r="B3" s="65"/>
      <c r="C3" s="65"/>
      <c r="D3" s="65"/>
      <c r="E3" s="65"/>
      <c r="F3" s="65"/>
    </row>
    <row r="4" spans="1:6" ht="18" thickTop="1" thickBot="1" x14ac:dyDescent="0.35">
      <c r="A4" s="146" t="s">
        <v>56</v>
      </c>
      <c r="B4" s="147"/>
      <c r="C4" s="147"/>
      <c r="D4" s="147"/>
      <c r="E4" s="148"/>
      <c r="F4" s="65"/>
    </row>
    <row r="5" spans="1:6" ht="17.25" thickTop="1" x14ac:dyDescent="0.3">
      <c r="A5" s="149" t="s">
        <v>48</v>
      </c>
      <c r="B5" s="150" t="s">
        <v>49</v>
      </c>
      <c r="C5" s="66" t="s">
        <v>50</v>
      </c>
      <c r="D5" s="150" t="s">
        <v>51</v>
      </c>
      <c r="E5" s="152" t="s">
        <v>27</v>
      </c>
      <c r="F5" s="65"/>
    </row>
    <row r="6" spans="1:6" ht="28.5" customHeight="1" x14ac:dyDescent="0.3">
      <c r="A6" s="142"/>
      <c r="B6" s="151"/>
      <c r="C6" s="23" t="s">
        <v>32</v>
      </c>
      <c r="D6" s="151"/>
      <c r="E6" s="153"/>
      <c r="F6" s="65"/>
    </row>
    <row r="7" spans="1:6" ht="16.5" x14ac:dyDescent="0.3">
      <c r="A7" s="140" t="s">
        <v>78</v>
      </c>
      <c r="B7" s="67" t="s">
        <v>52</v>
      </c>
      <c r="C7" s="70">
        <v>0</v>
      </c>
      <c r="D7" s="68">
        <v>0.05</v>
      </c>
      <c r="E7" s="69">
        <f t="shared" ref="E7:E10" si="0">C7*D7</f>
        <v>0</v>
      </c>
      <c r="F7" s="65"/>
    </row>
    <row r="8" spans="1:6" ht="16.5" x14ac:dyDescent="0.3">
      <c r="A8" s="141"/>
      <c r="B8" s="67" t="s">
        <v>53</v>
      </c>
      <c r="C8" s="70">
        <v>0</v>
      </c>
      <c r="D8" s="68">
        <v>0.03</v>
      </c>
      <c r="E8" s="69">
        <f t="shared" si="0"/>
        <v>0</v>
      </c>
      <c r="F8" s="65"/>
    </row>
    <row r="9" spans="1:6" ht="16.5" x14ac:dyDescent="0.3">
      <c r="A9" s="141"/>
      <c r="B9" s="67" t="s">
        <v>54</v>
      </c>
      <c r="C9" s="70">
        <v>0</v>
      </c>
      <c r="D9" s="68">
        <v>0.05</v>
      </c>
      <c r="E9" s="69">
        <f t="shared" si="0"/>
        <v>0</v>
      </c>
      <c r="F9" s="65"/>
    </row>
    <row r="10" spans="1:6" ht="16.5" x14ac:dyDescent="0.3">
      <c r="A10" s="142"/>
      <c r="B10" s="67" t="s">
        <v>55</v>
      </c>
      <c r="C10" s="70">
        <v>0</v>
      </c>
      <c r="D10" s="68">
        <v>0.03</v>
      </c>
      <c r="E10" s="69">
        <f t="shared" si="0"/>
        <v>0</v>
      </c>
      <c r="F10" s="65"/>
    </row>
    <row r="11" spans="1:6" ht="17.25" thickBot="1" x14ac:dyDescent="0.35">
      <c r="A11" s="143" t="s">
        <v>37</v>
      </c>
      <c r="B11" s="144"/>
      <c r="C11" s="71">
        <f>SUM(C7:C10)</f>
        <v>0</v>
      </c>
      <c r="D11" s="72">
        <f>SUM(D7:D10)</f>
        <v>0.16</v>
      </c>
      <c r="E11" s="73">
        <f>SUM(E7:E10)</f>
        <v>0</v>
      </c>
      <c r="F11" s="65"/>
    </row>
    <row r="12" spans="1:6" ht="17.25" thickTop="1" x14ac:dyDescent="0.3">
      <c r="A12" s="74"/>
      <c r="B12" s="74"/>
      <c r="C12" s="75"/>
      <c r="D12" s="76"/>
      <c r="E12" s="77"/>
      <c r="F12" s="65"/>
    </row>
    <row r="15" spans="1:6" ht="15" customHeight="1" x14ac:dyDescent="0.25"/>
  </sheetData>
  <mergeCells count="9">
    <mergeCell ref="A7:A10"/>
    <mergeCell ref="A11:B11"/>
    <mergeCell ref="A1:F1"/>
    <mergeCell ref="A2:F2"/>
    <mergeCell ref="A4:E4"/>
    <mergeCell ref="A5:A6"/>
    <mergeCell ref="B5:B6"/>
    <mergeCell ref="D5:D6"/>
    <mergeCell ref="E5:E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H9" sqref="H9"/>
    </sheetView>
  </sheetViews>
  <sheetFormatPr baseColWidth="10" defaultColWidth="11.140625" defaultRowHeight="15" x14ac:dyDescent="0.25"/>
  <cols>
    <col min="1" max="1" width="29.85546875" bestFit="1" customWidth="1"/>
    <col min="2" max="2" width="15.7109375" customWidth="1"/>
    <col min="3" max="3" width="7.42578125" bestFit="1" customWidth="1"/>
    <col min="4" max="4" width="8" bestFit="1" customWidth="1"/>
    <col min="5" max="5" width="12.42578125" bestFit="1" customWidth="1"/>
  </cols>
  <sheetData>
    <row r="1" spans="1:5" ht="18.75" customHeight="1" x14ac:dyDescent="0.25">
      <c r="A1" s="155" t="s">
        <v>44</v>
      </c>
      <c r="B1" s="156"/>
      <c r="C1" s="156"/>
      <c r="D1" s="156"/>
      <c r="E1" s="157"/>
    </row>
    <row r="2" spans="1:5" ht="18" x14ac:dyDescent="0.25">
      <c r="A2" s="158" t="s">
        <v>79</v>
      </c>
      <c r="B2" s="159"/>
      <c r="C2" s="159"/>
      <c r="D2" s="159"/>
      <c r="E2" s="160"/>
    </row>
    <row r="3" spans="1:5" ht="15.75" x14ac:dyDescent="0.25">
      <c r="A3" s="161" t="s">
        <v>67</v>
      </c>
      <c r="B3" s="162"/>
      <c r="C3" s="162"/>
      <c r="D3" s="162"/>
      <c r="E3" s="163"/>
    </row>
    <row r="4" spans="1:5" ht="30" customHeight="1" x14ac:dyDescent="0.25">
      <c r="A4" s="164" t="s">
        <v>68</v>
      </c>
      <c r="B4" s="114" t="s">
        <v>77</v>
      </c>
      <c r="C4" s="114"/>
      <c r="D4" s="90" t="s">
        <v>69</v>
      </c>
      <c r="E4" s="165" t="s">
        <v>70</v>
      </c>
    </row>
    <row r="5" spans="1:5" ht="25.5" x14ac:dyDescent="0.25">
      <c r="A5" s="164"/>
      <c r="B5" s="91" t="s">
        <v>71</v>
      </c>
      <c r="C5" s="92" t="s">
        <v>72</v>
      </c>
      <c r="D5" s="90">
        <v>190</v>
      </c>
      <c r="E5" s="165"/>
    </row>
    <row r="6" spans="1:5" ht="15.75" x14ac:dyDescent="0.25">
      <c r="A6" s="83" t="s">
        <v>73</v>
      </c>
      <c r="B6" s="84">
        <v>0</v>
      </c>
      <c r="C6" s="84">
        <v>190</v>
      </c>
      <c r="D6" s="85">
        <f>D5*25%</f>
        <v>47.5</v>
      </c>
      <c r="E6" s="86">
        <f>C6*D6/$D$5</f>
        <v>47.5</v>
      </c>
    </row>
    <row r="7" spans="1:5" ht="15.75" x14ac:dyDescent="0.25">
      <c r="A7" s="83" t="s">
        <v>75</v>
      </c>
      <c r="B7" s="87">
        <v>0</v>
      </c>
      <c r="C7" s="84">
        <v>190</v>
      </c>
      <c r="D7" s="85">
        <f>D5*25%</f>
        <v>47.5</v>
      </c>
      <c r="E7" s="86">
        <f>C7*D7/$D$5</f>
        <v>47.5</v>
      </c>
    </row>
    <row r="8" spans="1:5" ht="15.75" x14ac:dyDescent="0.25">
      <c r="A8" s="83" t="s">
        <v>74</v>
      </c>
      <c r="B8" s="87">
        <v>0</v>
      </c>
      <c r="C8" s="84">
        <v>190</v>
      </c>
      <c r="D8" s="85">
        <f>D5*25%</f>
        <v>47.5</v>
      </c>
      <c r="E8" s="86">
        <f t="shared" ref="E8:E9" si="0">C8*D8/$D$5</f>
        <v>47.5</v>
      </c>
    </row>
    <row r="9" spans="1:5" ht="15.75" x14ac:dyDescent="0.25">
      <c r="A9" s="83" t="s">
        <v>76</v>
      </c>
      <c r="B9" s="87">
        <v>0</v>
      </c>
      <c r="C9" s="84">
        <v>190</v>
      </c>
      <c r="D9" s="85">
        <f>D5*25%</f>
        <v>47.5</v>
      </c>
      <c r="E9" s="86">
        <f t="shared" si="0"/>
        <v>47.5</v>
      </c>
    </row>
    <row r="10" spans="1:5" ht="16.5" thickBot="1" x14ac:dyDescent="0.3">
      <c r="A10" s="88" t="s">
        <v>37</v>
      </c>
      <c r="B10" s="154" t="s">
        <v>37</v>
      </c>
      <c r="C10" s="154"/>
      <c r="D10" s="154"/>
      <c r="E10" s="89">
        <f>SUM(E6:E9)</f>
        <v>190</v>
      </c>
    </row>
  </sheetData>
  <mergeCells count="7">
    <mergeCell ref="B10:D10"/>
    <mergeCell ref="A1:E1"/>
    <mergeCell ref="A2:E2"/>
    <mergeCell ref="A3:E3"/>
    <mergeCell ref="A4:A5"/>
    <mergeCell ref="B4:C4"/>
    <mergeCell ref="E4:E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
  <sheetViews>
    <sheetView showGridLines="0" workbookViewId="0">
      <selection activeCell="I13" sqref="I13"/>
    </sheetView>
  </sheetViews>
  <sheetFormatPr baseColWidth="10" defaultRowHeight="15" x14ac:dyDescent="0.25"/>
  <cols>
    <col min="1" max="1" width="3.140625" customWidth="1"/>
    <col min="2" max="2" width="2.42578125" bestFit="1" customWidth="1"/>
    <col min="3" max="3" width="25.42578125" customWidth="1"/>
    <col min="4" max="4" width="13.28515625" customWidth="1"/>
    <col min="5" max="5" width="15.42578125" customWidth="1"/>
    <col min="6" max="6" width="9.5703125" bestFit="1" customWidth="1"/>
    <col min="7" max="7" width="6.42578125" customWidth="1"/>
    <col min="8" max="8" width="2.42578125" bestFit="1" customWidth="1"/>
    <col min="9" max="9" width="25.140625" customWidth="1"/>
    <col min="10" max="10" width="14.28515625" customWidth="1"/>
    <col min="11" max="11" width="11.140625" bestFit="1" customWidth="1"/>
    <col min="12" max="12" width="9.5703125" bestFit="1" customWidth="1"/>
    <col min="13" max="13" width="4.42578125" customWidth="1"/>
  </cols>
  <sheetData>
    <row r="1" spans="2:6" ht="18" customHeight="1" x14ac:dyDescent="0.25">
      <c r="B1" s="170" t="s">
        <v>44</v>
      </c>
      <c r="C1" s="171"/>
      <c r="D1" s="171"/>
      <c r="E1" s="171"/>
      <c r="F1" s="172"/>
    </row>
    <row r="2" spans="2:6" ht="35.25" customHeight="1" x14ac:dyDescent="0.25">
      <c r="B2" s="173" t="s">
        <v>80</v>
      </c>
      <c r="C2" s="174"/>
      <c r="D2" s="174"/>
      <c r="E2" s="174"/>
      <c r="F2" s="175"/>
    </row>
    <row r="3" spans="2:6" ht="11.25" customHeight="1" thickBot="1" x14ac:dyDescent="0.3">
      <c r="B3" s="48"/>
      <c r="C3" s="48"/>
      <c r="D3" s="48"/>
      <c r="E3" s="48"/>
      <c r="F3" s="48"/>
    </row>
    <row r="4" spans="2:6" ht="31.5" customHeight="1" x14ac:dyDescent="0.25">
      <c r="B4" s="166" t="s">
        <v>38</v>
      </c>
      <c r="C4" s="167"/>
      <c r="D4" s="93"/>
      <c r="E4" s="187" t="s">
        <v>46</v>
      </c>
      <c r="F4" s="188"/>
    </row>
    <row r="5" spans="2:6" ht="16.5" thickBot="1" x14ac:dyDescent="0.3">
      <c r="B5" s="189" t="s">
        <v>45</v>
      </c>
      <c r="C5" s="190"/>
      <c r="D5" s="49"/>
      <c r="E5" s="191">
        <v>3862.95</v>
      </c>
      <c r="F5" s="192"/>
    </row>
    <row r="6" spans="2:6" ht="15.75" x14ac:dyDescent="0.25">
      <c r="B6" s="50"/>
      <c r="C6" s="50"/>
      <c r="D6" s="50"/>
      <c r="E6" s="50"/>
      <c r="F6" s="50"/>
    </row>
    <row r="7" spans="2:6" ht="15.75" x14ac:dyDescent="0.25">
      <c r="B7" s="182" t="s">
        <v>47</v>
      </c>
      <c r="C7" s="182"/>
      <c r="D7" s="182"/>
      <c r="E7" s="182"/>
      <c r="F7" s="182"/>
    </row>
    <row r="8" spans="2:6" ht="6.75" customHeight="1" thickBot="1" x14ac:dyDescent="0.3">
      <c r="B8" s="51"/>
      <c r="C8" s="52"/>
      <c r="D8" s="53"/>
      <c r="E8" s="53"/>
      <c r="F8" s="53"/>
    </row>
    <row r="9" spans="2:6" ht="16.5" customHeight="1" x14ac:dyDescent="0.25">
      <c r="B9" s="166" t="s">
        <v>39</v>
      </c>
      <c r="C9" s="167"/>
      <c r="D9" s="54"/>
      <c r="E9" s="183" t="s">
        <v>45</v>
      </c>
      <c r="F9" s="184"/>
    </row>
    <row r="10" spans="2:6" ht="16.5" thickBot="1" x14ac:dyDescent="0.3">
      <c r="B10" s="168">
        <v>97768863</v>
      </c>
      <c r="C10" s="169"/>
      <c r="D10" s="54"/>
      <c r="E10" s="185">
        <f>E14</f>
        <v>91247159</v>
      </c>
      <c r="F10" s="186"/>
    </row>
    <row r="11" spans="2:6" ht="6" customHeight="1" thickBot="1" x14ac:dyDescent="0.3">
      <c r="B11" s="53"/>
      <c r="C11" s="53"/>
      <c r="D11" s="53"/>
      <c r="E11" s="53"/>
      <c r="F11" s="53"/>
    </row>
    <row r="12" spans="2:6" ht="15.75" x14ac:dyDescent="0.25">
      <c r="B12" s="176" t="s">
        <v>40</v>
      </c>
      <c r="C12" s="177"/>
      <c r="D12" s="177"/>
      <c r="E12" s="177"/>
      <c r="F12" s="178"/>
    </row>
    <row r="13" spans="2:6" ht="15.75" x14ac:dyDescent="0.25">
      <c r="B13" s="64" t="s">
        <v>41</v>
      </c>
      <c r="C13" s="179" t="s">
        <v>42</v>
      </c>
      <c r="D13" s="179"/>
      <c r="E13" s="55" t="s">
        <v>43</v>
      </c>
      <c r="F13" s="56" t="s">
        <v>27</v>
      </c>
    </row>
    <row r="14" spans="2:6" ht="16.5" thickBot="1" x14ac:dyDescent="0.3">
      <c r="B14" s="57">
        <v>1</v>
      </c>
      <c r="C14" s="180" t="s">
        <v>58</v>
      </c>
      <c r="D14" s="181"/>
      <c r="E14" s="58">
        <v>91247159</v>
      </c>
      <c r="F14" s="59">
        <v>400</v>
      </c>
    </row>
    <row r="15" spans="2:6" ht="10.5" customHeight="1" x14ac:dyDescent="0.25">
      <c r="B15" s="60"/>
      <c r="C15" s="61"/>
      <c r="D15" s="61"/>
      <c r="E15" s="62"/>
      <c r="F15" s="63"/>
    </row>
    <row r="18" ht="6.75" customHeight="1" x14ac:dyDescent="0.25"/>
    <row r="21" ht="6" customHeight="1" x14ac:dyDescent="0.25"/>
    <row r="25" ht="17.25" customHeight="1" x14ac:dyDescent="0.25"/>
    <row r="26" ht="17.25" customHeight="1" x14ac:dyDescent="0.25"/>
    <row r="28" ht="5.25" customHeight="1" x14ac:dyDescent="0.25"/>
    <row r="31" ht="7.5" customHeight="1" x14ac:dyDescent="0.25"/>
  </sheetData>
  <mergeCells count="14">
    <mergeCell ref="C13:D13"/>
    <mergeCell ref="C14:D14"/>
    <mergeCell ref="B7:F7"/>
    <mergeCell ref="E9:F9"/>
    <mergeCell ref="E10:F10"/>
    <mergeCell ref="B9:C9"/>
    <mergeCell ref="B10:C10"/>
    <mergeCell ref="B1:F1"/>
    <mergeCell ref="B2:F2"/>
    <mergeCell ref="B12:F12"/>
    <mergeCell ref="B4:C4"/>
    <mergeCell ref="E4:F4"/>
    <mergeCell ref="B5:C5"/>
    <mergeCell ref="E5: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tabSelected="1" topLeftCell="A4" workbookViewId="0">
      <selection activeCell="F10" sqref="F10"/>
    </sheetView>
  </sheetViews>
  <sheetFormatPr baseColWidth="10" defaultRowHeight="15.75" x14ac:dyDescent="0.25"/>
  <cols>
    <col min="1" max="1" width="7.7109375" style="49" customWidth="1"/>
    <col min="2" max="2" width="48.85546875" style="49" customWidth="1"/>
    <col min="3" max="3" width="9.5703125" style="49" bestFit="1" customWidth="1"/>
    <col min="4" max="4" width="19.42578125" style="49" customWidth="1"/>
    <col min="5" max="5" width="7.42578125" style="49" customWidth="1"/>
    <col min="6" max="16384" width="11.42578125" style="49"/>
  </cols>
  <sheetData>
    <row r="1" spans="1:5" ht="18" x14ac:dyDescent="0.25">
      <c r="A1" s="196" t="s">
        <v>44</v>
      </c>
      <c r="B1" s="197"/>
      <c r="C1" s="197"/>
      <c r="D1" s="197"/>
      <c r="E1" s="198"/>
    </row>
    <row r="2" spans="1:5" ht="36" customHeight="1" thickBot="1" x14ac:dyDescent="0.3">
      <c r="A2" s="199" t="s">
        <v>81</v>
      </c>
      <c r="B2" s="200"/>
      <c r="C2" s="200"/>
      <c r="D2" s="200"/>
      <c r="E2" s="201"/>
    </row>
    <row r="3" spans="1:5" ht="6" customHeight="1" thickBot="1" x14ac:dyDescent="0.3"/>
    <row r="4" spans="1:5" ht="18" x14ac:dyDescent="0.25">
      <c r="B4" s="193" t="s">
        <v>66</v>
      </c>
      <c r="C4" s="194"/>
      <c r="D4" s="195"/>
    </row>
    <row r="5" spans="1:5" ht="31.5" x14ac:dyDescent="0.25">
      <c r="B5" s="94" t="s">
        <v>59</v>
      </c>
      <c r="C5" s="81" t="s">
        <v>27</v>
      </c>
      <c r="D5" s="95" t="s">
        <v>32</v>
      </c>
    </row>
    <row r="6" spans="1:5" ht="31.5" x14ac:dyDescent="0.25">
      <c r="B6" s="101" t="s">
        <v>60</v>
      </c>
      <c r="C6" s="82">
        <v>400</v>
      </c>
      <c r="D6" s="97">
        <v>400</v>
      </c>
    </row>
    <row r="7" spans="1:5" ht="63" x14ac:dyDescent="0.25">
      <c r="B7" s="96" t="s">
        <v>61</v>
      </c>
      <c r="C7" s="82">
        <v>200</v>
      </c>
      <c r="D7" s="97">
        <v>0</v>
      </c>
    </row>
    <row r="8" spans="1:5" x14ac:dyDescent="0.25">
      <c r="B8" s="96" t="s">
        <v>65</v>
      </c>
      <c r="C8" s="82">
        <v>100</v>
      </c>
      <c r="D8" s="97">
        <v>0</v>
      </c>
    </row>
    <row r="9" spans="1:5" ht="63" x14ac:dyDescent="0.25">
      <c r="B9" s="96" t="s">
        <v>62</v>
      </c>
      <c r="C9" s="82">
        <v>190</v>
      </c>
      <c r="D9" s="97">
        <v>190</v>
      </c>
    </row>
    <row r="10" spans="1:5" ht="31.5" x14ac:dyDescent="0.25">
      <c r="B10" s="96" t="s">
        <v>63</v>
      </c>
      <c r="C10" s="82">
        <v>100</v>
      </c>
      <c r="D10" s="97">
        <v>100</v>
      </c>
    </row>
    <row r="11" spans="1:5" ht="31.5" x14ac:dyDescent="0.25">
      <c r="B11" s="96" t="s">
        <v>64</v>
      </c>
      <c r="C11" s="82">
        <v>10</v>
      </c>
      <c r="D11" s="97">
        <v>0</v>
      </c>
    </row>
    <row r="12" spans="1:5" ht="16.5" thickBot="1" x14ac:dyDescent="0.3">
      <c r="B12" s="98" t="s">
        <v>37</v>
      </c>
      <c r="C12" s="99">
        <f>SUM(C6:C11)</f>
        <v>1000</v>
      </c>
      <c r="D12" s="100">
        <f>SUM(D6:D11)</f>
        <v>690</v>
      </c>
    </row>
  </sheetData>
  <mergeCells count="3">
    <mergeCell ref="B4:D4"/>
    <mergeCell ref="A1:E1"/>
    <mergeCell ref="A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MANEJO</vt:lpstr>
      <vt:lpstr>AUTOS</vt:lpstr>
      <vt:lpstr>TR MCIAS</vt:lpstr>
      <vt:lpstr>INC DEUDORES</vt:lpstr>
      <vt:lpstr>PONDERACION</vt:lpstr>
      <vt:lpstr>PAGO INDEMNIZACIONES</vt:lpstr>
      <vt:lpstr>FACTOR ECONOMICO</vt:lpstr>
      <vt:lpstr>CONSOLIDADO</vt:lpstr>
    </vt:vector>
  </TitlesOfParts>
  <Company>Aon Colombia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nestorguerra</dc:creator>
  <cp:lastModifiedBy>Carlos Arturo Bejarano Sema</cp:lastModifiedBy>
  <cp:lastPrinted>2013-02-22T15:30:11Z</cp:lastPrinted>
  <dcterms:created xsi:type="dcterms:W3CDTF">2011-06-07T15:20:54Z</dcterms:created>
  <dcterms:modified xsi:type="dcterms:W3CDTF">2022-03-03T22:56:30Z</dcterms:modified>
</cp:coreProperties>
</file>