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6 DE 2022 FERRETERIA TECNICA\"/>
    </mc:Choice>
  </mc:AlternateContent>
  <bookViews>
    <workbookView xWindow="0" yWindow="0" windowWidth="28800" windowHeight="12030" activeTab="5"/>
  </bookViews>
  <sheets>
    <sheet name="EVALUACION JURIDICA" sheetId="1" r:id="rId1"/>
    <sheet name="EVALUACION EXPERIENCIA" sheetId="28" r:id="rId2"/>
    <sheet name="DOCUMENTOS" sheetId="29" r:id="rId3"/>
    <sheet name="EVALUACION INDICES" sheetId="30" r:id="rId4"/>
    <sheet name="INDICADORES" sheetId="31" r:id="rId5"/>
    <sheet name="RESUMEN" sheetId="2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1" l="1"/>
  <c r="B3" i="31"/>
  <c r="D6" i="31"/>
  <c r="E6" i="31"/>
  <c r="B7" i="31"/>
  <c r="C7" i="31"/>
  <c r="D7" i="31"/>
  <c r="E7" i="31"/>
  <c r="B8" i="31"/>
  <c r="C8" i="31"/>
  <c r="D8" i="31"/>
  <c r="E8" i="31"/>
  <c r="C9" i="31"/>
  <c r="D9" i="31"/>
  <c r="E9" i="31"/>
  <c r="B2" i="30"/>
  <c r="B3" i="30"/>
  <c r="B13" i="30"/>
  <c r="E15" i="30"/>
  <c r="E18" i="30"/>
  <c r="E21" i="30"/>
  <c r="B26" i="30"/>
  <c r="E28" i="30"/>
  <c r="E31" i="30"/>
  <c r="E34" i="30"/>
</calcChain>
</file>

<file path=xl/sharedStrings.xml><?xml version="1.0" encoding="utf-8"?>
<sst xmlns="http://schemas.openxmlformats.org/spreadsheetml/2006/main" count="181" uniqueCount="114">
  <si>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</si>
  <si>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</si>
  <si>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</si>
  <si>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</si>
  <si>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</si>
  <si>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</si>
  <si>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</si>
  <si>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copia de la CC del Representante Legal</t>
  </si>
  <si>
    <t>RESULTADO</t>
  </si>
  <si>
    <t>2.1.2.1 EXISTENCIA Y REPRESENTACIÓN LEGAL</t>
  </si>
  <si>
    <t>2.1.4 GARANTÍA DE SERIEDAD DE LA OFERTA</t>
  </si>
  <si>
    <t>2.1.10 INSCRIPCIÓN EN EL REGISTRO INTERNO DE PROVEEDORES DE LA EMPRESA</t>
  </si>
  <si>
    <t>Subgerente Finaciera</t>
  </si>
  <si>
    <t>Vo.Bo. SANDRA MILENA CUBILLOS GONZALEZ</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</si>
  <si>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</si>
  <si>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</si>
  <si>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</si>
  <si>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</si>
  <si>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</si>
  <si>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</si>
  <si>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</si>
  <si>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</si>
  <si>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</si>
  <si>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</si>
  <si>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</si>
  <si>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</si>
  <si>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</si>
  <si>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</si>
  <si>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</si>
  <si>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</si>
  <si>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</si>
  <si>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</si>
  <si>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</si>
  <si>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</si>
  <si>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</si>
  <si>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</si>
  <si>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EXPERIENCIA</t>
  </si>
  <si>
    <t>OFERENTE</t>
  </si>
  <si>
    <t>NO APORTO</t>
  </si>
  <si>
    <t>VERIFICACION EN LA AUDIENCIA CON LA OFERTA ECONOMICA</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</si>
  <si>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</si>
  <si>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</si>
  <si>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VICARTECHZ SAS</t>
  </si>
  <si>
    <t>SETEFER</t>
  </si>
  <si>
    <t>FOLIO 14-15</t>
  </si>
  <si>
    <t>FOLIO 20</t>
  </si>
  <si>
    <t>Subgerente Tecnico</t>
  </si>
  <si>
    <t>Vo.B. RUTH MARINA NOVOA HERRERA</t>
  </si>
  <si>
    <t>Vo. Bo. NESTOR JAVIER LEMUS CLAVIJO</t>
  </si>
  <si>
    <t>FOLIO 27</t>
  </si>
  <si>
    <t>FOLIO 10 CUMPLE</t>
  </si>
  <si>
    <t>CLAUSULA 7 - CUMPLE</t>
  </si>
  <si>
    <t>FOLIO  1-2</t>
  </si>
  <si>
    <t>FOLIO 3-11</t>
  </si>
  <si>
    <t>FOLIO 16-17</t>
  </si>
  <si>
    <t xml:space="preserve">RESULTADO </t>
  </si>
  <si>
    <t>EXPERIENCIA DEL OFERENTE                La experiencia específica se acreditará con la presentación de mínimo 3 certificaciones con entidades privadas o públicas, cuyo valor SUMADO sea igual o superior al presupuesto oficial.   En el caso de Ofertas presentadas por consorcios o uniones temporales, cada uno de sus integrantes deberá acreditar experiencia específica en mínimo un contrato relacionado con el objeto de la presente invitación, la experiencia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Ø  Cada certificación de contrato u orden se analizará por separado, en caso de presentarse certificaciones que incluyan contratos u órdenes adicionales a la principal, éstas se contarán como una sola.                                                             Ø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Ø  Solo se verificarán las certificaciones que indiquen que se reciben a satisfacción las actividades realizadas.                         Ø  En el caso de propuestas, presentadas por consorcios o uniones temporales, las certificaciones presentadas deberán cumplir con los requisitos e información enunciada anteriormente.                                                                                                       Ø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t>
  </si>
  <si>
    <t xml:space="preserve">EXPERIENCIA  </t>
  </si>
  <si>
    <t>DEBE SUBSANAR</t>
  </si>
  <si>
    <t>HABILITADO</t>
  </si>
  <si>
    <t>INVITACION ABIERTA No. 006 de 2022</t>
  </si>
  <si>
    <t>FOLIO 3-4</t>
  </si>
  <si>
    <t>FOLIO 47-53</t>
  </si>
  <si>
    <t>FOLIO 18-19</t>
  </si>
  <si>
    <t>FOLIO 11</t>
  </si>
  <si>
    <t>FOLIO 12</t>
  </si>
  <si>
    <t>FOLIO 13</t>
  </si>
  <si>
    <t>FOLIO 15 CUMPLE</t>
  </si>
  <si>
    <t>FOLIO 12-14</t>
  </si>
  <si>
    <t>FOLIO 21-26</t>
  </si>
  <si>
    <t xml:space="preserve">1. EMPRESA DE LICORES DE CUNDINAMARCA.                                                                                                              -  CONTRATO: No  5320210071 DE 2021.                                                                                                                                      -  FECHA INICIO: 11 DE MARZO DE 2021.                                                                                                                              - FECHA DE TERMINACION : 15 DICIEMBRE DE 2021.                     - VALOR DEL CONTRATO:   $ 100.000.000.                                                       FIRMA: JORGE ENRIQUE MACHUCA LOPEZ                                                                                                                                                        2. ALFAGRES                                                                                                           -  CONTRATO: No  N/A.                                                                                                      -  FECHA INICIO: N/A                                                                                                    - FECHA DE TERMINACION: N/A.                                                                   - VALOR DEL CONTRATO :  $ 38.000.000                                                       FIRMA: CARLOS ALVAREZ.                                                                             3.GEHEMA SAS                                                                                   -  CONTRATO No: N/A.                                                                                                      -  FECHA INICIO: FEBRERO 2016.                                                                                                    - FECHA DE TERMINACION: FEBRERO 2019.                                                                  - VALOR DEL CONTRATO   $ 211.000.000                                                          FIRMA : JAVIER ANDRES BUITRAGO.                                                                                </t>
  </si>
  <si>
    <t>1. COLOMBIA TELECOMUNICACIONES S.A.ESP                                                                                -  CONTRATO No:  71,1,1145.2014.                                                                                                      -  FECHA INICIO: 12 DE AGOSTO DE 2014                                                                                                    - FECHA DE TERMINACION: 31 DE DICIEMBRE DE 2014.                                                                - VALOR DEL CONTRATO:   $ 8.784.912                                                  FIRMA:  OLGA MARIA CASTIBLANCO PARRA                                                                                                               2. EMPRESA DELICORES DE CUNDINAMARCA                                                                                -  CONTRATO: No 5320190208.                                                                                                      -  FECHA INICIO:  06 DE MARZO DE 2019                                                                                                    - FECHA DE TERMINACION :27 DE DICIEMBRE DE 2019.                                                                - VALOR DEL CONTRATO:   $ 100.000.000                                        FIRMA:  FRANCISCO JAVIER SALCEDO CAYCEDO                                                                                                                   3. UPSISTEMAS                                                                                                -  CONTRATO No : OC 33905-388814/2019                                                                                                      -  FECHA INICIO:  12 DE MARZO DE 2019                                                                                                    - FECHA DE TERMINACION: 30 DE MAYO DE 2019                                                                - VALOR DEL CONTRATO:   $ 111.406.445                                           FIRMA :SERGIO BARRIOS</t>
  </si>
  <si>
    <t>VICARTEHZ SAS</t>
  </si>
  <si>
    <t>EVALUACION EXPERIENCIA INVITACIÓN ABIERTA No. 006 DE 2022</t>
  </si>
  <si>
    <t xml:space="preserve">
NO CUMPLE
DEBE SUBSANAR</t>
  </si>
  <si>
    <t>Jefe  Oficina  Asesora de Juridica y Contratacion</t>
  </si>
  <si>
    <r>
      <t xml:space="preserve">Presenta la información financiera a diciembre 31 de 2020, según certificación de la Cámara de Comercio de Bogotá, con Código de verificación No. A22235905D9524  del 25 de Febrero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</si>
  <si>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</si>
  <si>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CUMPLE CON DOCUMENTOS</t>
  </si>
  <si>
    <t>900194987-0</t>
  </si>
  <si>
    <t>NIT</t>
  </si>
  <si>
    <t>VICARTECHZ S.A.S</t>
  </si>
  <si>
    <t>DOCUMENTO</t>
  </si>
  <si>
    <t>EVALUACION DOCUMENTOS</t>
  </si>
  <si>
    <t>Adjunta Balance genral a 30 de Septiembre de 2021.
Estado de resultados integrales a 30 de Septiembre de 2021</t>
  </si>
  <si>
    <t>No se solicitan documentos soporte - No tienen RUP</t>
  </si>
  <si>
    <t>830.057.749-4</t>
  </si>
  <si>
    <t>SETEFER LTDA</t>
  </si>
  <si>
    <t>SUMINISTRO DE REPUESTOS ELECTRÓNICOS, ELÉCTRICOS, SENSORES, ELEMENTOS NEUMÁTICOS, ELECTRO- NEUMÁTICOS, INSTRUMENTACIÓN INDUSTRIAL, FERRETERÍA INDUSTRIAL Y REPARACIÓN BOBINADOS MOTORES ELÉCTRICOS UTILIZADOS PARA EL MANTENIMIENTO INDUSTRIAL DE LA SALA DE ENVASADO.</t>
  </si>
  <si>
    <t>INVITACIÓN ABIERTA No 006 DE 2022</t>
  </si>
  <si>
    <t xml:space="preserve">CUMPLE </t>
  </si>
  <si>
    <t>954.037.713 - 327.059.804</t>
  </si>
  <si>
    <t>Activo Corriente - Pasivo corriente</t>
  </si>
  <si>
    <t>CAPITAL DE TRABAJO</t>
  </si>
  <si>
    <t>Activo Total</t>
  </si>
  <si>
    <t>Pasivo Total</t>
  </si>
  <si>
    <t>ENDEUDAMIENTO</t>
  </si>
  <si>
    <t>Pasivo corriente</t>
  </si>
  <si>
    <t>LIQUIDEZ</t>
  </si>
  <si>
    <t>Activo corriente</t>
  </si>
  <si>
    <t>En Col $</t>
  </si>
  <si>
    <t>1.394.648.141 - 600.945.441</t>
  </si>
  <si>
    <t>&gt; = 50% PO</t>
  </si>
  <si>
    <t>AC-PC</t>
  </si>
  <si>
    <t>&lt;=66%</t>
  </si>
  <si>
    <t>(PT/AT) * 100</t>
  </si>
  <si>
    <t>&gt; = 1.5</t>
  </si>
  <si>
    <t>AC/PC</t>
  </si>
  <si>
    <t>PRESUPUESTO OFICIAL:  
$120.000.000</t>
  </si>
  <si>
    <t>SOLICITADOS</t>
  </si>
  <si>
    <t>INDICADORES FINANCIEROS</t>
  </si>
  <si>
    <t>OBTENIDO POR</t>
  </si>
  <si>
    <t xml:space="preserve">SOLICITADOS </t>
  </si>
  <si>
    <t>NO CUMPLE
 debe subsanar con la copia de la CC, Copia de la tarjeta profesional y antecedentes de la junta central de contadores.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</si>
</sst>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4" formatCode="_-&quot;$&quot;\ * #,##0.00_-;\-&quot;$&quot;\ * #,##0.00_-;_-&quot;$&quot;\ * &quot;-&quot;??_-;_-@_-"/>
    <numFmt numFmtId="43" formatCode="_-* #,##0.00_-;\-* #,##0.00_-;_-* &quot;-&quot;??_-;_-@_-"/>
    <numFmt numFmtId="164" formatCode="_(* #,##0.00_);_(* \(#,##0.00\);_(* &quot;-&quot;??_);_(@_)"/>
    <numFmt numFmtId="165" formatCode="_-* #,##0.00\ &quot;Pta&quot;_-;\-* #,##0.00\ &quot;Pta&quot;_-;_-* &quot;-&quot;??\ &quot;Pta&quot;_-;_-@_-"/>
    <numFmt numFmtId="166" formatCode="0.0%"/>
    <numFmt numFmtId="167" formatCode="_(* #,##0_);_(* \(#,##0\);_(* &quot;-&quot;??_);_(@_)"/>
    <numFmt numFmtId="168" formatCode="_-&quot;$&quot;\ * #,##0_-;\-&quot;$&quot;\ * #,##0_-;_-&quot;$&quot;\ * &quot;-&quot;??_-;_-@_-"/>
    <numFmt numFmtId="169" formatCode="#,##0.00;[Red]#,##0.00"/>
  </numFmts>
  <fonts count="32"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b/>
      <sz val="11"/>
      <color theme="1"/>
      <name val="Calibri"/>
      <family val="2"/>
      <scheme val="minor"/>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0"/>
      <color theme="1"/>
      <name val="Calibri"/>
      <family val="2"/>
      <scheme val="minor"/>
    </font>
    <font>
      <sz val="8"/>
      <color rgb="FFFF0000"/>
      <name val="Calibri"/>
      <family val="2"/>
      <scheme val="minor"/>
    </font>
    <font>
      <b/>
      <sz val="8"/>
      <color rgb="FF000000"/>
      <name val="Arial"/>
      <family val="2"/>
    </font>
    <font>
      <sz val="11"/>
      <color rgb="FFFF0000"/>
      <name val="Calibri"/>
      <family val="2"/>
      <scheme val="minor"/>
    </font>
    <font>
      <b/>
      <sz val="10"/>
      <name val="Arial"/>
      <family val="2"/>
    </font>
    <font>
      <b/>
      <sz val="10"/>
      <color theme="1"/>
      <name val="Arial"/>
      <family val="2"/>
    </font>
    <font>
      <sz val="10"/>
      <color theme="1"/>
      <name val="Arial"/>
      <family val="2"/>
    </font>
    <font>
      <b/>
      <sz val="9"/>
      <color theme="1"/>
      <name val="Arial"/>
      <family val="2"/>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sz val="10"/>
      <color theme="1"/>
      <name val="Calibri"/>
      <family val="2"/>
      <scheme val="minor"/>
    </font>
    <font>
      <sz val="11"/>
      <color rgb="FF00B05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76573"/>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auto="1"/>
      </left>
      <right/>
      <top/>
      <bottom style="medium">
        <color indexed="64"/>
      </bottom>
      <diagonal/>
    </border>
    <border>
      <left style="medium">
        <color indexed="64"/>
      </left>
      <right style="medium">
        <color indexed="64"/>
      </right>
      <top/>
      <bottom/>
      <diagonal/>
    </border>
  </borders>
  <cellStyleXfs count="10">
    <xf numFmtId="0" fontId="0" fillId="0" borderId="0"/>
    <xf numFmtId="164" fontId="9" fillId="0" borderId="0" applyFont="0" applyFill="0" applyBorder="0" applyAlignment="0" applyProtection="0"/>
    <xf numFmtId="0" fontId="11" fillId="0" borderId="0"/>
    <xf numFmtId="0" fontId="11" fillId="0" borderId="0"/>
    <xf numFmtId="165"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139">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2" fillId="0" borderId="1" xfId="0" applyFont="1" applyBorder="1" applyAlignment="1">
      <alignment horizontal="justify" vertical="top" wrapText="1"/>
    </xf>
    <xf numFmtId="0" fontId="6" fillId="2" borderId="1" xfId="0" applyFont="1" applyFill="1" applyBorder="1" applyAlignment="1">
      <alignment horizontal="center" vertical="center" wrapText="1"/>
    </xf>
    <xf numFmtId="0" fontId="15" fillId="0" borderId="0" xfId="0" applyFont="1"/>
    <xf numFmtId="0" fontId="0" fillId="0" borderId="0" xfId="0" applyFont="1" applyAlignment="1">
      <alignment vertical="center" wrapText="1"/>
    </xf>
    <xf numFmtId="0" fontId="17" fillId="0" borderId="0"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Border="1" applyAlignment="1">
      <alignment vertical="top"/>
    </xf>
    <xf numFmtId="0" fontId="1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center" vertical="center"/>
    </xf>
    <xf numFmtId="0" fontId="18" fillId="4"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6" xfId="0" applyFont="1" applyBorder="1"/>
    <xf numFmtId="0" fontId="20" fillId="5" borderId="6" xfId="0" applyFont="1" applyFill="1" applyBorder="1" applyAlignment="1">
      <alignment horizontal="center" vertical="center" wrapText="1"/>
    </xf>
    <xf numFmtId="0" fontId="6" fillId="0" borderId="6" xfId="0" applyFont="1" applyBorder="1" applyAlignment="1">
      <alignment horizontal="center" vertical="center"/>
    </xf>
    <xf numFmtId="0" fontId="19" fillId="0" borderId="1" xfId="0" applyFont="1" applyBorder="1" applyAlignment="1">
      <alignment horizontal="center" vertical="center" wrapText="1"/>
    </xf>
    <xf numFmtId="0" fontId="6" fillId="6" borderId="1" xfId="0" applyFont="1" applyFill="1" applyBorder="1" applyAlignment="1">
      <alignment horizontal="center" vertical="center"/>
    </xf>
    <xf numFmtId="0" fontId="0" fillId="2" borderId="0" xfId="0" applyFill="1"/>
    <xf numFmtId="0" fontId="2" fillId="2" borderId="0" xfId="0" applyFont="1" applyFill="1" applyAlignment="1">
      <alignment horizontal="justify" vertical="center" wrapText="1"/>
    </xf>
    <xf numFmtId="0" fontId="5" fillId="2" borderId="0" xfId="0" applyFont="1" applyFill="1" applyAlignment="1">
      <alignment horizontal="left" vertical="center" wrapText="1"/>
    </xf>
    <xf numFmtId="166" fontId="22" fillId="2" borderId="0" xfId="9" applyNumberFormat="1" applyFont="1" applyFill="1" applyBorder="1" applyAlignment="1">
      <alignment horizontal="center" vertical="justify"/>
    </xf>
    <xf numFmtId="0" fontId="23" fillId="2" borderId="0" xfId="0" applyFont="1" applyFill="1" applyAlignment="1">
      <alignment horizontal="justify" vertical="justify" wrapText="1"/>
    </xf>
    <xf numFmtId="0" fontId="24" fillId="2" borderId="0" xfId="0" applyFont="1" applyFill="1" applyAlignment="1">
      <alignment horizontal="center"/>
    </xf>
    <xf numFmtId="0" fontId="24" fillId="2" borderId="0" xfId="0" applyFont="1" applyFill="1" applyAlignment="1">
      <alignment wrapText="1"/>
    </xf>
    <xf numFmtId="0" fontId="24" fillId="2" borderId="0" xfId="0" applyFont="1" applyFill="1" applyAlignment="1">
      <alignment horizontal="center" vertical="center"/>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2" fillId="2" borderId="9"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4" fillId="2" borderId="0" xfId="0" applyFont="1" applyFill="1"/>
    <xf numFmtId="166" fontId="22" fillId="2" borderId="10" xfId="9" applyNumberFormat="1" applyFont="1" applyFill="1" applyBorder="1" applyAlignment="1">
      <alignment horizontal="center" vertical="justify"/>
    </xf>
    <xf numFmtId="0" fontId="23" fillId="2" borderId="10" xfId="0" applyFont="1" applyFill="1" applyBorder="1" applyAlignment="1">
      <alignment horizontal="justify" vertical="justify" wrapText="1"/>
    </xf>
    <xf numFmtId="0" fontId="24" fillId="2" borderId="0" xfId="0" applyFont="1" applyFill="1" applyAlignment="1">
      <alignment vertical="justify"/>
    </xf>
    <xf numFmtId="0" fontId="24" fillId="2" borderId="4" xfId="0" applyFont="1" applyFill="1" applyBorder="1" applyAlignment="1">
      <alignment horizontal="center" vertical="center"/>
    </xf>
    <xf numFmtId="0" fontId="24" fillId="2" borderId="4" xfId="0" applyFont="1" applyFill="1" applyBorder="1" applyAlignment="1">
      <alignment horizontal="center"/>
    </xf>
    <xf numFmtId="0" fontId="11" fillId="2" borderId="0" xfId="0" applyFont="1" applyFill="1" applyAlignment="1">
      <alignment horizontal="justify" vertical="center" wrapText="1"/>
    </xf>
    <xf numFmtId="0" fontId="24" fillId="2" borderId="0" xfId="0" applyFont="1" applyFill="1" applyAlignment="1">
      <alignment horizontal="left" vertical="center" wrapText="1"/>
    </xf>
    <xf numFmtId="0" fontId="23" fillId="2" borderId="6" xfId="0" applyFont="1" applyFill="1" applyBorder="1" applyAlignment="1">
      <alignment horizontal="center" vertical="center" wrapText="1"/>
    </xf>
    <xf numFmtId="0" fontId="23" fillId="2" borderId="6" xfId="0" applyFont="1" applyFill="1" applyBorder="1" applyAlignment="1">
      <alignment horizontal="center" vertical="center"/>
    </xf>
    <xf numFmtId="0" fontId="5" fillId="2" borderId="0" xfId="0" applyFont="1" applyFill="1" applyAlignment="1">
      <alignment horizontal="center" vertical="center"/>
    </xf>
    <xf numFmtId="0" fontId="3" fillId="2" borderId="0" xfId="0" applyFont="1" applyFill="1"/>
    <xf numFmtId="0" fontId="5" fillId="2" borderId="0" xfId="0" applyFont="1" applyFill="1" applyAlignment="1">
      <alignment horizontal="center"/>
    </xf>
    <xf numFmtId="0" fontId="0" fillId="2" borderId="0" xfId="0" applyFill="1" applyAlignment="1">
      <alignment vertical="top"/>
    </xf>
    <xf numFmtId="0" fontId="5" fillId="2" borderId="0" xfId="0" applyFont="1" applyFill="1"/>
    <xf numFmtId="0" fontId="25" fillId="2" borderId="0" xfId="0" applyFont="1" applyFill="1"/>
    <xf numFmtId="164" fontId="16" fillId="2" borderId="2" xfId="1" applyFont="1" applyFill="1" applyBorder="1" applyAlignment="1">
      <alignment horizontal="center"/>
    </xf>
    <xf numFmtId="164" fontId="15" fillId="2" borderId="11" xfId="1" applyFont="1" applyFill="1" applyBorder="1"/>
    <xf numFmtId="167" fontId="15" fillId="2" borderId="11" xfId="1" applyNumberFormat="1" applyFont="1" applyFill="1" applyBorder="1"/>
    <xf numFmtId="0" fontId="15" fillId="2" borderId="11" xfId="0" applyFont="1" applyFill="1" applyBorder="1" applyAlignment="1">
      <alignment horizontal="center"/>
    </xf>
    <xf numFmtId="0" fontId="15" fillId="2" borderId="12" xfId="0" applyFont="1" applyFill="1" applyBorder="1"/>
    <xf numFmtId="164" fontId="16" fillId="2" borderId="13" xfId="1" applyFont="1" applyFill="1" applyBorder="1" applyAlignment="1">
      <alignment horizontal="center"/>
    </xf>
    <xf numFmtId="164" fontId="15" fillId="2" borderId="0" xfId="1" applyFont="1" applyFill="1" applyBorder="1"/>
    <xf numFmtId="167" fontId="15" fillId="2" borderId="0" xfId="1" applyNumberFormat="1" applyFont="1" applyFill="1" applyBorder="1"/>
    <xf numFmtId="0" fontId="15" fillId="2" borderId="0" xfId="0" applyFont="1" applyFill="1" applyAlignment="1">
      <alignment horizontal="center"/>
    </xf>
    <xf numFmtId="0" fontId="15" fillId="2" borderId="5" xfId="0" applyFont="1" applyFill="1" applyBorder="1"/>
    <xf numFmtId="167" fontId="15" fillId="2" borderId="0" xfId="9" applyNumberFormat="1" applyFont="1" applyFill="1" applyBorder="1"/>
    <xf numFmtId="167" fontId="15" fillId="2" borderId="11" xfId="1" applyNumberFormat="1" applyFont="1" applyFill="1" applyBorder="1" applyAlignment="1">
      <alignment horizontal="right"/>
    </xf>
    <xf numFmtId="9" fontId="15" fillId="2" borderId="0" xfId="9" applyFont="1" applyFill="1" applyBorder="1"/>
    <xf numFmtId="167" fontId="0" fillId="2" borderId="11" xfId="1" applyNumberFormat="1" applyFont="1" applyFill="1" applyBorder="1"/>
    <xf numFmtId="0" fontId="15" fillId="2" borderId="0" xfId="0" applyFont="1" applyFill="1"/>
    <xf numFmtId="39" fontId="15" fillId="2" borderId="0" xfId="1" applyNumberFormat="1" applyFont="1" applyFill="1" applyBorder="1"/>
    <xf numFmtId="0" fontId="16" fillId="2" borderId="13" xfId="0" applyFont="1" applyFill="1" applyBorder="1" applyAlignment="1">
      <alignment horizontal="center" vertical="justify" wrapText="1"/>
    </xf>
    <xf numFmtId="0" fontId="16" fillId="2" borderId="5" xfId="0" applyFont="1" applyFill="1" applyBorder="1" applyAlignment="1">
      <alignment horizontal="center"/>
    </xf>
    <xf numFmtId="0" fontId="16" fillId="2" borderId="6" xfId="0" applyFont="1" applyFill="1" applyBorder="1" applyAlignment="1">
      <alignment horizontal="center" vertical="center" wrapText="1"/>
    </xf>
    <xf numFmtId="164" fontId="16" fillId="2" borderId="0" xfId="1" applyFont="1" applyFill="1" applyBorder="1" applyAlignment="1">
      <alignment horizontal="center"/>
    </xf>
    <xf numFmtId="2" fontId="15" fillId="2" borderId="0" xfId="9" applyNumberFormat="1" applyFont="1" applyFill="1" applyBorder="1"/>
    <xf numFmtId="0" fontId="16" fillId="2" borderId="0" xfId="0" applyFont="1" applyFill="1" applyAlignment="1">
      <alignment horizontal="center" vertical="justify" wrapText="1"/>
    </xf>
    <xf numFmtId="0" fontId="16" fillId="2" borderId="0" xfId="0" applyFont="1" applyFill="1" applyAlignment="1">
      <alignment horizontal="center"/>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7" fillId="2" borderId="1" xfId="0" applyFont="1" applyFill="1" applyBorder="1" applyAlignment="1">
      <alignment horizontal="justify" vertical="center" wrapText="1"/>
    </xf>
    <xf numFmtId="41" fontId="0" fillId="2" borderId="0" xfId="7" applyFont="1" applyFill="1" applyAlignment="1">
      <alignment vertical="center"/>
    </xf>
    <xf numFmtId="0" fontId="27" fillId="2" borderId="1" xfId="0" applyFont="1" applyFill="1" applyBorder="1" applyAlignment="1">
      <alignment vertical="center"/>
    </xf>
    <xf numFmtId="168" fontId="0" fillId="2" borderId="0" xfId="8" applyNumberFormat="1" applyFont="1" applyFill="1"/>
    <xf numFmtId="0" fontId="27" fillId="2" borderId="1" xfId="0" applyFont="1" applyFill="1" applyBorder="1" applyAlignment="1">
      <alignment horizontal="center" vertical="center"/>
    </xf>
    <xf numFmtId="0" fontId="13" fillId="2" borderId="0" xfId="0" applyFont="1" applyFill="1"/>
    <xf numFmtId="0" fontId="28" fillId="2" borderId="0" xfId="0" applyFont="1" applyFill="1" applyAlignment="1">
      <alignment horizontal="justify" vertical="justify"/>
    </xf>
    <xf numFmtId="0" fontId="28" fillId="2" borderId="0" xfId="0" applyFont="1" applyFill="1"/>
    <xf numFmtId="0" fontId="29" fillId="2" borderId="0" xfId="0" applyFont="1" applyFill="1"/>
    <xf numFmtId="0" fontId="0" fillId="2" borderId="0" xfId="0" applyFill="1" applyAlignment="1">
      <alignment horizontal="center"/>
    </xf>
    <xf numFmtId="167" fontId="30" fillId="2" borderId="1" xfId="1" applyNumberFormat="1" applyFont="1" applyFill="1" applyBorder="1" applyAlignment="1">
      <alignment horizontal="center" vertical="center"/>
    </xf>
    <xf numFmtId="0" fontId="18" fillId="2" borderId="1" xfId="0" applyFont="1" applyFill="1" applyBorder="1" applyAlignment="1">
      <alignment horizontal="center" wrapText="1"/>
    </xf>
    <xf numFmtId="0" fontId="18" fillId="2" borderId="1" xfId="0" applyFont="1" applyFill="1" applyBorder="1" applyAlignment="1">
      <alignment horizontal="justify" vertical="center" wrapText="1"/>
    </xf>
    <xf numFmtId="166" fontId="30" fillId="2" borderId="1" xfId="9" applyNumberFormat="1" applyFont="1" applyFill="1" applyBorder="1" applyAlignment="1">
      <alignment horizontal="center" vertical="center"/>
    </xf>
    <xf numFmtId="0" fontId="18" fillId="2" borderId="1" xfId="0" applyFont="1" applyFill="1" applyBorder="1" applyAlignment="1">
      <alignment horizontal="center"/>
    </xf>
    <xf numFmtId="0" fontId="18" fillId="2" borderId="1" xfId="0" applyFont="1" applyFill="1" applyBorder="1"/>
    <xf numFmtId="169" fontId="30"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30" fillId="2" borderId="0" xfId="0" applyFont="1" applyFill="1"/>
    <xf numFmtId="0" fontId="18" fillId="2" borderId="0" xfId="0" applyFont="1" applyFill="1"/>
    <xf numFmtId="0" fontId="7" fillId="2" borderId="0" xfId="0" applyFont="1" applyFill="1" applyAlignment="1">
      <alignment horizontal="left"/>
    </xf>
    <xf numFmtId="0" fontId="13" fillId="7" borderId="6" xfId="0" applyFont="1" applyFill="1" applyBorder="1" applyAlignment="1">
      <alignment horizontal="center" vertical="center"/>
    </xf>
    <xf numFmtId="0" fontId="21"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8"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13" fillId="0" borderId="3" xfId="0" applyFont="1" applyBorder="1" applyAlignment="1">
      <alignment horizontal="center"/>
    </xf>
    <xf numFmtId="0" fontId="13" fillId="0" borderId="8" xfId="0" applyFont="1" applyBorder="1" applyAlignment="1">
      <alignment horizontal="center"/>
    </xf>
    <xf numFmtId="0" fontId="13" fillId="0" borderId="7" xfId="0" applyFont="1" applyBorder="1" applyAlignment="1">
      <alignment horizontal="center"/>
    </xf>
    <xf numFmtId="0" fontId="0" fillId="0" borderId="5" xfId="0" applyBorder="1" applyAlignment="1">
      <alignment horizontal="center"/>
    </xf>
    <xf numFmtId="0" fontId="23" fillId="2" borderId="3" xfId="0" applyFont="1" applyFill="1" applyBorder="1" applyAlignment="1">
      <alignment horizontal="justify" vertical="center" wrapText="1"/>
    </xf>
    <xf numFmtId="0" fontId="23" fillId="2" borderId="7" xfId="0" applyFont="1" applyFill="1" applyBorder="1" applyAlignment="1">
      <alignment horizontal="justify" vertical="center" wrapText="1"/>
    </xf>
    <xf numFmtId="0" fontId="23" fillId="2" borderId="11" xfId="0" applyFont="1" applyFill="1" applyBorder="1" applyAlignment="1">
      <alignment horizontal="center" vertical="center"/>
    </xf>
    <xf numFmtId="0" fontId="28" fillId="2" borderId="0" xfId="0" applyFont="1" applyFill="1" applyAlignment="1">
      <alignment horizontal="justify" vertical="justify"/>
    </xf>
    <xf numFmtId="0" fontId="27" fillId="2" borderId="1" xfId="0" applyFont="1" applyFill="1" applyBorder="1" applyAlignment="1">
      <alignment horizontal="center" vertical="center" wrapText="1"/>
    </xf>
    <xf numFmtId="164" fontId="23" fillId="2" borderId="0" xfId="0" applyNumberFormat="1" applyFont="1" applyFill="1" applyAlignment="1">
      <alignment horizontal="center" vertical="justify" wrapText="1"/>
    </xf>
    <xf numFmtId="0" fontId="23" fillId="2" borderId="0" xfId="0" applyFont="1" applyFill="1" applyAlignment="1">
      <alignment horizontal="center" vertical="justify" wrapText="1"/>
    </xf>
    <xf numFmtId="0" fontId="23" fillId="2" borderId="3"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0" xfId="0" applyFont="1" applyFill="1" applyAlignment="1">
      <alignment horizontal="left" vertical="justify"/>
    </xf>
    <xf numFmtId="0" fontId="18" fillId="2" borderId="1" xfId="0" applyFont="1" applyFill="1" applyBorder="1" applyAlignment="1">
      <alignment horizontal="center" vertical="center"/>
    </xf>
    <xf numFmtId="0" fontId="23" fillId="2" borderId="0" xfId="0" applyFont="1" applyFill="1" applyAlignment="1">
      <alignment horizontal="left" vertical="center" wrapText="1"/>
    </xf>
    <xf numFmtId="0" fontId="14" fillId="0" borderId="0" xfId="0" applyFont="1" applyBorder="1" applyAlignment="1">
      <alignment horizontal="left" vertical="top" wrapText="1"/>
    </xf>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4" fillId="0" borderId="0" xfId="3" applyFont="1" applyBorder="1" applyAlignment="1">
      <alignment horizontal="left" vertical="top" wrapText="1"/>
    </xf>
    <xf numFmtId="0" fontId="8" fillId="0" borderId="0" xfId="0" applyFont="1" applyAlignment="1">
      <alignment horizontal="center" vertical="center" wrapText="1"/>
    </xf>
  </cellXfs>
  <cellStyles count="10">
    <cellStyle name="Millares [0]" xfId="7" builtinId="6"/>
    <cellStyle name="Millares [0] 2" xfId="6"/>
    <cellStyle name="Millares 2" xfId="1"/>
    <cellStyle name="Millares 3" xfId="5"/>
    <cellStyle name="Moneda" xfId="8" builtinId="4"/>
    <cellStyle name="Moneda 2" xfId="4"/>
    <cellStyle name="Normal" xfId="0" builtinId="0"/>
    <cellStyle name="Normal 2" xfId="2"/>
    <cellStyle name="Normal 3" xfId="3"/>
    <cellStyle name="Porcentaje" xfId="9" builtinId="5"/>
  </cellStyles>
  <dxfs count="0"/>
  <tableStyles count="0" defaultTableStyle="TableStyleMedium2" defaultPivotStyle="PivotStyleLight16"/>
  <colors>
    <mruColors>
      <color rgb="FFF76573"/>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opLeftCell="A22" zoomScale="85" zoomScaleNormal="85" workbookViewId="0">
      <pane xSplit="1" topLeftCell="B1" activePane="topRight" state="frozen"/>
      <selection pane="topRight" activeCell="C30" sqref="C30"/>
    </sheetView>
  </sheetViews>
  <sheetFormatPr baseColWidth="10" defaultRowHeight="11.25" x14ac:dyDescent="0.2"/>
  <cols>
    <col min="1" max="1" width="144.42578125" style="2" customWidth="1"/>
    <col min="2" max="3" width="36.28515625" style="12" customWidth="1"/>
    <col min="4" max="16384" width="11.42578125" style="1"/>
  </cols>
  <sheetData>
    <row r="1" spans="1:3" x14ac:dyDescent="0.2">
      <c r="A1" s="114"/>
      <c r="B1" s="114"/>
      <c r="C1" s="114"/>
    </row>
    <row r="3" spans="1:3" ht="23.25" x14ac:dyDescent="0.35">
      <c r="A3" s="113" t="s">
        <v>60</v>
      </c>
      <c r="B3" s="113"/>
      <c r="C3" s="113"/>
    </row>
    <row r="4" spans="1:3" s="18" customFormat="1" ht="38.25" customHeight="1" x14ac:dyDescent="0.2">
      <c r="A4" s="26" t="s">
        <v>0</v>
      </c>
      <c r="B4" s="29" t="s">
        <v>42</v>
      </c>
      <c r="C4" s="29" t="s">
        <v>43</v>
      </c>
    </row>
    <row r="5" spans="1:3" x14ac:dyDescent="0.2">
      <c r="A5" s="4" t="s">
        <v>1</v>
      </c>
      <c r="B5" s="11" t="s">
        <v>61</v>
      </c>
      <c r="C5" s="11" t="s">
        <v>52</v>
      </c>
    </row>
    <row r="6" spans="1:3" ht="39" customHeight="1" x14ac:dyDescent="0.2">
      <c r="A6" s="16" t="s">
        <v>19</v>
      </c>
      <c r="B6" s="11" t="s">
        <v>4</v>
      </c>
      <c r="C6" s="11" t="s">
        <v>4</v>
      </c>
    </row>
    <row r="7" spans="1:3" x14ac:dyDescent="0.2">
      <c r="A7" s="5" t="s">
        <v>9</v>
      </c>
      <c r="B7" s="11"/>
      <c r="C7" s="11"/>
    </row>
    <row r="8" spans="1:3" x14ac:dyDescent="0.2">
      <c r="A8" s="6" t="s">
        <v>20</v>
      </c>
      <c r="B8" s="11"/>
      <c r="C8" s="11" t="s">
        <v>53</v>
      </c>
    </row>
    <row r="9" spans="1:3" ht="173.25" customHeight="1" x14ac:dyDescent="0.2">
      <c r="A9" s="7" t="s">
        <v>21</v>
      </c>
      <c r="B9" s="11" t="s">
        <v>4</v>
      </c>
      <c r="C9" s="11" t="s">
        <v>4</v>
      </c>
    </row>
    <row r="10" spans="1:3" x14ac:dyDescent="0.2">
      <c r="A10" s="7" t="s">
        <v>7</v>
      </c>
      <c r="B10" s="11" t="s">
        <v>50</v>
      </c>
      <c r="C10" s="11" t="s">
        <v>67</v>
      </c>
    </row>
    <row r="11" spans="1:3" x14ac:dyDescent="0.2">
      <c r="A11" s="5" t="s">
        <v>22</v>
      </c>
      <c r="B11" s="11" t="s">
        <v>5</v>
      </c>
      <c r="C11" s="11" t="s">
        <v>5</v>
      </c>
    </row>
    <row r="12" spans="1:3" x14ac:dyDescent="0.2">
      <c r="A12" s="8" t="s">
        <v>2</v>
      </c>
      <c r="B12" s="11" t="s">
        <v>5</v>
      </c>
      <c r="C12" s="11" t="s">
        <v>5</v>
      </c>
    </row>
    <row r="13" spans="1:3" x14ac:dyDescent="0.2">
      <c r="A13" s="5" t="s">
        <v>32</v>
      </c>
      <c r="B13" s="11" t="s">
        <v>5</v>
      </c>
      <c r="C13" s="11" t="s">
        <v>5</v>
      </c>
    </row>
    <row r="14" spans="1:3" ht="38.25" customHeight="1" x14ac:dyDescent="0.2">
      <c r="A14" s="8" t="s">
        <v>33</v>
      </c>
      <c r="B14" s="11" t="s">
        <v>5</v>
      </c>
      <c r="C14" s="11" t="s">
        <v>5</v>
      </c>
    </row>
    <row r="15" spans="1:3" x14ac:dyDescent="0.2">
      <c r="A15" s="6" t="s">
        <v>10</v>
      </c>
      <c r="B15" s="11" t="s">
        <v>62</v>
      </c>
      <c r="C15" s="11" t="s">
        <v>68</v>
      </c>
    </row>
    <row r="16" spans="1:3" ht="409.5" customHeight="1" x14ac:dyDescent="0.2">
      <c r="A16" s="7" t="s">
        <v>18</v>
      </c>
      <c r="B16" s="11" t="s">
        <v>4</v>
      </c>
      <c r="C16" s="28" t="s">
        <v>4</v>
      </c>
    </row>
    <row r="17" spans="1:3" ht="22.5" customHeight="1" x14ac:dyDescent="0.2">
      <c r="A17" s="5" t="s">
        <v>23</v>
      </c>
      <c r="B17" s="11" t="s">
        <v>44</v>
      </c>
      <c r="C17" s="11" t="s">
        <v>54</v>
      </c>
    </row>
    <row r="18" spans="1:3" ht="45.75" customHeight="1" x14ac:dyDescent="0.2">
      <c r="A18" s="8" t="s">
        <v>40</v>
      </c>
      <c r="B18" s="11" t="s">
        <v>4</v>
      </c>
      <c r="C18" s="11" t="s">
        <v>4</v>
      </c>
    </row>
    <row r="19" spans="1:3" ht="21.75" customHeight="1" x14ac:dyDescent="0.2">
      <c r="A19" s="5" t="s">
        <v>24</v>
      </c>
      <c r="B19" s="11" t="s">
        <v>54</v>
      </c>
      <c r="C19" s="11" t="s">
        <v>63</v>
      </c>
    </row>
    <row r="20" spans="1:3" ht="69.75" customHeight="1" x14ac:dyDescent="0.2">
      <c r="A20" s="8" t="s">
        <v>41</v>
      </c>
      <c r="B20" s="11" t="s">
        <v>4</v>
      </c>
      <c r="C20" s="11" t="s">
        <v>4</v>
      </c>
    </row>
    <row r="21" spans="1:3" ht="15.75" customHeight="1" x14ac:dyDescent="0.2">
      <c r="A21" s="6" t="s">
        <v>25</v>
      </c>
      <c r="B21" s="11" t="s">
        <v>63</v>
      </c>
      <c r="C21" s="11" t="s">
        <v>45</v>
      </c>
    </row>
    <row r="22" spans="1:3" ht="83.25" customHeight="1" x14ac:dyDescent="0.2">
      <c r="A22" s="8" t="s">
        <v>26</v>
      </c>
      <c r="B22" s="11" t="s">
        <v>4</v>
      </c>
      <c r="C22" s="11" t="s">
        <v>4</v>
      </c>
    </row>
    <row r="23" spans="1:3" x14ac:dyDescent="0.2">
      <c r="A23" s="9" t="s">
        <v>27</v>
      </c>
      <c r="B23" s="11" t="s">
        <v>64</v>
      </c>
      <c r="C23" s="11" t="s">
        <v>69</v>
      </c>
    </row>
    <row r="24" spans="1:3" ht="23.25" customHeight="1" x14ac:dyDescent="0.2">
      <c r="A24" s="8" t="s">
        <v>28</v>
      </c>
      <c r="B24" s="11" t="s">
        <v>4</v>
      </c>
      <c r="C24" s="11" t="s">
        <v>4</v>
      </c>
    </row>
    <row r="25" spans="1:3" ht="14.25" customHeight="1" x14ac:dyDescent="0.2">
      <c r="A25" s="6" t="s">
        <v>34</v>
      </c>
      <c r="B25" s="11" t="s">
        <v>65</v>
      </c>
      <c r="C25" s="11" t="s">
        <v>31</v>
      </c>
    </row>
    <row r="26" spans="1:3" ht="63" customHeight="1" x14ac:dyDescent="0.2">
      <c r="A26" s="8" t="s">
        <v>35</v>
      </c>
      <c r="B26" s="11" t="s">
        <v>4</v>
      </c>
      <c r="C26" s="11" t="s">
        <v>51</v>
      </c>
    </row>
    <row r="27" spans="1:3" ht="24.75" customHeight="1" x14ac:dyDescent="0.2">
      <c r="A27" s="9" t="s">
        <v>11</v>
      </c>
      <c r="B27" s="11" t="s">
        <v>6</v>
      </c>
      <c r="C27" s="11" t="s">
        <v>38</v>
      </c>
    </row>
    <row r="28" spans="1:3" ht="42.75" customHeight="1" x14ac:dyDescent="0.2">
      <c r="A28" s="7" t="s">
        <v>3</v>
      </c>
      <c r="B28" s="11" t="s">
        <v>4</v>
      </c>
      <c r="C28" s="11" t="s">
        <v>4</v>
      </c>
    </row>
    <row r="29" spans="1:3" ht="17.25" customHeight="1" x14ac:dyDescent="0.2">
      <c r="A29" s="6" t="s">
        <v>29</v>
      </c>
      <c r="B29" s="11" t="s">
        <v>66</v>
      </c>
      <c r="C29" s="11" t="s">
        <v>49</v>
      </c>
    </row>
    <row r="30" spans="1:3" ht="117.75" customHeight="1" x14ac:dyDescent="0.2">
      <c r="A30" s="10" t="s">
        <v>30</v>
      </c>
      <c r="B30" s="11" t="s">
        <v>4</v>
      </c>
      <c r="C30" s="33" t="s">
        <v>113</v>
      </c>
    </row>
    <row r="31" spans="1:3" ht="22.5" customHeight="1" x14ac:dyDescent="0.2">
      <c r="A31" s="13" t="s">
        <v>8</v>
      </c>
      <c r="B31" s="15" t="s">
        <v>4</v>
      </c>
      <c r="C31" s="34" t="s">
        <v>58</v>
      </c>
    </row>
    <row r="32" spans="1:3" x14ac:dyDescent="0.2">
      <c r="A32" s="3"/>
      <c r="B32" s="14"/>
      <c r="C32" s="14"/>
    </row>
  </sheetData>
  <mergeCells count="2">
    <mergeCell ref="A3:C3"/>
    <mergeCell ref="A1:C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0"/>
  <sheetViews>
    <sheetView topLeftCell="B7" workbookViewId="0">
      <selection activeCell="E8" sqref="E8:E9"/>
    </sheetView>
  </sheetViews>
  <sheetFormatPr baseColWidth="10" defaultRowHeight="15" x14ac:dyDescent="0.25"/>
  <cols>
    <col min="3" max="3" width="40.5703125" customWidth="1"/>
    <col min="4" max="4" width="37.5703125" customWidth="1"/>
    <col min="5" max="5" width="39.28515625" customWidth="1"/>
  </cols>
  <sheetData>
    <row r="4" spans="1:6" ht="15.75" thickBot="1" x14ac:dyDescent="0.3"/>
    <row r="5" spans="1:6" ht="15.75" thickBot="1" x14ac:dyDescent="0.3">
      <c r="C5" s="118" t="s">
        <v>73</v>
      </c>
      <c r="D5" s="119"/>
      <c r="E5" s="120"/>
    </row>
    <row r="6" spans="1:6" ht="15.75" thickBot="1" x14ac:dyDescent="0.3">
      <c r="C6" s="1"/>
      <c r="D6" s="1"/>
      <c r="E6" s="1"/>
    </row>
    <row r="7" spans="1:6" ht="39.75" customHeight="1" thickBot="1" x14ac:dyDescent="0.3">
      <c r="C7" s="32" t="s">
        <v>57</v>
      </c>
      <c r="D7" s="31" t="s">
        <v>72</v>
      </c>
      <c r="E7" s="31" t="s">
        <v>43</v>
      </c>
      <c r="F7" s="121"/>
    </row>
    <row r="8" spans="1:6" ht="409.5" customHeight="1" x14ac:dyDescent="0.25">
      <c r="A8" s="115"/>
      <c r="B8" s="115"/>
      <c r="C8" s="116" t="s">
        <v>56</v>
      </c>
      <c r="D8" s="116" t="s">
        <v>71</v>
      </c>
      <c r="E8" s="116" t="s">
        <v>70</v>
      </c>
      <c r="F8" s="121"/>
    </row>
    <row r="9" spans="1:6" ht="87" customHeight="1" thickBot="1" x14ac:dyDescent="0.3">
      <c r="A9" s="115"/>
      <c r="B9" s="115"/>
      <c r="C9" s="117"/>
      <c r="D9" s="117"/>
      <c r="E9" s="117"/>
      <c r="F9" s="121"/>
    </row>
    <row r="10" spans="1:6" ht="15.75" thickBot="1" x14ac:dyDescent="0.3">
      <c r="C10" s="30" t="s">
        <v>55</v>
      </c>
      <c r="D10" s="110" t="s">
        <v>4</v>
      </c>
      <c r="E10" s="110" t="s">
        <v>4</v>
      </c>
    </row>
  </sheetData>
  <mergeCells count="7">
    <mergeCell ref="A8:A9"/>
    <mergeCell ref="E8:E9"/>
    <mergeCell ref="C5:E5"/>
    <mergeCell ref="F7:F9"/>
    <mergeCell ref="C8:C9"/>
    <mergeCell ref="B8:B9"/>
    <mergeCell ref="D8:D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3"/>
  <sheetViews>
    <sheetView zoomScaleNormal="100" workbookViewId="0">
      <selection activeCell="B7" sqref="B7:C10"/>
    </sheetView>
  </sheetViews>
  <sheetFormatPr baseColWidth="10" defaultRowHeight="15" x14ac:dyDescent="0.25"/>
  <cols>
    <col min="1" max="1" width="11.42578125" style="35"/>
    <col min="2" max="2" width="33.140625" style="35" customWidth="1"/>
    <col min="3" max="3" width="30.28515625" style="35" customWidth="1"/>
    <col min="4" max="4" width="11.42578125" style="35"/>
    <col min="5" max="5" width="32.140625" style="35" customWidth="1"/>
    <col min="6" max="6" width="31.42578125" style="35" customWidth="1"/>
    <col min="7" max="7" width="11.42578125" style="35"/>
    <col min="8" max="8" width="16.85546875" style="35" bestFit="1" customWidth="1"/>
    <col min="9" max="16384" width="11.42578125" style="35"/>
  </cols>
  <sheetData>
    <row r="2" spans="2:7" ht="15.75" thickBot="1" x14ac:dyDescent="0.3">
      <c r="B2" s="124" t="s">
        <v>89</v>
      </c>
      <c r="C2" s="124"/>
    </row>
    <row r="3" spans="2:7" ht="96.75" customHeight="1" thickBot="1" x14ac:dyDescent="0.3">
      <c r="B3" s="122" t="s">
        <v>88</v>
      </c>
      <c r="C3" s="123"/>
      <c r="G3" s="60"/>
    </row>
    <row r="4" spans="2:7" x14ac:dyDescent="0.25">
      <c r="B4" s="62"/>
      <c r="C4" s="61"/>
      <c r="G4" s="60"/>
    </row>
    <row r="5" spans="2:7" x14ac:dyDescent="0.25">
      <c r="B5" s="59"/>
      <c r="C5" s="57"/>
    </row>
    <row r="6" spans="2:7" ht="15.75" thickBot="1" x14ac:dyDescent="0.3">
      <c r="B6" s="58" t="s">
        <v>83</v>
      </c>
      <c r="C6" s="57"/>
      <c r="E6" s="58"/>
    </row>
    <row r="7" spans="2:7" ht="15.75" thickBot="1" x14ac:dyDescent="0.3">
      <c r="B7" s="56" t="s">
        <v>82</v>
      </c>
      <c r="C7" s="55" t="s">
        <v>87</v>
      </c>
    </row>
    <row r="8" spans="2:7" x14ac:dyDescent="0.25">
      <c r="B8" s="52" t="s">
        <v>80</v>
      </c>
      <c r="C8" s="51" t="s">
        <v>86</v>
      </c>
    </row>
    <row r="9" spans="2:7" x14ac:dyDescent="0.25">
      <c r="B9" s="49" t="s">
        <v>78</v>
      </c>
      <c r="C9" s="48"/>
    </row>
    <row r="10" spans="2:7" ht="45.75" thickBot="1" x14ac:dyDescent="0.3">
      <c r="B10" s="46" t="s">
        <v>85</v>
      </c>
      <c r="C10" s="45" t="s">
        <v>84</v>
      </c>
    </row>
    <row r="11" spans="2:7" x14ac:dyDescent="0.25">
      <c r="B11" s="44"/>
      <c r="C11" s="43"/>
      <c r="E11" s="44"/>
      <c r="F11" s="43"/>
    </row>
    <row r="12" spans="2:7" x14ac:dyDescent="0.25">
      <c r="B12" s="40"/>
      <c r="C12" s="42"/>
      <c r="E12" s="40"/>
      <c r="F12" s="42"/>
    </row>
    <row r="13" spans="2:7" ht="15.75" thickBot="1" x14ac:dyDescent="0.3">
      <c r="B13" s="58" t="s">
        <v>83</v>
      </c>
      <c r="C13" s="57"/>
      <c r="E13" s="39"/>
      <c r="F13" s="38"/>
    </row>
    <row r="14" spans="2:7" ht="15.75" thickBot="1" x14ac:dyDescent="0.3">
      <c r="B14" s="56" t="s">
        <v>82</v>
      </c>
      <c r="C14" s="55" t="s">
        <v>81</v>
      </c>
      <c r="E14" s="54"/>
      <c r="F14" s="53"/>
    </row>
    <row r="15" spans="2:7" x14ac:dyDescent="0.25">
      <c r="B15" s="52" t="s">
        <v>80</v>
      </c>
      <c r="C15" s="51" t="s">
        <v>79</v>
      </c>
      <c r="E15" s="50"/>
      <c r="F15" s="40"/>
    </row>
    <row r="16" spans="2:7" x14ac:dyDescent="0.25">
      <c r="B16" s="49" t="s">
        <v>78</v>
      </c>
      <c r="C16" s="48" t="s">
        <v>4</v>
      </c>
      <c r="E16" s="47"/>
      <c r="F16" s="40"/>
    </row>
    <row r="17" spans="2:6" ht="79.5" thickBot="1" x14ac:dyDescent="0.3">
      <c r="B17" s="46" t="s">
        <v>77</v>
      </c>
      <c r="C17" s="45" t="s">
        <v>76</v>
      </c>
      <c r="E17" s="41"/>
      <c r="F17" s="40"/>
    </row>
    <row r="18" spans="2:6" x14ac:dyDescent="0.25">
      <c r="B18" s="41"/>
      <c r="C18" s="40"/>
      <c r="E18" s="41"/>
      <c r="F18" s="40"/>
    </row>
    <row r="19" spans="2:6" x14ac:dyDescent="0.25">
      <c r="B19" s="41"/>
      <c r="C19" s="40"/>
      <c r="E19" s="41"/>
      <c r="F19" s="40"/>
    </row>
    <row r="20" spans="2:6" x14ac:dyDescent="0.25">
      <c r="B20" s="44"/>
      <c r="C20" s="43"/>
      <c r="E20" s="41"/>
      <c r="F20" s="42"/>
    </row>
    <row r="21" spans="2:6" x14ac:dyDescent="0.25">
      <c r="B21" s="40"/>
      <c r="C21" s="42"/>
      <c r="E21" s="41"/>
      <c r="F21" s="40"/>
    </row>
    <row r="22" spans="2:6" x14ac:dyDescent="0.25">
      <c r="B22" s="39"/>
      <c r="C22" s="38"/>
    </row>
    <row r="23" spans="2:6" x14ac:dyDescent="0.25">
      <c r="B23" s="37"/>
      <c r="C23" s="36"/>
    </row>
  </sheetData>
  <mergeCells count="2">
    <mergeCell ref="B3:C3"/>
    <mergeCell ref="B2:C2"/>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zoomScale="90" zoomScaleNormal="90" workbookViewId="0">
      <selection activeCell="D45" sqref="D45"/>
    </sheetView>
  </sheetViews>
  <sheetFormatPr baseColWidth="10" defaultRowHeight="15" x14ac:dyDescent="0.25"/>
  <cols>
    <col min="1" max="1" width="11.42578125" style="35"/>
    <col min="2" max="2" width="27.5703125" style="35" customWidth="1"/>
    <col min="3" max="3" width="28.5703125" style="35" customWidth="1"/>
    <col min="4" max="4" width="29.140625" style="35" customWidth="1"/>
    <col min="5" max="5" width="15.28515625" style="35" customWidth="1"/>
    <col min="6" max="6" width="17.5703125" style="35" bestFit="1" customWidth="1"/>
    <col min="7" max="7" width="16" style="35" bestFit="1" customWidth="1"/>
    <col min="8" max="8" width="25.5703125" style="35" bestFit="1" customWidth="1"/>
    <col min="9" max="9" width="16" style="35" customWidth="1"/>
    <col min="10" max="10" width="18.85546875" style="35" customWidth="1"/>
    <col min="11" max="11" width="23.7109375" style="35" customWidth="1"/>
    <col min="12" max="12" width="23.5703125" style="35" customWidth="1"/>
    <col min="13" max="13" width="11.42578125" style="35"/>
    <col min="14" max="14" width="25.5703125" style="35" bestFit="1" customWidth="1"/>
    <col min="15" max="15" width="19.7109375" style="35" customWidth="1"/>
    <col min="16" max="16" width="18.28515625" style="35" customWidth="1"/>
    <col min="17" max="17" width="24.42578125" style="35" customWidth="1"/>
    <col min="18" max="16384" width="11.42578125" style="35"/>
  </cols>
  <sheetData>
    <row r="1" spans="2:18" x14ac:dyDescent="0.25">
      <c r="D1" s="97"/>
    </row>
    <row r="2" spans="2:18" x14ac:dyDescent="0.25">
      <c r="B2" s="96" t="str">
        <f>+DOCUMENTOS!B2</f>
        <v>INVITACIÓN ABIERTA No 006 DE 2022</v>
      </c>
      <c r="C2" s="95"/>
      <c r="D2" s="95"/>
      <c r="E2" s="95"/>
      <c r="F2" s="95"/>
    </row>
    <row r="3" spans="2:18" ht="64.5" customHeight="1" x14ac:dyDescent="0.25">
      <c r="B3" s="125" t="str">
        <f>+DOCUMENTOS!B3</f>
        <v>SUMINISTRO DE REPUESTOS ELECTRÓNICOS, ELÉCTRICOS, SENSORES, ELEMENTOS NEUMÁTICOS, ELECTRO- NEUMÁTICOS, INSTRUMENTACIÓN INDUSTRIAL, FERRETERÍA INDUSTRIAL Y REPARACIÓN BOBINADOS MOTORES ELÉCTRICOS UTILIZADOS PARA EL MANTENIMIENTO INDUSTRIAL DE LA SALA DE ENVASADO.</v>
      </c>
      <c r="C3" s="125"/>
      <c r="D3" s="125"/>
      <c r="E3" s="125"/>
      <c r="F3" s="125"/>
    </row>
    <row r="4" spans="2:18" x14ac:dyDescent="0.25">
      <c r="B4" s="94"/>
      <c r="C4" s="94"/>
      <c r="D4" s="94"/>
      <c r="E4" s="94"/>
      <c r="F4" s="94"/>
    </row>
    <row r="5" spans="2:18" x14ac:dyDescent="0.25">
      <c r="B5" s="93" t="s">
        <v>110</v>
      </c>
    </row>
    <row r="7" spans="2:18" ht="62.25" customHeight="1" x14ac:dyDescent="0.25">
      <c r="B7" s="92" t="s">
        <v>109</v>
      </c>
      <c r="C7" s="126" t="s">
        <v>108</v>
      </c>
      <c r="D7" s="126"/>
      <c r="F7" s="91"/>
    </row>
    <row r="8" spans="2:18" ht="18.75" customHeight="1" x14ac:dyDescent="0.25">
      <c r="B8" s="90" t="s">
        <v>98</v>
      </c>
      <c r="C8" s="87" t="s">
        <v>107</v>
      </c>
      <c r="D8" s="87" t="s">
        <v>106</v>
      </c>
      <c r="F8" s="89"/>
    </row>
    <row r="9" spans="2:18" ht="18.75" customHeight="1" x14ac:dyDescent="0.25">
      <c r="B9" s="88" t="s">
        <v>96</v>
      </c>
      <c r="C9" s="87" t="s">
        <v>105</v>
      </c>
      <c r="D9" s="87" t="s">
        <v>104</v>
      </c>
      <c r="F9" s="89"/>
    </row>
    <row r="10" spans="2:18" ht="15.75" x14ac:dyDescent="0.25">
      <c r="B10" s="88" t="s">
        <v>93</v>
      </c>
      <c r="C10" s="87" t="s">
        <v>103</v>
      </c>
      <c r="D10" s="86" t="s">
        <v>102</v>
      </c>
    </row>
    <row r="11" spans="2:18" x14ac:dyDescent="0.25">
      <c r="B11" s="77"/>
      <c r="C11" s="71"/>
      <c r="D11" s="70"/>
      <c r="E11" s="69"/>
      <c r="F11" s="82"/>
    </row>
    <row r="12" spans="2:18" ht="15.75" thickBot="1" x14ac:dyDescent="0.3">
      <c r="B12" s="77"/>
      <c r="C12" s="71"/>
      <c r="D12" s="70"/>
      <c r="E12" s="69"/>
      <c r="F12" s="82"/>
    </row>
    <row r="13" spans="2:18" ht="30" customHeight="1" thickBot="1" x14ac:dyDescent="0.3">
      <c r="B13" s="129" t="str">
        <f>+DOCUMENTOS!C7</f>
        <v>SETEFER LTDA</v>
      </c>
      <c r="C13" s="130"/>
      <c r="D13" s="130"/>
      <c r="E13" s="130"/>
      <c r="F13" s="81" t="s">
        <v>90</v>
      </c>
      <c r="N13" s="127"/>
      <c r="O13" s="128"/>
      <c r="P13" s="128"/>
      <c r="Q13" s="128"/>
      <c r="R13" s="84"/>
    </row>
    <row r="14" spans="2:18" x14ac:dyDescent="0.25">
      <c r="B14" s="80" t="s">
        <v>100</v>
      </c>
      <c r="C14" s="77"/>
      <c r="D14" s="77"/>
      <c r="E14" s="77"/>
      <c r="F14" s="79"/>
      <c r="N14" s="85"/>
      <c r="O14" s="77"/>
      <c r="P14" s="77"/>
      <c r="Q14" s="77"/>
      <c r="R14" s="84"/>
    </row>
    <row r="15" spans="2:18" ht="15.75" thickBot="1" x14ac:dyDescent="0.3">
      <c r="B15" s="72"/>
      <c r="C15" s="66" t="s">
        <v>99</v>
      </c>
      <c r="D15" s="65">
        <v>1394648141</v>
      </c>
      <c r="E15" s="78">
        <f>D15/D16</f>
        <v>2.320756670820638</v>
      </c>
      <c r="F15" s="68" t="s">
        <v>4</v>
      </c>
      <c r="N15" s="77"/>
      <c r="O15" s="71"/>
      <c r="P15" s="70"/>
      <c r="Q15" s="78"/>
      <c r="R15" s="82"/>
    </row>
    <row r="16" spans="2:18" x14ac:dyDescent="0.25">
      <c r="B16" s="72" t="s">
        <v>98</v>
      </c>
      <c r="C16" s="71" t="s">
        <v>97</v>
      </c>
      <c r="D16" s="70">
        <v>600945441</v>
      </c>
      <c r="E16" s="69"/>
      <c r="F16" s="68"/>
      <c r="N16" s="77"/>
      <c r="O16" s="71"/>
      <c r="P16" s="70"/>
      <c r="Q16" s="69"/>
      <c r="R16" s="82"/>
    </row>
    <row r="17" spans="2:18" x14ac:dyDescent="0.25">
      <c r="B17" s="72"/>
      <c r="C17" s="77"/>
      <c r="D17" s="70"/>
      <c r="E17" s="69"/>
      <c r="F17" s="68"/>
      <c r="N17" s="77"/>
      <c r="O17" s="77"/>
      <c r="P17" s="70"/>
      <c r="Q17" s="69"/>
      <c r="R17" s="82"/>
    </row>
    <row r="18" spans="2:18" ht="15.75" thickBot="1" x14ac:dyDescent="0.3">
      <c r="B18" s="72" t="s">
        <v>96</v>
      </c>
      <c r="C18" s="66" t="s">
        <v>95</v>
      </c>
      <c r="D18" s="65">
        <v>1148309770</v>
      </c>
      <c r="E18" s="75">
        <f>D18/D19</f>
        <v>0.55542079915959763</v>
      </c>
      <c r="F18" s="68" t="s">
        <v>4</v>
      </c>
      <c r="N18" s="77"/>
      <c r="O18" s="71"/>
      <c r="P18" s="70"/>
      <c r="Q18" s="83"/>
      <c r="R18" s="82"/>
    </row>
    <row r="19" spans="2:18" x14ac:dyDescent="0.25">
      <c r="B19" s="72"/>
      <c r="C19" s="71" t="s">
        <v>94</v>
      </c>
      <c r="D19" s="70">
        <v>2067459072</v>
      </c>
      <c r="E19" s="69"/>
      <c r="F19" s="68"/>
      <c r="N19" s="77"/>
      <c r="O19" s="71"/>
      <c r="P19" s="70"/>
      <c r="Q19" s="69"/>
      <c r="R19" s="82"/>
    </row>
    <row r="20" spans="2:18" x14ac:dyDescent="0.25">
      <c r="B20" s="72"/>
      <c r="C20" s="71"/>
      <c r="D20" s="70"/>
      <c r="E20" s="69"/>
      <c r="F20" s="68"/>
      <c r="N20" s="77"/>
      <c r="O20" s="71"/>
      <c r="P20" s="70"/>
      <c r="Q20" s="69"/>
      <c r="R20" s="82"/>
    </row>
    <row r="21" spans="2:18" ht="15.75" thickBot="1" x14ac:dyDescent="0.3">
      <c r="B21" s="72" t="s">
        <v>93</v>
      </c>
      <c r="C21" s="66" t="s">
        <v>92</v>
      </c>
      <c r="D21" s="74" t="s">
        <v>101</v>
      </c>
      <c r="E21" s="73">
        <f>D15-D16</f>
        <v>793702700</v>
      </c>
      <c r="F21" s="68" t="s">
        <v>90</v>
      </c>
      <c r="N21" s="77"/>
      <c r="O21" s="71"/>
      <c r="P21" s="70"/>
      <c r="Q21" s="75"/>
      <c r="R21" s="82"/>
    </row>
    <row r="22" spans="2:18" x14ac:dyDescent="0.25">
      <c r="B22" s="72"/>
      <c r="C22" s="71"/>
      <c r="D22" s="70"/>
      <c r="E22" s="69"/>
      <c r="F22" s="68"/>
      <c r="N22" s="77"/>
      <c r="O22" s="71"/>
      <c r="P22" s="70"/>
      <c r="Q22" s="69"/>
      <c r="R22" s="82"/>
    </row>
    <row r="23" spans="2:18" ht="15.75" thickBot="1" x14ac:dyDescent="0.3">
      <c r="B23" s="67"/>
      <c r="C23" s="66"/>
      <c r="D23" s="65"/>
      <c r="E23" s="64"/>
      <c r="F23" s="63"/>
      <c r="N23" s="77"/>
      <c r="O23" s="71"/>
      <c r="P23" s="70"/>
      <c r="Q23" s="69"/>
      <c r="R23" s="82"/>
    </row>
    <row r="25" spans="2:18" ht="15.75" thickBot="1" x14ac:dyDescent="0.3"/>
    <row r="26" spans="2:18" ht="15.75" thickBot="1" x14ac:dyDescent="0.3">
      <c r="B26" s="129" t="str">
        <f>+DOCUMENTOS!C14</f>
        <v>VICARTECHZ S.A.S</v>
      </c>
      <c r="C26" s="130"/>
      <c r="D26" s="130"/>
      <c r="E26" s="130"/>
      <c r="F26" s="81" t="s">
        <v>4</v>
      </c>
    </row>
    <row r="27" spans="2:18" x14ac:dyDescent="0.25">
      <c r="B27" s="80" t="s">
        <v>100</v>
      </c>
      <c r="C27" s="77"/>
      <c r="D27" s="77"/>
      <c r="E27" s="77"/>
      <c r="F27" s="79"/>
    </row>
    <row r="28" spans="2:18" ht="15.75" thickBot="1" x14ac:dyDescent="0.3">
      <c r="B28" s="72"/>
      <c r="C28" s="66" t="s">
        <v>99</v>
      </c>
      <c r="D28" s="65">
        <v>954037713</v>
      </c>
      <c r="E28" s="78">
        <f>D28/D29</f>
        <v>2.917013039609111</v>
      </c>
      <c r="F28" s="68" t="s">
        <v>4</v>
      </c>
    </row>
    <row r="29" spans="2:18" x14ac:dyDescent="0.25">
      <c r="B29" s="72" t="s">
        <v>98</v>
      </c>
      <c r="C29" s="71" t="s">
        <v>97</v>
      </c>
      <c r="D29" s="70">
        <v>327059804</v>
      </c>
      <c r="E29" s="69"/>
      <c r="F29" s="68"/>
    </row>
    <row r="30" spans="2:18" x14ac:dyDescent="0.25">
      <c r="B30" s="72"/>
      <c r="C30" s="77"/>
      <c r="D30" s="70"/>
      <c r="E30" s="69"/>
      <c r="F30" s="68"/>
    </row>
    <row r="31" spans="2:18" ht="15.75" thickBot="1" x14ac:dyDescent="0.3">
      <c r="B31" s="72" t="s">
        <v>96</v>
      </c>
      <c r="C31" s="66" t="s">
        <v>95</v>
      </c>
      <c r="D31" s="76">
        <v>553349499</v>
      </c>
      <c r="E31" s="75">
        <f>D31/D32</f>
        <v>0.54340742115674112</v>
      </c>
      <c r="F31" s="68" t="s">
        <v>4</v>
      </c>
    </row>
    <row r="32" spans="2:18" x14ac:dyDescent="0.25">
      <c r="B32" s="72"/>
      <c r="C32" s="71" t="s">
        <v>94</v>
      </c>
      <c r="D32" s="70">
        <v>1018295808</v>
      </c>
      <c r="E32" s="69"/>
      <c r="F32" s="68"/>
    </row>
    <row r="33" spans="2:6" x14ac:dyDescent="0.25">
      <c r="B33" s="72"/>
      <c r="C33" s="71"/>
      <c r="D33" s="70"/>
      <c r="E33" s="69"/>
      <c r="F33" s="68"/>
    </row>
    <row r="34" spans="2:6" ht="15.75" thickBot="1" x14ac:dyDescent="0.3">
      <c r="B34" s="72" t="s">
        <v>93</v>
      </c>
      <c r="C34" s="66" t="s">
        <v>92</v>
      </c>
      <c r="D34" s="74" t="s">
        <v>91</v>
      </c>
      <c r="E34" s="73">
        <f>D28-D29</f>
        <v>626977909</v>
      </c>
      <c r="F34" s="68" t="s">
        <v>90</v>
      </c>
    </row>
    <row r="35" spans="2:6" x14ac:dyDescent="0.25">
      <c r="B35" s="72"/>
      <c r="C35" s="71"/>
      <c r="D35" s="70"/>
      <c r="E35" s="69"/>
      <c r="F35" s="68"/>
    </row>
    <row r="36" spans="2:6" ht="15.75" thickBot="1" x14ac:dyDescent="0.3">
      <c r="B36" s="67"/>
      <c r="C36" s="66"/>
      <c r="D36" s="65"/>
      <c r="E36" s="64"/>
      <c r="F36" s="63"/>
    </row>
  </sheetData>
  <mergeCells count="5">
    <mergeCell ref="B3:F3"/>
    <mergeCell ref="C7:D7"/>
    <mergeCell ref="N13:Q13"/>
    <mergeCell ref="B13:E13"/>
    <mergeCell ref="B26:E26"/>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workbookViewId="0">
      <selection activeCell="D15" sqref="D15"/>
    </sheetView>
  </sheetViews>
  <sheetFormatPr baseColWidth="10" defaultRowHeight="15" x14ac:dyDescent="0.25"/>
  <cols>
    <col min="1" max="1" width="11.42578125" style="35"/>
    <col min="2" max="2" width="22.85546875" style="35" customWidth="1"/>
    <col min="3" max="3" width="24" style="35" customWidth="1"/>
    <col min="4" max="4" width="16.5703125" style="35" customWidth="1"/>
    <col min="5" max="5" width="12.85546875" style="35" bestFit="1" customWidth="1"/>
    <col min="6" max="16384" width="11.42578125" style="35"/>
  </cols>
  <sheetData>
    <row r="1" spans="2:5" ht="15.75" x14ac:dyDescent="0.25">
      <c r="B1" s="109"/>
    </row>
    <row r="2" spans="2:5" ht="33" customHeight="1" x14ac:dyDescent="0.25">
      <c r="B2" s="131" t="str">
        <f>+'EVALUACION INDICES'!B2</f>
        <v>INVITACIÓN ABIERTA No 006 DE 2022</v>
      </c>
      <c r="C2" s="131"/>
    </row>
    <row r="3" spans="2:5" ht="86.25" customHeight="1" x14ac:dyDescent="0.25">
      <c r="B3" s="133" t="str">
        <f>+'EVALUACION INDICES'!B3</f>
        <v>SUMINISTRO DE REPUESTOS ELECTRÓNICOS, ELÉCTRICOS, SENSORES, ELEMENTOS NEUMÁTICOS, ELECTRO- NEUMÁTICOS, INSTRUMENTACIÓN INDUSTRIAL, FERRETERÍA INDUSTRIAL Y REPARACIÓN BOBINADOS MOTORES ELÉCTRICOS UTILIZADOS PARA EL MANTENIMIENTO INDUSTRIAL DE LA SALA DE ENVASADO.</v>
      </c>
      <c r="C3" s="133"/>
      <c r="D3" s="133"/>
    </row>
    <row r="4" spans="2:5" x14ac:dyDescent="0.25">
      <c r="B4" s="108" t="s">
        <v>110</v>
      </c>
      <c r="C4" s="107"/>
    </row>
    <row r="5" spans="2:5" ht="22.5" customHeight="1" x14ac:dyDescent="0.25">
      <c r="B5" s="132" t="s">
        <v>112</v>
      </c>
      <c r="C5" s="132"/>
      <c r="D5" s="106" t="s">
        <v>111</v>
      </c>
      <c r="E5" s="106" t="s">
        <v>111</v>
      </c>
    </row>
    <row r="6" spans="2:5" ht="60.75" customHeight="1" x14ac:dyDescent="0.25">
      <c r="B6" s="132"/>
      <c r="C6" s="132"/>
      <c r="D6" s="105" t="str">
        <f>+DOCUMENTOS!C7</f>
        <v>SETEFER LTDA</v>
      </c>
      <c r="E6" s="105" t="str">
        <f>+DOCUMENTOS!C14</f>
        <v>VICARTECHZ S.A.S</v>
      </c>
    </row>
    <row r="7" spans="2:5" ht="24" customHeight="1" x14ac:dyDescent="0.25">
      <c r="B7" s="103" t="str">
        <f>+'EVALUACION INDICES'!B8</f>
        <v>LIQUIDEZ</v>
      </c>
      <c r="C7" s="102" t="str">
        <f>'EVALUACION INDICES'!D8</f>
        <v>&gt; = 1.5</v>
      </c>
      <c r="D7" s="104">
        <f>+'EVALUACION INDICES'!E15</f>
        <v>2.320756670820638</v>
      </c>
      <c r="E7" s="104">
        <f>+'EVALUACION INDICES'!E28</f>
        <v>2.917013039609111</v>
      </c>
    </row>
    <row r="8" spans="2:5" ht="24" customHeight="1" x14ac:dyDescent="0.25">
      <c r="B8" s="103" t="str">
        <f>'EVALUACION INDICES'!B9</f>
        <v>ENDEUDAMIENTO</v>
      </c>
      <c r="C8" s="102" t="str">
        <f>'EVALUACION INDICES'!D9</f>
        <v>&lt;=66%</v>
      </c>
      <c r="D8" s="101">
        <f>+'EVALUACION INDICES'!E18</f>
        <v>0.55542079915959763</v>
      </c>
      <c r="E8" s="101">
        <f>+'EVALUACION INDICES'!E31</f>
        <v>0.54340742115674112</v>
      </c>
    </row>
    <row r="9" spans="2:5" x14ac:dyDescent="0.25">
      <c r="B9" s="100" t="s">
        <v>93</v>
      </c>
      <c r="C9" s="99" t="str">
        <f>+'EVALUACION INDICES'!D10</f>
        <v>&gt; = 50% PO</v>
      </c>
      <c r="D9" s="98">
        <f>+'EVALUACION INDICES'!E21</f>
        <v>793702700</v>
      </c>
      <c r="E9" s="98">
        <f>+'EVALUACION INDICES'!E34</f>
        <v>626977909</v>
      </c>
    </row>
  </sheetData>
  <mergeCells count="3">
    <mergeCell ref="B2:C2"/>
    <mergeCell ref="B5:C6"/>
    <mergeCell ref="B3:D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abSelected="1" workbookViewId="0">
      <selection activeCell="C4" sqref="C4"/>
    </sheetView>
  </sheetViews>
  <sheetFormatPr baseColWidth="10" defaultColWidth="23.5703125" defaultRowHeight="15" x14ac:dyDescent="0.25"/>
  <cols>
    <col min="1" max="1" width="28.85546875" style="19" customWidth="1"/>
    <col min="2" max="16384" width="23.5703125" style="19"/>
  </cols>
  <sheetData>
    <row r="1" spans="1:3" ht="23.25" x14ac:dyDescent="0.25">
      <c r="A1" s="138" t="s">
        <v>60</v>
      </c>
      <c r="B1" s="138"/>
      <c r="C1" s="138"/>
    </row>
    <row r="4" spans="1:3" ht="49.5" customHeight="1" x14ac:dyDescent="0.25">
      <c r="A4" s="25" t="s">
        <v>37</v>
      </c>
      <c r="B4" s="29" t="s">
        <v>42</v>
      </c>
      <c r="C4" s="29" t="s">
        <v>43</v>
      </c>
    </row>
    <row r="5" spans="1:3" ht="38.25" x14ac:dyDescent="0.25">
      <c r="A5" s="23" t="s">
        <v>17</v>
      </c>
      <c r="B5" s="24" t="s">
        <v>4</v>
      </c>
      <c r="C5" s="27" t="s">
        <v>74</v>
      </c>
    </row>
    <row r="6" spans="1:3" ht="22.5" x14ac:dyDescent="0.25">
      <c r="A6" s="23" t="s">
        <v>16</v>
      </c>
      <c r="B6" s="17" t="s">
        <v>39</v>
      </c>
      <c r="C6" s="17" t="s">
        <v>39</v>
      </c>
    </row>
    <row r="7" spans="1:3" x14ac:dyDescent="0.25">
      <c r="A7" s="23" t="s">
        <v>36</v>
      </c>
      <c r="B7" s="24" t="s">
        <v>4</v>
      </c>
      <c r="C7" s="24" t="s">
        <v>4</v>
      </c>
    </row>
    <row r="8" spans="1:3" x14ac:dyDescent="0.25">
      <c r="A8" s="23" t="s">
        <v>15</v>
      </c>
      <c r="B8" s="24" t="s">
        <v>4</v>
      </c>
      <c r="C8" s="24" t="s">
        <v>4</v>
      </c>
    </row>
    <row r="9" spans="1:3" x14ac:dyDescent="0.25">
      <c r="A9" s="23" t="s">
        <v>14</v>
      </c>
      <c r="B9" s="112" t="s">
        <v>59</v>
      </c>
      <c r="C9" s="111" t="s">
        <v>58</v>
      </c>
    </row>
    <row r="13" spans="1:3" x14ac:dyDescent="0.25">
      <c r="A13" s="22" t="s">
        <v>13</v>
      </c>
      <c r="B13" s="22"/>
    </row>
    <row r="14" spans="1:3" x14ac:dyDescent="0.25">
      <c r="A14" s="134" t="s">
        <v>75</v>
      </c>
      <c r="B14" s="135"/>
    </row>
    <row r="15" spans="1:3" x14ac:dyDescent="0.25">
      <c r="A15" s="21"/>
      <c r="B15" s="20"/>
    </row>
    <row r="16" spans="1:3" x14ac:dyDescent="0.25">
      <c r="A16" s="21"/>
      <c r="B16" s="20"/>
    </row>
    <row r="17" spans="1:2" x14ac:dyDescent="0.25">
      <c r="A17" s="22" t="s">
        <v>47</v>
      </c>
      <c r="B17" s="22"/>
    </row>
    <row r="18" spans="1:2" x14ac:dyDescent="0.25">
      <c r="A18" s="134" t="s">
        <v>12</v>
      </c>
      <c r="B18" s="134"/>
    </row>
    <row r="19" spans="1:2" x14ac:dyDescent="0.25">
      <c r="A19" s="21"/>
      <c r="B19" s="20"/>
    </row>
    <row r="20" spans="1:2" x14ac:dyDescent="0.25">
      <c r="A20" s="21"/>
      <c r="B20" s="20"/>
    </row>
    <row r="21" spans="1:2" x14ac:dyDescent="0.25">
      <c r="A21" s="136" t="s">
        <v>48</v>
      </c>
      <c r="B21" s="136"/>
    </row>
    <row r="22" spans="1:2" x14ac:dyDescent="0.25">
      <c r="A22" s="137" t="s">
        <v>46</v>
      </c>
      <c r="B22" s="137"/>
    </row>
  </sheetData>
  <mergeCells count="5">
    <mergeCell ref="A14:B14"/>
    <mergeCell ref="A18:B18"/>
    <mergeCell ref="A21:B21"/>
    <mergeCell ref="A22:B22"/>
    <mergeCell ref="A1:C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JURIDICA</vt:lpstr>
      <vt:lpstr>EVALUACION EXPERIENCIA</vt:lpstr>
      <vt:lpstr>DOCUMENTOS</vt:lpstr>
      <vt:lpstr>EVALUACION INDICES</vt:lpstr>
      <vt:lpstr>INDICADORES</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2021-03-03T20:42:48Z</cp:lastPrinted>
  <dcterms:created xsi:type="dcterms:W3CDTF">2017-05-22T13:32:10Z</dcterms:created>
  <dcterms:modified xsi:type="dcterms:W3CDTF">2022-03-03T21:31:01Z</dcterms:modified>
</cp:coreProperties>
</file>