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JURIDICA 2022\INVITACION 02 DE 2022 ELEMENTOS DE PROTECCION\"/>
    </mc:Choice>
  </mc:AlternateContent>
  <bookViews>
    <workbookView xWindow="0" yWindow="0" windowWidth="28800" windowHeight="12030" activeTab="5"/>
  </bookViews>
  <sheets>
    <sheet name="EVALUACION JURIDICA" sheetId="1" r:id="rId1"/>
    <sheet name="EXPERIENCIA" sheetId="34" r:id="rId2"/>
    <sheet name="DOCUMENTOS " sheetId="31" r:id="rId3"/>
    <sheet name="EVALUACION DE INDICADORES" sheetId="32" r:id="rId4"/>
    <sheet name="INDICADORES" sheetId="33" r:id="rId5"/>
    <sheet name="RESUMEN" sheetId="25" r:id="rId6"/>
  </sheets>
  <externalReferences>
    <externalReference r:id="rId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2" i="34" l="1"/>
  <c r="I20" i="34"/>
  <c r="I16" i="34"/>
  <c r="D7" i="33" l="1"/>
  <c r="C7" i="33"/>
  <c r="B7" i="33"/>
  <c r="A7" i="33"/>
  <c r="D6" i="33"/>
  <c r="C6" i="33"/>
  <c r="B6" i="33"/>
  <c r="A6" i="33"/>
  <c r="D5" i="33"/>
  <c r="C5" i="33"/>
  <c r="B5" i="33"/>
  <c r="A5" i="33"/>
  <c r="A2" i="33"/>
  <c r="A1" i="33"/>
  <c r="E34" i="32"/>
  <c r="E31" i="32"/>
  <c r="E28" i="32"/>
  <c r="B26" i="32"/>
  <c r="E21" i="32"/>
  <c r="E18" i="32"/>
  <c r="E15" i="32"/>
  <c r="B13" i="32"/>
  <c r="F7" i="32"/>
  <c r="B3" i="32"/>
  <c r="B2" i="32"/>
</calcChain>
</file>

<file path=xl/sharedStrings.xml><?xml version="1.0" encoding="utf-8"?>
<sst xmlns="http://schemas.openxmlformats.org/spreadsheetml/2006/main" count="298" uniqueCount="167">
  <si>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</si>
  <si>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</si>
  <si>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</si>
  <si>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</si>
  <si>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</si>
  <si>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</si>
  <si>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copia de la CC del Representante Legal</t>
  </si>
  <si>
    <t>RESULTADO</t>
  </si>
  <si>
    <t>2.1.2.1 EXISTENCIA Y REPRESENTACIÓN LEGAL</t>
  </si>
  <si>
    <t>2.1.4 GARANTÍA DE SERIEDAD DE LA OFERTA</t>
  </si>
  <si>
    <t>2.1.10 INSCRIPCIÓN EN EL REGISTRO INTERNO DE PROVEEDORES DE LA EMPRESA</t>
  </si>
  <si>
    <t>Subgerente Finaciera</t>
  </si>
  <si>
    <t>Vo.Bo. SANDRA MILENA CUBILLOS GONZALEZ</t>
  </si>
  <si>
    <t>VERIFICACION TOTAL</t>
  </si>
  <si>
    <t>VERIFICACION FINANCIERA</t>
  </si>
  <si>
    <t>VERIFICACIÓN TÉCNICA</t>
  </si>
  <si>
    <t>VERIFICACION JURÍDICA</t>
  </si>
  <si>
    <t xml:space="preserve">La carta de presentación de la OFERTA, deberá ser diligenciada de acuerdo al Formulario No. 1 adjunto a las condiciones de contratación, firmada por el OFERENTE.
</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</si>
  <si>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</si>
  <si>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</si>
  <si>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 xml:space="preserve">2.1.2.3. PERSONAS NATURALES </t>
  </si>
  <si>
    <t xml:space="preserve">2.1.5 CERTIFICACIÓN EXPEDIDA POR LA CONTRALORÍA GENERAL DE LA REPÚBLICA. </t>
  </si>
  <si>
    <t>2.1.6 ANTECEDENTES DISCIPLINARIOS DE LA PROCURADURÍA GENERAL DE LA NACIÓN</t>
  </si>
  <si>
    <t>2.1.7 ANTECEDENTES JUDICIALES</t>
  </si>
  <si>
    <t>2.1.8 REGISTRO UNICO TRIBUTARIO (RUT)</t>
  </si>
  <si>
    <t>El OFERENTE deberá presentar con la OFERTA, fotocopia del Registro Único Tributario</t>
  </si>
  <si>
    <t xml:space="preserve">2.1.11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</si>
  <si>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</si>
  <si>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2.1.2.5 CONSORCIO O UNIÓN TEMPORAL</t>
  </si>
  <si>
    <t>2.1.9 INHABILIDADES E INCOMPATIBILIDADES</t>
  </si>
  <si>
    <t>VERIFICACIÓN EXPERIENCIA</t>
  </si>
  <si>
    <t>OFERENTE</t>
  </si>
  <si>
    <t>VERIFICACION EN LA AUDIENCIA CON LA OFERTA ECONOMICA</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</si>
  <si>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</si>
  <si>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</si>
  <si>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Vo.B. RUTH MARINA NOVOA HERRERA</t>
  </si>
  <si>
    <t>CLAUSULA 7 - CUMPLE</t>
  </si>
  <si>
    <t>Jefe  Oficina  Asesora Juridica y Contratacion</t>
  </si>
  <si>
    <t>ALIANZA ESTRATEGICA OUTSORCING &amp; SUMINISTROS SAS</t>
  </si>
  <si>
    <t>PANAMERICANA OUTSORCING S.A.</t>
  </si>
  <si>
    <t>Subgerente Talento Humano</t>
  </si>
  <si>
    <t xml:space="preserve">OBSERVACIÓN GENERAL </t>
  </si>
  <si>
    <t>8. Nombre, firma y cargo de quien expide la certificación.</t>
  </si>
  <si>
    <t>7. Valor del contrato (incluyendo adiciones en valor).</t>
  </si>
  <si>
    <t xml:space="preserve">5. Fecha de inicio y terminación (día, mes y año).
</t>
  </si>
  <si>
    <t>4. Objeto del contrato.</t>
  </si>
  <si>
    <t>3. Número del contrato.</t>
  </si>
  <si>
    <t>2. Nombre o razón social del contratista.</t>
  </si>
  <si>
    <t>1. Nombre o razón social del contratante, dirección y teléfono.</t>
  </si>
  <si>
    <t>No.</t>
  </si>
  <si>
    <t xml:space="preserve">OBSERVACIONES </t>
  </si>
  <si>
    <t xml:space="preserve">Coronel Juan Pablo Sanchez Montero- Director Central Administrativo Contable Especializada de Aviación </t>
  </si>
  <si>
    <t>Bueno</t>
  </si>
  <si>
    <t>Ministerio de Defensa Nacional Ejercito Nacional- Central Administrativa y Contable Especializada de Aviación</t>
  </si>
  <si>
    <t>19/11/2020 al 11/12/2020</t>
  </si>
  <si>
    <t>Adquisición de dotaciones como insumos Aeronauticos a ejecutar de la vigencia 2020</t>
  </si>
  <si>
    <t>ALIANZA ESTRATEGICA OUTSOURCING Y SUMINISTROS S.A.S</t>
  </si>
  <si>
    <t>6. Indicación de cumplimiento y calidad a satisfacción.</t>
  </si>
  <si>
    <t>PANAMERICANA OUTSOURCING S.A.S</t>
  </si>
  <si>
    <t>PANAMERICANA OUTSOURCING S.A</t>
  </si>
  <si>
    <t xml:space="preserve">Sandra Milena Cubillos -Jefe Oficina de Gestión Contractual </t>
  </si>
  <si>
    <t>14/02/2019 al 31/12/2019</t>
  </si>
  <si>
    <t>Suministro de elementos de seguridad y protección personal con el fin de contribuir a minimizar aislar o eliminar los riesgos que generen incidentes y/o accidentes de trabajo y posibles enfermedades laborales</t>
  </si>
  <si>
    <t>Empresa de Licores de Cundinamarca
Dirección: Autopista Medellin km 3.8 Vía Siberia, Cota-Cund Tel: 2377777</t>
  </si>
  <si>
    <t>Se dio cumplimiento al objeto contractual</t>
  </si>
  <si>
    <t>13/04/2018 al 12/02/2018</t>
  </si>
  <si>
    <t>25/09/2017 al 08/11/2017</t>
  </si>
  <si>
    <t>Compra de elementos de dotación para la brigada de emergencia de la Empresa de Licores de Cundinamarca</t>
  </si>
  <si>
    <t>30/06/2017 al 28/12/2017</t>
  </si>
  <si>
    <t>Suministro de elementos de protección personal para la Empresa de Licores de Cundinamarca</t>
  </si>
  <si>
    <r>
      <rPr>
        <b/>
        <sz val="11"/>
        <color theme="1"/>
        <rFont val="Arial"/>
        <family val="2"/>
      </rPr>
      <t>3.2. EXPERIENCIA DEL OFERENTE</t>
    </r>
    <r>
      <rPr>
        <sz val="11"/>
        <color theme="1"/>
        <rFont val="Arial"/>
        <family val="2"/>
      </rPr>
      <t xml:space="preserve">
La experiencia específica se acreditará con la presentación de mínimo 2 certificaciones con entidades privadas o públicas, cuyo valor SUMADO sea igual o superior al presupuesto oficial.
</t>
    </r>
  </si>
  <si>
    <t xml:space="preserve">  CUMPLE</t>
  </si>
  <si>
    <t>CUMPLE CON DOCUMENTOS</t>
  </si>
  <si>
    <t>NIT</t>
  </si>
  <si>
    <t>DOCUMENTO</t>
  </si>
  <si>
    <t>EVALUACION DOCUMENTOS</t>
  </si>
  <si>
    <t>ALIANZA ESTRATEGICA OUTSORCING Y SUMINISTROS SAS</t>
  </si>
  <si>
    <t>Activo Total</t>
  </si>
  <si>
    <t>Pasivo Total</t>
  </si>
  <si>
    <t>ENDEUDAMIENTO</t>
  </si>
  <si>
    <t>Activo corriente</t>
  </si>
  <si>
    <t>Pasivo corriente</t>
  </si>
  <si>
    <t>LIQUIDEZ</t>
  </si>
  <si>
    <t>En Col $</t>
  </si>
  <si>
    <t xml:space="preserve">  </t>
  </si>
  <si>
    <t>&lt;=60%</t>
  </si>
  <si>
    <t>(PT/AT) * 100</t>
  </si>
  <si>
    <t>CAPITAL DE TRABAJO</t>
  </si>
  <si>
    <t>AC/PC</t>
  </si>
  <si>
    <t>SOLICITADOS</t>
  </si>
  <si>
    <t>INDICADORES FINANCIEROS</t>
  </si>
  <si>
    <t>OBTENIDO POR</t>
  </si>
  <si>
    <t>INVITACION ABIERTA No. 002 de 2022</t>
  </si>
  <si>
    <r>
      <t>2.1.2.2 PERSONAS JURÍDICAS EXTRANJERAS:</t>
    </r>
    <r>
      <rPr>
        <sz val="9"/>
        <color rgb="FF000000"/>
        <rFont val="Arial"/>
        <family val="2"/>
      </rPr>
      <t xml:space="preserve"> </t>
    </r>
  </si>
  <si>
    <t>2.1.2.4. PERSONAS NATURALES EXTRANJERAS:</t>
  </si>
  <si>
    <t>Las personas naturales extranjeras que pretendan presentar oferta, deben presentar fotocopia de su cédula de extranjería o pasaporte.</t>
  </si>
  <si>
    <t xml:space="preserve">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  </t>
  </si>
  <si>
    <t xml:space="preserve">2.1.3 DOCUMENTOS OTORGADOS EN EL EXTRANJERO  </t>
  </si>
  <si>
    <t xml:space="preserve">2.1.3.1. CONSULARIZACIÓN  </t>
  </si>
  <si>
    <t xml:space="preserve">2.1.3.2. APOSTILLA  </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</si>
  <si>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</si>
  <si>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t>
  </si>
  <si>
    <t>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</si>
  <si>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FOLIO 3 -4</t>
  </si>
  <si>
    <t>FOLIO 5-15</t>
  </si>
  <si>
    <t>FOLIO 16 CUMPLE</t>
  </si>
  <si>
    <t>FOLIO 18-24</t>
  </si>
  <si>
    <t>FOLIO 27 -28</t>
  </si>
  <si>
    <t>FOLIO 25-26</t>
  </si>
  <si>
    <t xml:space="preserve">CUMPLE </t>
  </si>
  <si>
    <t>FOLIO 29-30</t>
  </si>
  <si>
    <t>FOLIO 54</t>
  </si>
  <si>
    <t xml:space="preserve"> CUMPLE</t>
  </si>
  <si>
    <t>FOLIO 33-51</t>
  </si>
  <si>
    <t>FOLIO 5</t>
  </si>
  <si>
    <t>FOLIO 22 - 28</t>
  </si>
  <si>
    <t>FOLIO 30 CUMPLE</t>
  </si>
  <si>
    <t>FOLIO 32-35</t>
  </si>
  <si>
    <t>FOLIO 36-40</t>
  </si>
  <si>
    <t>FOLIO 43-45</t>
  </si>
  <si>
    <t>FOLIO 47</t>
  </si>
  <si>
    <t>FOLIO 49</t>
  </si>
  <si>
    <t>FOLIO 51</t>
  </si>
  <si>
    <t>Vo. Bo. AMPARO FABIOLA MONTEZUMA SOLARTE</t>
  </si>
  <si>
    <t>INVITACIÓN ABIERTA No 002 DE 2022</t>
  </si>
  <si>
    <t xml:space="preserve">SUMINISTRO DE EQUIPOS Y ELEMENTOS DE PROTECCIÓN PERSONAL Y COLECTIVO CON EL FIN DE CONTRIBUIR A MINIMIZAR, AISLAR O ELIMINAR LOS RIESGOS QUE GENERAN INCIDENTES Y/O ACCIDENTES DE TRABAJO Y POSIBLES ENFERMEDADES LABORALES. </t>
  </si>
  <si>
    <t>900.157.340-9</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</si>
  <si>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</si>
  <si>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r>
      <t xml:space="preserve">Presenta la información financiera a diciembre 31 de 2020, según certificación de la Cámara de Comercio de Bogotá, con Código de verificación No. AA22068662  del 21 de Enero de 2022- </t>
    </r>
    <r>
      <rPr>
        <b/>
        <sz val="8"/>
        <rFont val="Arial"/>
        <family val="2"/>
      </rPr>
      <t>CUMPLE</t>
    </r>
  </si>
  <si>
    <t>PANAMERICANA OUTSORCING SA</t>
  </si>
  <si>
    <r>
      <t>8</t>
    </r>
    <r>
      <rPr>
        <b/>
        <sz val="10"/>
        <color theme="1"/>
        <rFont val="Arial"/>
        <family val="2"/>
      </rPr>
      <t>30.077.655-6</t>
    </r>
  </si>
  <si>
    <t>1. Balance General.</t>
  </si>
  <si>
    <t>2. Estados de Resultados.</t>
  </si>
  <si>
    <t>3. Certificación de los estados financieros, por el contador público y el representante legal en los términos de la Ley 222 de 1995.</t>
  </si>
  <si>
    <t>4. Notas a los estados financieros.</t>
  </si>
  <si>
    <t>5. Dictamen del revisor fiscal sobre los estados financieros.</t>
  </si>
  <si>
    <t>6. Certificado de Antecedentes Disciplinarios vigente del contador y del revisor fiscal, expedido por la junta central de contadores con vigencia no superior a tres meses.</t>
  </si>
  <si>
    <t xml:space="preserve">7. Declaración de renta del año 2020.        </t>
  </si>
  <si>
    <t>PRESUPUESTO OFICIAL:  $115.000.000</t>
  </si>
  <si>
    <t>&gt; = 1.5</t>
  </si>
  <si>
    <t>AC-PC</t>
  </si>
  <si>
    <t>&gt; = 50% DEL P.O</t>
  </si>
  <si>
    <t xml:space="preserve">CAPITAL DE TRABAJO </t>
  </si>
  <si>
    <t>Activo corriente - Pasivo corriente</t>
  </si>
  <si>
    <t>2.531.364.982- 88.014.674</t>
  </si>
  <si>
    <t>24.787.663.397 - 8.071.079.223</t>
  </si>
  <si>
    <t>Lucta Grancolombiana SAS
Via Autodromo Km 2 Tocancipá
Tel 5715394700 - 8786950</t>
  </si>
  <si>
    <t>Suministro Elementos de Protección Personal y Seguridad Industrial, señalización, elementos de bioseguridad, dotaciones industriales  y elementos para rescate en alturas bajo la modalidad de outsourcing (Proveeduría Integral) a nivel nacional a cada uno de los centros de costo de LUCTA GRANCOLOMBIANA S.A.S</t>
  </si>
  <si>
    <t>1/01/2019 al 31/12/2020</t>
  </si>
  <si>
    <t>El servicio se ha desarrollado con cumplimiento, calidad y una calificación excelente.</t>
  </si>
  <si>
    <t>Andrés Marín
Compras</t>
  </si>
  <si>
    <t>Copropiedad Zona Franca de Bogotá P.H</t>
  </si>
  <si>
    <t>Suministro elementos de protección personal y seguridad industrial, señalización, elementos de bioseguridad, dotaciones industriales  y elementos para rescate en alturas bajo la modalidad de outsourcing (Proveeduría Integral) a nivel nacional en cada uno de los centros de costo de Copropiedad Zona Franca de Bogotá P.H</t>
  </si>
  <si>
    <t>Diego Andres Casallas
Coordinador de SG-SST &amp; emergencias</t>
  </si>
  <si>
    <t>No tiene la indicación de cumplimiento, menciona que aún está en ejecución. Más sin embargo adjuntan el acta de liquidación en donde certifican que el contratista dio cumplimiento al objeto de contrato.</t>
  </si>
  <si>
    <t>244-CENACAVIACION-2020</t>
  </si>
  <si>
    <t>En la certicación no se evidencia ni dirección ni telefono. 
Más sin embargo se verificó: lo siguiente
La Subgerencia de Talento Humano verificó la información en el SECOP II   244-CENACAVIACION-2020
En el RUP Numero de consecutivo del reporte del contrato ejecutado: 161 (Folio 406)</t>
  </si>
  <si>
    <t>Instituto Nacional de Medicina Legal y Ciencias Forenses</t>
  </si>
  <si>
    <t>CT-02-2021-DROC</t>
  </si>
  <si>
    <t xml:space="preserve">Adquisición de elementos de Bioseguridad con destino a la Regional Occidente del Instituto Nacional de Medicina </t>
  </si>
  <si>
    <t>Juan Carlos Medina Osorio
Director Regional Occidente</t>
  </si>
  <si>
    <t xml:space="preserve">No presentan certificación del contrato.
Se recibe clausulado complementario al contrato resolución de adjudicación, documentos en los cuales no se puede observar:
5. Fecha de inicio y terminación (día, mes y año). 
6. Indicación de cumplimiento y calidad a satisfacción.  
8. Nombre, firma y cargo de quien expide la certificación.
Tener en cuenta que en la  INVITACIÓN ABIERTA No. 002 DE 2022 numeral 3.2. EXPERIENCIA DEL OFERENTE se menciona: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t>
  </si>
  <si>
    <t>AMPARO MONTEZUMA SOLARTE</t>
  </si>
  <si>
    <t xml:space="preserve">SE VERIFICA EN EL LISTADO DE PROVEEDORES </t>
  </si>
  <si>
    <t xml:space="preserve">DESPUE DE SUBSANAR </t>
  </si>
  <si>
    <t>HABILITADO</t>
  </si>
  <si>
    <t>SUBSANO -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</si>
</sst>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 #,##0.00\ &quot;Pta&quot;_-;\-* #,##0.00\ &quot;Pta&quot;_-;_-* &quot;-&quot;??\ &quot;Pta&quot;_-;_-@_-"/>
    <numFmt numFmtId="168" formatCode="&quot;$&quot;\ #,##0"/>
    <numFmt numFmtId="169" formatCode="0.0%"/>
    <numFmt numFmtId="170" formatCode="_(* #,##0_);_(* \(#,##0\);_(* &quot;-&quot;??_);_(@_)"/>
    <numFmt numFmtId="171" formatCode="#,##0.00;[Red]#,##0.00"/>
    <numFmt numFmtId="172" formatCode="_(&quot;$&quot;\ * #,##0_);_(&quot;$&quot;\ * \(#,##0\);_(&quot;$&quot;\ * &quot;-&quot;??_);_(@_)"/>
  </numFmts>
  <fonts count="35"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9"/>
      <name val="Arial"/>
      <family val="2"/>
    </font>
    <font>
      <sz val="11"/>
      <name val="Calibri"/>
      <family val="2"/>
      <scheme val="minor"/>
    </font>
    <font>
      <sz val="9"/>
      <color theme="1"/>
      <name val="Calibri"/>
      <family val="2"/>
      <scheme val="minor"/>
    </font>
    <font>
      <b/>
      <sz val="9"/>
      <color theme="1"/>
      <name val="Calibri"/>
      <family val="2"/>
      <scheme val="minor"/>
    </font>
    <font>
      <b/>
      <sz val="11"/>
      <name val="Calibri"/>
      <family val="2"/>
      <scheme val="minor"/>
    </font>
    <font>
      <b/>
      <sz val="11"/>
      <color theme="1"/>
      <name val="Calibri"/>
      <family val="2"/>
      <scheme val="minor"/>
    </font>
    <font>
      <sz val="11"/>
      <color theme="1"/>
      <name val="Arial"/>
      <family val="2"/>
    </font>
    <font>
      <sz val="10"/>
      <color theme="1"/>
      <name val="Arial"/>
      <family val="2"/>
    </font>
    <font>
      <b/>
      <sz val="10"/>
      <name val="Arial"/>
      <family val="2"/>
    </font>
    <font>
      <b/>
      <sz val="10"/>
      <color theme="1"/>
      <name val="Arial"/>
      <family val="2"/>
    </font>
    <font>
      <sz val="11"/>
      <color rgb="FF000000"/>
      <name val="Arial"/>
      <family val="2"/>
    </font>
    <font>
      <b/>
      <sz val="11"/>
      <color theme="1"/>
      <name val="Arial"/>
      <family val="2"/>
    </font>
    <font>
      <b/>
      <sz val="22"/>
      <color theme="1"/>
      <name val="Arial"/>
      <family val="2"/>
    </font>
    <font>
      <b/>
      <sz val="9"/>
      <color theme="1"/>
      <name val="Arial"/>
      <family val="2"/>
    </font>
    <font>
      <b/>
      <sz val="9"/>
      <color rgb="FF000000"/>
      <name val="Arial"/>
      <family val="2"/>
    </font>
    <font>
      <sz val="9"/>
      <color rgb="FF000000"/>
      <name val="Arial"/>
      <family val="2"/>
    </font>
    <font>
      <b/>
      <sz val="8"/>
      <color rgb="FF000000"/>
      <name val="Arial"/>
      <family val="2"/>
    </font>
    <font>
      <b/>
      <sz val="12"/>
      <color theme="1"/>
      <name val="Calibri"/>
      <family val="2"/>
      <scheme val="minor"/>
    </font>
    <font>
      <sz val="12"/>
      <color theme="1"/>
      <name val="Calibri"/>
      <family val="2"/>
      <scheme val="minor"/>
    </font>
    <font>
      <b/>
      <sz val="12"/>
      <name val="Arial"/>
      <family val="2"/>
    </font>
    <font>
      <sz val="12"/>
      <name val="Arial"/>
      <family val="2"/>
    </font>
    <font>
      <sz val="8"/>
      <color rgb="FFFF0000"/>
      <name val="Calibri"/>
      <family val="2"/>
      <scheme val="minor"/>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auto="1"/>
      </left>
      <right/>
      <top/>
      <bottom style="medium">
        <color indexed="64"/>
      </bottom>
      <diagonal/>
    </border>
    <border>
      <left/>
      <right style="medium">
        <color indexed="64"/>
      </right>
      <top/>
      <bottom/>
      <diagonal/>
    </border>
    <border>
      <left style="medium">
        <color auto="1"/>
      </left>
      <right/>
      <top/>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1">
    <xf numFmtId="0" fontId="0" fillId="0" borderId="0"/>
    <xf numFmtId="166" fontId="9" fillId="0" borderId="0" applyFont="0" applyFill="0" applyBorder="0" applyAlignment="0" applyProtection="0"/>
    <xf numFmtId="0" fontId="11" fillId="0" borderId="0"/>
    <xf numFmtId="0" fontId="11" fillId="0" borderId="0"/>
    <xf numFmtId="167" fontId="1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cellStyleXfs>
  <cellXfs count="225">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justify" vertical="top" wrapText="1"/>
    </xf>
    <xf numFmtId="0" fontId="6" fillId="2" borderId="1" xfId="0" applyFont="1" applyFill="1" applyBorder="1" applyAlignment="1">
      <alignment horizontal="center" vertical="center" wrapText="1"/>
    </xf>
    <xf numFmtId="0" fontId="14" fillId="0" borderId="0" xfId="0" applyFont="1"/>
    <xf numFmtId="0" fontId="0" fillId="0" borderId="0" xfId="0" applyFont="1" applyAlignment="1">
      <alignment vertical="center" wrapText="1"/>
    </xf>
    <xf numFmtId="0" fontId="16" fillId="0" borderId="0" xfId="0" applyFont="1" applyBorder="1" applyAlignment="1">
      <alignment horizontal="left" vertical="top" wrapText="1"/>
    </xf>
    <xf numFmtId="0" fontId="13" fillId="0" borderId="0" xfId="0" applyFont="1" applyBorder="1" applyAlignment="1">
      <alignment horizontal="left" vertical="top" wrapText="1"/>
    </xf>
    <xf numFmtId="0" fontId="16" fillId="0" borderId="0" xfId="0" applyFont="1" applyBorder="1" applyAlignment="1">
      <alignment vertical="top"/>
    </xf>
    <xf numFmtId="0" fontId="16" fillId="0" borderId="0" xfId="0" applyFont="1" applyBorder="1" applyAlignment="1">
      <alignment horizontal="left" vertical="top"/>
    </xf>
    <xf numFmtId="0" fontId="16"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8" fillId="0" borderId="0" xfId="0" applyFont="1" applyAlignment="1">
      <alignment vertical="center" wrapText="1"/>
    </xf>
    <xf numFmtId="168" fontId="18" fillId="0" borderId="0" xfId="0" applyNumberFormat="1" applyFont="1" applyAlignment="1">
      <alignment vertical="center" wrapText="1"/>
    </xf>
    <xf numFmtId="0" fontId="19" fillId="0" borderId="0" xfId="0" applyFont="1" applyAlignment="1">
      <alignment vertical="center" wrapText="1"/>
    </xf>
    <xf numFmtId="168" fontId="19" fillId="0" borderId="0" xfId="0" applyNumberFormat="1" applyFont="1" applyAlignment="1">
      <alignment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168" fontId="19" fillId="0" borderId="1" xfId="8"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19" fillId="0" borderId="1" xfId="3" applyFont="1" applyBorder="1" applyAlignment="1">
      <alignment horizontal="center" vertical="center" wrapText="1"/>
    </xf>
    <xf numFmtId="0" fontId="19" fillId="0" borderId="1" xfId="3" applyFont="1" applyBorder="1" applyAlignment="1">
      <alignment vertical="center" wrapText="1"/>
    </xf>
    <xf numFmtId="0" fontId="1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0" fillId="0" borderId="8" xfId="0" applyFont="1" applyBorder="1" applyAlignment="1">
      <alignment horizontal="center" vertical="center" wrapText="1"/>
    </xf>
    <xf numFmtId="168" fontId="20" fillId="0" borderId="8"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11" fillId="0" borderId="0" xfId="0" applyFont="1" applyAlignment="1">
      <alignment vertical="center" wrapText="1"/>
    </xf>
    <xf numFmtId="0" fontId="11" fillId="2" borderId="0" xfId="0" applyFont="1" applyFill="1" applyAlignment="1">
      <alignment vertical="center" wrapText="1"/>
    </xf>
    <xf numFmtId="0" fontId="19"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9" fillId="2" borderId="1" xfId="0" applyFont="1" applyFill="1" applyBorder="1" applyAlignment="1">
      <alignment horizontal="center" vertical="center" wrapText="1"/>
    </xf>
    <xf numFmtId="168" fontId="19" fillId="2" borderId="1" xfId="8"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20" fillId="0" borderId="8" xfId="0" applyFont="1" applyBorder="1" applyAlignment="1">
      <alignment vertical="center" wrapText="1"/>
    </xf>
    <xf numFmtId="168" fontId="11" fillId="0" borderId="0" xfId="0" applyNumberFormat="1" applyFont="1" applyAlignment="1">
      <alignment vertical="center" wrapText="1"/>
    </xf>
    <xf numFmtId="0" fontId="11" fillId="0" borderId="3" xfId="0" applyFont="1" applyBorder="1" applyAlignment="1">
      <alignment vertical="center" wrapText="1"/>
    </xf>
    <xf numFmtId="0" fontId="11" fillId="0" borderId="1" xfId="0" applyFont="1" applyBorder="1" applyAlignment="1">
      <alignment vertical="center" wrapText="1"/>
    </xf>
    <xf numFmtId="165" fontId="19" fillId="0" borderId="1" xfId="8" applyFont="1" applyBorder="1" applyAlignment="1">
      <alignment horizontal="center" vertical="center" wrapText="1"/>
    </xf>
    <xf numFmtId="14" fontId="11" fillId="0" borderId="1" xfId="0" applyNumberFormat="1" applyFont="1" applyBorder="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vertical="center" wrapText="1"/>
    </xf>
    <xf numFmtId="0" fontId="0" fillId="2" borderId="0" xfId="0" applyFill="1"/>
    <xf numFmtId="0" fontId="5" fillId="2" borderId="18" xfId="0" applyFont="1" applyFill="1" applyBorder="1" applyAlignment="1">
      <alignment horizontal="left" vertical="center" wrapText="1"/>
    </xf>
    <xf numFmtId="0" fontId="5" fillId="2" borderId="0" xfId="0" applyFont="1" applyFill="1"/>
    <xf numFmtId="0" fontId="3" fillId="2" borderId="0" xfId="0" applyFont="1" applyFill="1"/>
    <xf numFmtId="0" fontId="0" fillId="2" borderId="0" xfId="0" applyFill="1" applyAlignment="1">
      <alignment vertical="top"/>
    </xf>
    <xf numFmtId="170" fontId="14" fillId="2" borderId="0" xfId="7" applyNumberFormat="1" applyFont="1" applyFill="1" applyBorder="1"/>
    <xf numFmtId="164" fontId="14" fillId="2" borderId="0" xfId="8" applyNumberFormat="1" applyFont="1" applyFill="1" applyBorder="1"/>
    <xf numFmtId="39" fontId="14" fillId="2" borderId="0" xfId="7" applyNumberFormat="1" applyFont="1" applyFill="1" applyBorder="1"/>
    <xf numFmtId="2" fontId="14" fillId="2" borderId="0" xfId="9" applyNumberFormat="1" applyFont="1" applyFill="1" applyBorder="1"/>
    <xf numFmtId="170" fontId="14" fillId="2" borderId="14" xfId="7" applyNumberFormat="1" applyFont="1" applyFill="1" applyBorder="1"/>
    <xf numFmtId="0" fontId="14" fillId="2" borderId="14" xfId="0" applyFont="1" applyFill="1" applyBorder="1" applyAlignment="1">
      <alignment horizontal="center"/>
    </xf>
    <xf numFmtId="0" fontId="17" fillId="2" borderId="0" xfId="0" applyFont="1" applyFill="1"/>
    <xf numFmtId="0" fontId="26" fillId="0" borderId="1" xfId="0" applyFont="1" applyBorder="1" applyAlignment="1">
      <alignment horizontal="justify" vertical="center"/>
    </xf>
    <xf numFmtId="0" fontId="28" fillId="0" borderId="1" xfId="0" applyFont="1" applyBorder="1" applyAlignment="1">
      <alignment horizontal="justify" vertical="center"/>
    </xf>
    <xf numFmtId="0" fontId="25" fillId="2" borderId="0" xfId="0" applyFont="1" applyFill="1"/>
    <xf numFmtId="0" fontId="21" fillId="2" borderId="21" xfId="0" applyFont="1" applyFill="1" applyBorder="1" applyAlignment="1">
      <alignment horizontal="center" vertical="center"/>
    </xf>
    <xf numFmtId="0" fontId="21" fillId="2" borderId="21" xfId="0" applyFont="1" applyFill="1" applyBorder="1" applyAlignment="1">
      <alignment horizontal="center" vertical="center" wrapText="1"/>
    </xf>
    <xf numFmtId="0" fontId="19" fillId="2" borderId="20" xfId="0" applyFont="1" applyFill="1" applyBorder="1" applyAlignment="1">
      <alignment horizontal="center"/>
    </xf>
    <xf numFmtId="0" fontId="21" fillId="2" borderId="20" xfId="0" applyFont="1" applyFill="1" applyBorder="1" applyAlignment="1">
      <alignment horizontal="center" vertical="center"/>
    </xf>
    <xf numFmtId="0" fontId="21" fillId="2" borderId="19" xfId="0" applyFont="1" applyFill="1" applyBorder="1" applyAlignment="1">
      <alignment horizontal="justify" vertical="justify" wrapText="1"/>
    </xf>
    <xf numFmtId="169" fontId="20" fillId="2" borderId="19" xfId="9" applyNumberFormat="1" applyFont="1" applyFill="1" applyBorder="1" applyAlignment="1">
      <alignment horizontal="center" vertical="justify"/>
    </xf>
    <xf numFmtId="0" fontId="2" fillId="2" borderId="18" xfId="0" applyFont="1" applyFill="1" applyBorder="1" applyAlignment="1">
      <alignment horizontal="left" vertical="center" wrapText="1"/>
    </xf>
    <xf numFmtId="0" fontId="19" fillId="2" borderId="20" xfId="0" applyFont="1" applyFill="1" applyBorder="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horizontal="center" vertical="center" wrapText="1"/>
    </xf>
    <xf numFmtId="0" fontId="19" fillId="2" borderId="0" xfId="0" applyFont="1" applyFill="1" applyAlignment="1">
      <alignment horizontal="center"/>
    </xf>
    <xf numFmtId="0" fontId="19" fillId="2" borderId="0" xfId="0" applyFont="1" applyFill="1" applyAlignment="1">
      <alignment horizontal="center" vertical="center"/>
    </xf>
    <xf numFmtId="0" fontId="18" fillId="2" borderId="1"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1" fillId="2" borderId="0" xfId="0" applyFont="1" applyFill="1" applyAlignment="1">
      <alignment horizontal="justify" vertical="justify" wrapText="1"/>
    </xf>
    <xf numFmtId="169" fontId="20" fillId="2" borderId="0" xfId="9" applyNumberFormat="1" applyFont="1" applyFill="1" applyBorder="1" applyAlignment="1">
      <alignment horizontal="center" vertical="justify"/>
    </xf>
    <xf numFmtId="0" fontId="22" fillId="0" borderId="1" xfId="0" applyFont="1" applyBorder="1"/>
    <xf numFmtId="0" fontId="2" fillId="2" borderId="1" xfId="0" applyFont="1" applyFill="1" applyBorder="1" applyAlignment="1">
      <alignment horizontal="center" vertical="center" wrapText="1"/>
    </xf>
    <xf numFmtId="0" fontId="5" fillId="2" borderId="0" xfId="0" applyFont="1" applyFill="1" applyAlignment="1">
      <alignment horizontal="left" vertical="center" wrapText="1"/>
    </xf>
    <xf numFmtId="0" fontId="2" fillId="2" borderId="0" xfId="0" applyFont="1" applyFill="1" applyAlignment="1">
      <alignment horizontal="justify" vertical="center" wrapText="1"/>
    </xf>
    <xf numFmtId="0" fontId="22" fillId="0" borderId="1" xfId="0" applyFont="1" applyBorder="1" applyAlignment="1">
      <alignment horizontal="justify" vertical="center"/>
    </xf>
    <xf numFmtId="0" fontId="5" fillId="2" borderId="1" xfId="0" applyFont="1" applyFill="1" applyBorder="1" applyAlignment="1">
      <alignment horizontal="center" vertical="center"/>
    </xf>
    <xf numFmtId="0" fontId="22" fillId="0" borderId="0" xfId="0" applyFont="1" applyAlignment="1">
      <alignment horizontal="justify" vertical="center"/>
    </xf>
    <xf numFmtId="169" fontId="2" fillId="2" borderId="1" xfId="9" applyNumberFormat="1" applyFont="1" applyFill="1" applyBorder="1" applyAlignment="1">
      <alignment horizontal="center" vertical="center"/>
    </xf>
    <xf numFmtId="0" fontId="19" fillId="2" borderId="0" xfId="0" applyFont="1" applyFill="1" applyAlignment="1">
      <alignment horizontal="left" vertical="center" wrapText="1"/>
    </xf>
    <xf numFmtId="169" fontId="20" fillId="2" borderId="0" xfId="9" applyNumberFormat="1" applyFont="1" applyFill="1" applyBorder="1" applyAlignment="1">
      <alignment horizontal="center" vertical="center"/>
    </xf>
    <xf numFmtId="0" fontId="20" fillId="2" borderId="0" xfId="0" applyFont="1" applyFill="1" applyAlignment="1">
      <alignment horizontal="center" vertical="center" wrapText="1"/>
    </xf>
    <xf numFmtId="0" fontId="19" fillId="2" borderId="0" xfId="0" applyFont="1" applyFill="1" applyAlignment="1">
      <alignment vertical="justify"/>
    </xf>
    <xf numFmtId="0" fontId="19" fillId="2" borderId="0" xfId="0" applyFont="1" applyFill="1"/>
    <xf numFmtId="0" fontId="19" fillId="2" borderId="0" xfId="0" applyFont="1" applyFill="1" applyAlignment="1">
      <alignment vertical="center" wrapText="1"/>
    </xf>
    <xf numFmtId="0" fontId="19" fillId="2" borderId="0" xfId="0" applyFont="1" applyFill="1" applyAlignment="1">
      <alignment wrapText="1"/>
    </xf>
    <xf numFmtId="0" fontId="11" fillId="2" borderId="0" xfId="0" applyFont="1" applyFill="1" applyAlignment="1">
      <alignment horizontal="justify" vertical="center" wrapText="1"/>
    </xf>
    <xf numFmtId="0" fontId="0" fillId="2" borderId="0" xfId="0" applyFill="1" applyAlignment="1">
      <alignment horizontal="center"/>
    </xf>
    <xf numFmtId="0" fontId="0" fillId="2" borderId="0" xfId="0" applyFill="1" applyAlignment="1">
      <alignment horizontal="justify" vertical="justify"/>
    </xf>
    <xf numFmtId="0" fontId="29" fillId="2" borderId="25" xfId="0" applyFont="1" applyFill="1" applyBorder="1" applyAlignment="1">
      <alignment horizontal="center" vertical="center"/>
    </xf>
    <xf numFmtId="172" fontId="0" fillId="2" borderId="0" xfId="8" applyNumberFormat="1" applyFont="1" applyFill="1"/>
    <xf numFmtId="0" fontId="29" fillId="2" borderId="1" xfId="0" applyFont="1" applyFill="1" applyBorder="1" applyAlignment="1">
      <alignment vertical="center"/>
    </xf>
    <xf numFmtId="0" fontId="30" fillId="2" borderId="1" xfId="0" applyFont="1" applyFill="1" applyBorder="1" applyAlignment="1">
      <alignment horizontal="center" vertical="center"/>
    </xf>
    <xf numFmtId="0" fontId="30" fillId="2" borderId="28" xfId="0" applyFont="1" applyFill="1" applyBorder="1" applyAlignment="1">
      <alignment horizontal="center" vertical="center"/>
    </xf>
    <xf numFmtId="41" fontId="0" fillId="2" borderId="0" xfId="10" applyFont="1" applyFill="1" applyAlignment="1">
      <alignment vertical="center"/>
    </xf>
    <xf numFmtId="0" fontId="29" fillId="2" borderId="1" xfId="0" applyFont="1" applyFill="1" applyBorder="1" applyAlignment="1">
      <alignment horizontal="justify" vertical="center" wrapText="1"/>
    </xf>
    <xf numFmtId="0" fontId="4" fillId="2" borderId="0" xfId="0" applyFont="1" applyFill="1" applyAlignment="1">
      <alignment horizontal="justify" vertical="center" wrapText="1"/>
    </xf>
    <xf numFmtId="0" fontId="4" fillId="2" borderId="0" xfId="0" applyFont="1" applyFill="1" applyAlignment="1">
      <alignment vertical="center"/>
    </xf>
    <xf numFmtId="0" fontId="4" fillId="2" borderId="29" xfId="0" applyFont="1" applyFill="1" applyBorder="1" applyAlignment="1">
      <alignment vertical="center"/>
    </xf>
    <xf numFmtId="0" fontId="17" fillId="2" borderId="0" xfId="0" applyFont="1" applyFill="1" applyAlignment="1">
      <alignment horizontal="center"/>
    </xf>
    <xf numFmtId="0" fontId="15" fillId="2" borderId="4" xfId="0" applyFont="1" applyFill="1" applyBorder="1" applyAlignment="1">
      <alignment horizontal="center" vertical="center" wrapText="1"/>
    </xf>
    <xf numFmtId="0" fontId="15" fillId="2" borderId="32" xfId="0" applyFont="1" applyFill="1" applyBorder="1" applyAlignment="1">
      <alignment horizontal="center"/>
    </xf>
    <xf numFmtId="0" fontId="14" fillId="2" borderId="0" xfId="0" applyFont="1" applyFill="1"/>
    <xf numFmtId="0" fontId="15" fillId="2" borderId="33" xfId="0" applyFont="1" applyFill="1" applyBorder="1" applyAlignment="1">
      <alignment horizontal="center" vertical="justify" wrapText="1"/>
    </xf>
    <xf numFmtId="0" fontId="14" fillId="2" borderId="32" xfId="0" applyFont="1" applyFill="1" applyBorder="1"/>
    <xf numFmtId="166" fontId="15" fillId="2" borderId="33" xfId="7" applyFont="1" applyFill="1" applyBorder="1" applyAlignment="1">
      <alignment horizontal="center"/>
    </xf>
    <xf numFmtId="0" fontId="14" fillId="2" borderId="0" xfId="0" applyFont="1" applyFill="1" applyAlignment="1">
      <alignment horizontal="center"/>
    </xf>
    <xf numFmtId="166" fontId="14" fillId="2" borderId="0" xfId="7" applyFont="1" applyFill="1" applyBorder="1"/>
    <xf numFmtId="169" fontId="14" fillId="2" borderId="0" xfId="9" applyNumberFormat="1" applyFont="1" applyFill="1" applyBorder="1"/>
    <xf numFmtId="0" fontId="14" fillId="2" borderId="34" xfId="0" applyFont="1" applyFill="1" applyBorder="1"/>
    <xf numFmtId="0" fontId="14" fillId="2" borderId="35" xfId="0" applyFont="1" applyFill="1" applyBorder="1" applyAlignment="1">
      <alignment horizontal="center"/>
    </xf>
    <xf numFmtId="170" fontId="14" fillId="2" borderId="35" xfId="7" applyNumberFormat="1" applyFont="1" applyFill="1" applyBorder="1"/>
    <xf numFmtId="166" fontId="14" fillId="2" borderId="35" xfId="7" applyFont="1" applyFill="1" applyBorder="1"/>
    <xf numFmtId="166" fontId="15" fillId="2" borderId="36" xfId="7" applyFont="1" applyFill="1" applyBorder="1" applyAlignment="1">
      <alignment horizontal="center"/>
    </xf>
    <xf numFmtId="9" fontId="14" fillId="2" borderId="0" xfId="9" applyFont="1" applyFill="1" applyBorder="1"/>
    <xf numFmtId="9" fontId="0" fillId="2" borderId="0" xfId="9" applyFont="1" applyFill="1" applyBorder="1"/>
    <xf numFmtId="166" fontId="15" fillId="2" borderId="0" xfId="7" applyFont="1" applyFill="1" applyBorder="1" applyAlignment="1">
      <alignment horizontal="center"/>
    </xf>
    <xf numFmtId="2" fontId="0" fillId="2" borderId="0" xfId="9" applyNumberFormat="1" applyFont="1" applyFill="1" applyBorder="1"/>
    <xf numFmtId="0" fontId="15" fillId="2" borderId="0" xfId="0" applyFont="1" applyFill="1" applyAlignment="1">
      <alignment horizontal="center" vertical="justify" wrapText="1"/>
    </xf>
    <xf numFmtId="0" fontId="15" fillId="2" borderId="0" xfId="0" applyFont="1" applyFill="1" applyAlignment="1">
      <alignment horizontal="center" vertical="center" wrapText="1"/>
    </xf>
    <xf numFmtId="0" fontId="15" fillId="2" borderId="0" xfId="0" applyFont="1" applyFill="1" applyAlignment="1">
      <alignment horizontal="center"/>
    </xf>
    <xf numFmtId="0" fontId="14" fillId="2" borderId="0" xfId="9" applyNumberFormat="1" applyFont="1" applyFill="1" applyBorder="1"/>
    <xf numFmtId="170" fontId="14" fillId="2" borderId="0" xfId="0" applyNumberFormat="1" applyFont="1" applyFill="1" applyAlignment="1">
      <alignment horizontal="center"/>
    </xf>
    <xf numFmtId="0" fontId="0" fillId="2" borderId="1" xfId="0" applyFill="1" applyBorder="1"/>
    <xf numFmtId="0" fontId="15" fillId="2" borderId="1" xfId="0" applyFont="1" applyFill="1" applyBorder="1" applyAlignment="1">
      <alignment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0" applyFont="1" applyFill="1" applyBorder="1"/>
    <xf numFmtId="0" fontId="15" fillId="2" borderId="1" xfId="0" applyFont="1" applyFill="1" applyBorder="1" applyAlignment="1">
      <alignment horizontal="center"/>
    </xf>
    <xf numFmtId="171" fontId="14" fillId="2" borderId="1" xfId="0" applyNumberFormat="1" applyFont="1" applyFill="1" applyBorder="1" applyAlignment="1">
      <alignment horizontal="center" vertical="center"/>
    </xf>
    <xf numFmtId="172" fontId="14" fillId="2" borderId="1" xfId="8" applyNumberFormat="1" applyFont="1" applyFill="1" applyBorder="1" applyAlignment="1">
      <alignment horizontal="center" vertical="center"/>
    </xf>
    <xf numFmtId="0" fontId="15" fillId="2" borderId="1" xfId="0" applyFont="1" applyFill="1" applyBorder="1" applyAlignment="1">
      <alignment horizontal="justify" vertical="center" wrapText="1"/>
    </xf>
    <xf numFmtId="169" fontId="14" fillId="2" borderId="1" xfId="9" applyNumberFormat="1" applyFont="1" applyFill="1" applyBorder="1" applyAlignment="1">
      <alignment horizontal="center" vertical="center"/>
    </xf>
    <xf numFmtId="9" fontId="14" fillId="2" borderId="1" xfId="9" applyFont="1" applyFill="1" applyBorder="1" applyAlignment="1">
      <alignment horizontal="center" vertical="center"/>
    </xf>
    <xf numFmtId="0" fontId="17" fillId="2" borderId="1" xfId="0" applyFont="1" applyFill="1" applyBorder="1" applyAlignment="1">
      <alignment horizontal="center"/>
    </xf>
    <xf numFmtId="0" fontId="11" fillId="0" borderId="0" xfId="0" applyFont="1" applyAlignment="1">
      <alignment horizontal="center" vertical="center" wrapText="1"/>
    </xf>
    <xf numFmtId="168" fontId="11" fillId="0" borderId="0" xfId="0" applyNumberFormat="1" applyFont="1" applyAlignment="1">
      <alignment horizontal="center" vertical="center" wrapText="1"/>
    </xf>
    <xf numFmtId="0" fontId="19" fillId="0" borderId="1" xfId="0" applyFont="1" applyBorder="1" applyAlignment="1">
      <alignment vertical="center" wrapText="1"/>
    </xf>
    <xf numFmtId="14" fontId="11" fillId="0" borderId="3" xfId="0" applyNumberFormat="1" applyFont="1" applyBorder="1" applyAlignment="1">
      <alignment horizontal="center" vertical="center" wrapText="1"/>
    </xf>
    <xf numFmtId="168" fontId="19" fillId="0" borderId="3" xfId="8" applyNumberFormat="1" applyFont="1" applyBorder="1" applyAlignment="1">
      <alignment horizontal="center" vertical="center" wrapText="1"/>
    </xf>
    <xf numFmtId="165" fontId="19" fillId="0" borderId="3" xfId="8" applyFont="1" applyBorder="1" applyAlignment="1">
      <alignment horizontal="center" vertical="center" wrapText="1"/>
    </xf>
    <xf numFmtId="0" fontId="19" fillId="0" borderId="3" xfId="0" applyFont="1" applyBorder="1" applyAlignment="1">
      <alignment vertical="center" wrapText="1"/>
    </xf>
    <xf numFmtId="0" fontId="7" fillId="0" borderId="0" xfId="0" applyFont="1" applyAlignment="1">
      <alignment vertical="center" wrapText="1"/>
    </xf>
    <xf numFmtId="0" fontId="31" fillId="0" borderId="0" xfId="0" applyFont="1" applyAlignment="1">
      <alignment horizontal="center" vertical="center" wrapText="1"/>
    </xf>
    <xf numFmtId="0" fontId="31" fillId="0" borderId="0" xfId="0" applyFont="1" applyAlignment="1">
      <alignment vertical="center" wrapText="1"/>
    </xf>
    <xf numFmtId="17" fontId="31" fillId="0" borderId="0" xfId="0" applyNumberFormat="1" applyFont="1" applyAlignment="1">
      <alignment horizontal="center" vertical="center" wrapText="1"/>
    </xf>
    <xf numFmtId="168" fontId="7" fillId="0" borderId="0" xfId="8" applyNumberFormat="1" applyFont="1" applyBorder="1" applyAlignment="1">
      <alignment horizontal="center" vertical="center" wrapText="1"/>
    </xf>
    <xf numFmtId="17" fontId="11" fillId="0" borderId="0" xfId="0" applyNumberFormat="1" applyFont="1" applyAlignment="1">
      <alignment horizontal="center" vertical="center" wrapText="1"/>
    </xf>
    <xf numFmtId="168" fontId="19" fillId="0" borderId="0" xfId="8" applyNumberFormat="1" applyFont="1" applyBorder="1" applyAlignment="1">
      <alignment horizontal="center" vertical="center" wrapText="1"/>
    </xf>
    <xf numFmtId="0" fontId="7" fillId="0" borderId="0" xfId="0" applyFont="1" applyAlignment="1">
      <alignment horizontal="center" vertical="center" wrapText="1"/>
    </xf>
    <xf numFmtId="0" fontId="21" fillId="0" borderId="0" xfId="0" applyFont="1" applyAlignment="1">
      <alignment horizontal="center" vertical="center" wrapText="1"/>
    </xf>
    <xf numFmtId="0" fontId="31" fillId="0" borderId="0" xfId="3" applyFont="1" applyAlignment="1">
      <alignment vertical="center" wrapText="1"/>
    </xf>
    <xf numFmtId="0" fontId="32" fillId="0" borderId="0" xfId="3" applyFont="1" applyAlignment="1">
      <alignment vertical="center" wrapText="1"/>
    </xf>
    <xf numFmtId="0" fontId="16" fillId="5" borderId="1" xfId="0" applyFont="1" applyFill="1" applyBorder="1" applyAlignment="1">
      <alignment horizontal="center" vertical="center" wrapText="1"/>
    </xf>
    <xf numFmtId="0" fontId="8" fillId="0" borderId="26" xfId="0" applyFont="1" applyBorder="1" applyAlignment="1">
      <alignment horizontal="center"/>
    </xf>
    <xf numFmtId="0" fontId="8" fillId="0" borderId="37" xfId="0" applyFont="1" applyBorder="1" applyAlignment="1">
      <alignment horizontal="center"/>
    </xf>
    <xf numFmtId="0" fontId="8" fillId="0" borderId="27" xfId="0" applyFont="1" applyBorder="1" applyAlignment="1">
      <alignment horizontal="center"/>
    </xf>
    <xf numFmtId="0" fontId="4" fillId="0" borderId="0" xfId="0" applyFont="1" applyAlignment="1">
      <alignment horizontal="center"/>
    </xf>
    <xf numFmtId="0" fontId="21" fillId="3" borderId="5" xfId="0" applyFont="1" applyFill="1" applyBorder="1" applyAlignment="1">
      <alignment horizontal="center" vertical="center" wrapText="1"/>
    </xf>
    <xf numFmtId="0" fontId="31" fillId="0" borderId="0" xfId="3" applyFont="1" applyAlignment="1">
      <alignment horizontal="left" vertical="center" wrapText="1"/>
    </xf>
    <xf numFmtId="0" fontId="24" fillId="0" borderId="0" xfId="0" applyFont="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0" xfId="0" applyFont="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21" fillId="4" borderId="12" xfId="3" applyFont="1" applyFill="1" applyBorder="1" applyAlignment="1">
      <alignment horizontal="center" vertical="center" wrapText="1"/>
    </xf>
    <xf numFmtId="0" fontId="21" fillId="4" borderId="11" xfId="3" applyFont="1" applyFill="1" applyBorder="1" applyAlignment="1">
      <alignment horizontal="center" vertical="center" wrapText="1"/>
    </xf>
    <xf numFmtId="0" fontId="21" fillId="4" borderId="10" xfId="3" applyFont="1" applyFill="1" applyBorder="1" applyAlignment="1">
      <alignment horizontal="center" vertical="center" wrapText="1"/>
    </xf>
    <xf numFmtId="0" fontId="21" fillId="3" borderId="2"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21" fillId="3" borderId="12" xfId="3" applyFont="1" applyFill="1" applyBorder="1" applyAlignment="1">
      <alignment horizontal="center" vertical="center" wrapText="1"/>
    </xf>
    <xf numFmtId="0" fontId="21" fillId="3" borderId="11" xfId="3" applyFont="1" applyFill="1" applyBorder="1" applyAlignment="1">
      <alignment horizontal="center" vertical="center" wrapText="1"/>
    </xf>
    <xf numFmtId="0" fontId="21" fillId="3" borderId="10" xfId="3" applyFont="1" applyFill="1" applyBorder="1" applyAlignment="1">
      <alignment horizontal="center" vertical="center" wrapText="1"/>
    </xf>
    <xf numFmtId="0" fontId="21" fillId="2" borderId="14" xfId="0" applyFont="1" applyFill="1" applyBorder="1" applyAlignment="1">
      <alignment horizontal="center" vertical="center"/>
    </xf>
    <xf numFmtId="0" fontId="21" fillId="2" borderId="22" xfId="0" applyFont="1" applyFill="1" applyBorder="1" applyAlignment="1">
      <alignment horizontal="justify" vertical="center" wrapText="1"/>
    </xf>
    <xf numFmtId="0" fontId="21" fillId="2" borderId="23" xfId="0" applyFont="1" applyFill="1" applyBorder="1" applyAlignment="1">
      <alignment horizontal="justify" vertical="center" wrapText="1"/>
    </xf>
    <xf numFmtId="0" fontId="23" fillId="2" borderId="0" xfId="0" applyFont="1" applyFill="1" applyAlignment="1">
      <alignment horizontal="center" vertical="center" wrapText="1"/>
    </xf>
    <xf numFmtId="0" fontId="19" fillId="2" borderId="0" xfId="0" applyFont="1" applyFill="1" applyAlignment="1">
      <alignment horizontal="center" vertical="center" wrapText="1"/>
    </xf>
    <xf numFmtId="0" fontId="15" fillId="2" borderId="0" xfId="0" applyFont="1" applyFill="1" applyAlignment="1">
      <alignment horizontal="center" vertical="justify" wrapText="1"/>
    </xf>
    <xf numFmtId="0" fontId="21" fillId="2" borderId="0" xfId="0" applyFont="1" applyFill="1" applyAlignment="1">
      <alignment horizontal="center" vertical="center" wrapText="1"/>
    </xf>
    <xf numFmtId="166" fontId="29" fillId="2" borderId="0" xfId="7" applyFont="1" applyFill="1" applyBorder="1" applyAlignment="1">
      <alignment horizontal="center"/>
    </xf>
    <xf numFmtId="0" fontId="21" fillId="2" borderId="0" xfId="0" applyFont="1" applyFill="1" applyAlignment="1">
      <alignment horizontal="center" vertical="justify" wrapText="1"/>
    </xf>
    <xf numFmtId="166" fontId="21" fillId="2" borderId="0" xfId="0" applyNumberFormat="1" applyFont="1" applyFill="1" applyAlignment="1">
      <alignment horizontal="center" vertical="justify" wrapText="1"/>
    </xf>
    <xf numFmtId="9" fontId="21" fillId="2" borderId="0" xfId="0" applyNumberFormat="1" applyFont="1" applyFill="1" applyAlignment="1">
      <alignment horizontal="center" vertical="justify" wrapText="1"/>
    </xf>
    <xf numFmtId="9" fontId="17" fillId="2" borderId="0" xfId="0" applyNumberFormat="1" applyFont="1" applyFill="1" applyAlignment="1">
      <alignment horizontal="center"/>
    </xf>
    <xf numFmtId="0" fontId="17" fillId="2" borderId="0" xfId="0" applyFont="1" applyFill="1" applyAlignment="1">
      <alignment horizontal="center"/>
    </xf>
    <xf numFmtId="0" fontId="0" fillId="2" borderId="0" xfId="0" applyFill="1" applyAlignment="1">
      <alignment horizontal="justify" vertical="justify"/>
    </xf>
    <xf numFmtId="0" fontId="29" fillId="2" borderId="26" xfId="0" applyFont="1" applyFill="1" applyBorder="1" applyAlignment="1">
      <alignment horizontal="center" vertical="center" wrapText="1"/>
    </xf>
    <xf numFmtId="0" fontId="29" fillId="2" borderId="27"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1" xfId="0" applyFont="1" applyFill="1" applyBorder="1" applyAlignment="1">
      <alignment horizontal="center" vertical="justify"/>
    </xf>
    <xf numFmtId="0" fontId="21" fillId="2" borderId="1" xfId="0" applyFont="1" applyFill="1" applyBorder="1" applyAlignment="1">
      <alignment horizontal="center" vertical="center" wrapText="1"/>
    </xf>
    <xf numFmtId="0" fontId="13" fillId="0" borderId="0" xfId="0" applyFont="1" applyBorder="1" applyAlignment="1">
      <alignment horizontal="left" vertical="top" wrapText="1"/>
    </xf>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3" fillId="0" borderId="0" xfId="3" applyFont="1" applyBorder="1" applyAlignment="1">
      <alignment horizontal="left" vertical="top" wrapText="1"/>
    </xf>
    <xf numFmtId="0" fontId="8" fillId="0" borderId="0" xfId="0" applyFont="1" applyAlignment="1">
      <alignment horizontal="center" vertical="center" wrapText="1"/>
    </xf>
    <xf numFmtId="0" fontId="33" fillId="0" borderId="1" xfId="0" applyFont="1" applyFill="1" applyBorder="1" applyAlignment="1">
      <alignment horizontal="center" vertical="center" wrapText="1"/>
    </xf>
    <xf numFmtId="0" fontId="34" fillId="0" borderId="1" xfId="0" applyFont="1" applyBorder="1" applyAlignment="1">
      <alignment vertical="center" wrapText="1"/>
    </xf>
  </cellXfs>
  <cellStyles count="11">
    <cellStyle name="Millares" xfId="7" builtinId="3"/>
    <cellStyle name="Millares [0]" xfId="10" builtinId="6"/>
    <cellStyle name="Millares [0] 2" xfId="6"/>
    <cellStyle name="Millares 2" xfId="1"/>
    <cellStyle name="Millares 3" xfId="5"/>
    <cellStyle name="Moneda" xfId="8" builtinId="4"/>
    <cellStyle name="Moneda 2" xfId="4"/>
    <cellStyle name="Normal" xfId="0" builtinId="0"/>
    <cellStyle name="Normal 2" xfId="2"/>
    <cellStyle name="Normal 3" xfId="3"/>
    <cellStyle name="Porcentaje" xfId="9"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a.marin\Downloads\EVALUACI&#211;N%20No%20002%20SUMINISTRO%20DE%20EQUIPOS%20Y%20ELEMENTOS%20DE%20E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002 DE 2022</v>
          </cell>
        </row>
        <row r="3">
          <cell r="B3" t="str">
            <v xml:space="preserve">SUMINISTRO DE EQUIPOS Y ELEMENTOS DE PROTECCIÓN PERSONAL Y COLECTIVO CON EL FIN DE CONTRIBUIR A MINIMIZAR, AISLAR O ELIMINAR LOS RIESGOS QUE GENERAN INCIDENTES Y/O ACCIDENTES DE TRABAJO Y POSIBLES ENFERMEDADES LABORALES. </v>
          </cell>
        </row>
        <row r="6">
          <cell r="C6" t="str">
            <v>ALIANZA ESTRATEGICA OUTSORCING Y SUMINISTROS SAS</v>
          </cell>
        </row>
        <row r="14">
          <cell r="C14" t="str">
            <v>PANAMERICANA OUTSORCING SA</v>
          </cell>
        </row>
      </sheetData>
      <sheetData sheetId="1">
        <row r="8">
          <cell r="B8" t="str">
            <v>LIQUIDEZ</v>
          </cell>
          <cell r="D8" t="str">
            <v>&gt; = 1.5</v>
          </cell>
        </row>
        <row r="9">
          <cell r="B9" t="str">
            <v>CAPITAL DE TRABAJO</v>
          </cell>
          <cell r="D9" t="str">
            <v>&gt; = 50% DEL P.O</v>
          </cell>
        </row>
        <row r="10">
          <cell r="B10" t="str">
            <v>ENDEUDAMIENTO</v>
          </cell>
          <cell r="D10" t="str">
            <v>&lt;=60%</v>
          </cell>
        </row>
        <row r="15">
          <cell r="E15">
            <v>28.760715309812998</v>
          </cell>
        </row>
        <row r="18">
          <cell r="E18">
            <v>2443350308</v>
          </cell>
        </row>
        <row r="21">
          <cell r="E21">
            <v>0.10876856109278311</v>
          </cell>
        </row>
        <row r="28">
          <cell r="E28">
            <v>3.0711708697348765</v>
          </cell>
        </row>
        <row r="31">
          <cell r="E31">
            <v>16716584174</v>
          </cell>
        </row>
        <row r="34">
          <cell r="E34">
            <v>0.20181317348717606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28" zoomScale="91" zoomScaleNormal="91" workbookViewId="0">
      <pane xSplit="1" topLeftCell="B1" activePane="topRight" state="frozen"/>
      <selection pane="topRight" activeCell="C42" sqref="C42"/>
    </sheetView>
  </sheetViews>
  <sheetFormatPr baseColWidth="10" defaultRowHeight="11.25" x14ac:dyDescent="0.2"/>
  <cols>
    <col min="1" max="1" width="85" style="2" customWidth="1"/>
    <col min="2" max="3" width="36.28515625" style="12" customWidth="1"/>
    <col min="4" max="16384" width="11.42578125" style="1"/>
  </cols>
  <sheetData>
    <row r="1" spans="1:3" x14ac:dyDescent="0.2">
      <c r="A1" s="176"/>
      <c r="B1" s="176"/>
      <c r="C1" s="176"/>
    </row>
    <row r="3" spans="1:3" ht="23.25" x14ac:dyDescent="0.35">
      <c r="A3" s="173" t="s">
        <v>92</v>
      </c>
      <c r="B3" s="174"/>
      <c r="C3" s="175"/>
    </row>
    <row r="4" spans="1:3" s="17" customFormat="1" ht="38.25" customHeight="1" x14ac:dyDescent="0.2">
      <c r="A4" s="26" t="s">
        <v>0</v>
      </c>
      <c r="B4" s="27" t="s">
        <v>38</v>
      </c>
      <c r="C4" s="27" t="s">
        <v>39</v>
      </c>
    </row>
    <row r="5" spans="1:3" x14ac:dyDescent="0.2">
      <c r="A5" s="4" t="s">
        <v>1</v>
      </c>
      <c r="B5" s="11" t="s">
        <v>103</v>
      </c>
      <c r="C5" s="11" t="s">
        <v>114</v>
      </c>
    </row>
    <row r="6" spans="1:3" ht="39" customHeight="1" x14ac:dyDescent="0.2">
      <c r="A6" s="15" t="s">
        <v>17</v>
      </c>
      <c r="B6" s="11" t="s">
        <v>4</v>
      </c>
      <c r="C6" s="11" t="s">
        <v>4</v>
      </c>
    </row>
    <row r="7" spans="1:3" x14ac:dyDescent="0.2">
      <c r="A7" s="5" t="s">
        <v>8</v>
      </c>
      <c r="B7" s="11"/>
      <c r="C7" s="11"/>
    </row>
    <row r="8" spans="1:3" x14ac:dyDescent="0.2">
      <c r="A8" s="6" t="s">
        <v>18</v>
      </c>
      <c r="B8" s="11" t="s">
        <v>104</v>
      </c>
      <c r="C8" s="11" t="s">
        <v>115</v>
      </c>
    </row>
    <row r="9" spans="1:3" ht="204.75" customHeight="1" x14ac:dyDescent="0.2">
      <c r="A9" s="7" t="s">
        <v>19</v>
      </c>
      <c r="B9" s="11" t="s">
        <v>4</v>
      </c>
      <c r="C9" s="11" t="s">
        <v>4</v>
      </c>
    </row>
    <row r="10" spans="1:3" x14ac:dyDescent="0.2">
      <c r="A10" s="7" t="s">
        <v>6</v>
      </c>
      <c r="B10" s="11" t="s">
        <v>105</v>
      </c>
      <c r="C10" s="11" t="s">
        <v>116</v>
      </c>
    </row>
    <row r="11" spans="1:3" x14ac:dyDescent="0.2">
      <c r="A11" s="5" t="s">
        <v>93</v>
      </c>
      <c r="B11" s="11" t="s">
        <v>5</v>
      </c>
      <c r="C11" s="11" t="s">
        <v>5</v>
      </c>
    </row>
    <row r="12" spans="1:3" x14ac:dyDescent="0.2">
      <c r="A12" s="5" t="s">
        <v>20</v>
      </c>
      <c r="B12" s="11" t="s">
        <v>5</v>
      </c>
      <c r="C12" s="11" t="s">
        <v>5</v>
      </c>
    </row>
    <row r="13" spans="1:3" ht="24" customHeight="1" x14ac:dyDescent="0.2">
      <c r="A13" s="8" t="s">
        <v>2</v>
      </c>
      <c r="B13" s="11" t="s">
        <v>5</v>
      </c>
      <c r="C13" s="11" t="s">
        <v>5</v>
      </c>
    </row>
    <row r="14" spans="1:3" ht="16.5" customHeight="1" x14ac:dyDescent="0.2">
      <c r="A14" s="5" t="s">
        <v>94</v>
      </c>
      <c r="B14" s="11" t="s">
        <v>5</v>
      </c>
      <c r="C14" s="11" t="s">
        <v>5</v>
      </c>
    </row>
    <row r="15" spans="1:3" ht="24" customHeight="1" x14ac:dyDescent="0.2">
      <c r="A15" s="8" t="s">
        <v>95</v>
      </c>
      <c r="B15" s="11" t="s">
        <v>5</v>
      </c>
      <c r="C15" s="11" t="s">
        <v>5</v>
      </c>
    </row>
    <row r="16" spans="1:3" x14ac:dyDescent="0.2">
      <c r="A16" s="5" t="s">
        <v>28</v>
      </c>
      <c r="B16" s="11" t="s">
        <v>5</v>
      </c>
      <c r="C16" s="11" t="s">
        <v>5</v>
      </c>
    </row>
    <row r="17" spans="1:3" ht="300.75" customHeight="1" x14ac:dyDescent="0.2">
      <c r="A17" s="8" t="s">
        <v>96</v>
      </c>
      <c r="B17" s="11" t="s">
        <v>5</v>
      </c>
      <c r="C17" s="11" t="s">
        <v>5</v>
      </c>
    </row>
    <row r="18" spans="1:3" ht="14.25" customHeight="1" x14ac:dyDescent="0.2">
      <c r="A18" s="71" t="s">
        <v>97</v>
      </c>
      <c r="B18" s="11" t="s">
        <v>5</v>
      </c>
      <c r="C18" s="11" t="s">
        <v>5</v>
      </c>
    </row>
    <row r="19" spans="1:3" ht="14.25" customHeight="1" x14ac:dyDescent="0.2">
      <c r="A19" s="71" t="s">
        <v>98</v>
      </c>
      <c r="B19" s="11" t="s">
        <v>5</v>
      </c>
      <c r="C19" s="11" t="s">
        <v>5</v>
      </c>
    </row>
    <row r="20" spans="1:3" ht="14.25" customHeight="1" x14ac:dyDescent="0.2">
      <c r="A20" s="72" t="s">
        <v>99</v>
      </c>
      <c r="B20" s="11" t="s">
        <v>5</v>
      </c>
      <c r="C20" s="11" t="s">
        <v>5</v>
      </c>
    </row>
    <row r="21" spans="1:3" x14ac:dyDescent="0.2">
      <c r="A21" s="6" t="s">
        <v>9</v>
      </c>
      <c r="B21" s="11" t="s">
        <v>106</v>
      </c>
      <c r="C21" s="11" t="s">
        <v>117</v>
      </c>
    </row>
    <row r="22" spans="1:3" ht="409.5" customHeight="1" x14ac:dyDescent="0.2">
      <c r="A22" s="7" t="s">
        <v>100</v>
      </c>
      <c r="B22" s="11" t="s">
        <v>4</v>
      </c>
      <c r="C22" s="11" t="s">
        <v>4</v>
      </c>
    </row>
    <row r="23" spans="1:3" ht="22.5" customHeight="1" x14ac:dyDescent="0.2">
      <c r="A23" s="5" t="s">
        <v>21</v>
      </c>
      <c r="B23" s="11" t="s">
        <v>107</v>
      </c>
      <c r="C23" s="11" t="s">
        <v>118</v>
      </c>
    </row>
    <row r="24" spans="1:3" ht="45.75" customHeight="1" x14ac:dyDescent="0.2">
      <c r="A24" s="8" t="s">
        <v>33</v>
      </c>
      <c r="B24" s="11" t="s">
        <v>4</v>
      </c>
      <c r="C24" s="11" t="s">
        <v>4</v>
      </c>
    </row>
    <row r="25" spans="1:3" ht="21.75" customHeight="1" x14ac:dyDescent="0.2">
      <c r="A25" s="5" t="s">
        <v>22</v>
      </c>
      <c r="B25" s="11" t="s">
        <v>108</v>
      </c>
      <c r="C25" s="11" t="s">
        <v>119</v>
      </c>
    </row>
    <row r="26" spans="1:3" ht="69.75" customHeight="1" x14ac:dyDescent="0.2">
      <c r="A26" s="8" t="s">
        <v>34</v>
      </c>
      <c r="B26" s="11" t="s">
        <v>109</v>
      </c>
      <c r="C26" s="11" t="s">
        <v>4</v>
      </c>
    </row>
    <row r="27" spans="1:3" ht="15.75" customHeight="1" x14ac:dyDescent="0.2">
      <c r="A27" s="6" t="s">
        <v>23</v>
      </c>
      <c r="B27" s="11" t="s">
        <v>110</v>
      </c>
      <c r="C27" s="11" t="s">
        <v>120</v>
      </c>
    </row>
    <row r="28" spans="1:3" ht="82.5" customHeight="1" x14ac:dyDescent="0.2">
      <c r="A28" s="8" t="s">
        <v>101</v>
      </c>
      <c r="B28" s="11" t="s">
        <v>4</v>
      </c>
      <c r="C28" s="11" t="s">
        <v>4</v>
      </c>
    </row>
    <row r="29" spans="1:3" x14ac:dyDescent="0.2">
      <c r="A29" s="9" t="s">
        <v>24</v>
      </c>
      <c r="B29" s="11"/>
      <c r="C29" s="11" t="s">
        <v>121</v>
      </c>
    </row>
    <row r="30" spans="1:3" ht="20.25" customHeight="1" x14ac:dyDescent="0.2">
      <c r="A30" s="8" t="s">
        <v>25</v>
      </c>
      <c r="B30" s="223" t="s">
        <v>166</v>
      </c>
      <c r="C30" s="11" t="s">
        <v>4</v>
      </c>
    </row>
    <row r="31" spans="1:3" ht="14.25" customHeight="1" x14ac:dyDescent="0.2">
      <c r="A31" s="6" t="s">
        <v>29</v>
      </c>
      <c r="B31" s="11" t="s">
        <v>111</v>
      </c>
      <c r="C31" s="11" t="s">
        <v>114</v>
      </c>
    </row>
    <row r="32" spans="1:3" ht="66.75" customHeight="1" x14ac:dyDescent="0.2">
      <c r="A32" s="8" t="s">
        <v>102</v>
      </c>
      <c r="B32" s="28" t="s">
        <v>112</v>
      </c>
      <c r="C32" s="11" t="s">
        <v>36</v>
      </c>
    </row>
    <row r="33" spans="1:3" ht="18.75" customHeight="1" x14ac:dyDescent="0.2">
      <c r="A33" s="9" t="s">
        <v>10</v>
      </c>
      <c r="B33" s="11" t="s">
        <v>163</v>
      </c>
      <c r="C33" s="11" t="s">
        <v>163</v>
      </c>
    </row>
    <row r="34" spans="1:3" ht="54" customHeight="1" x14ac:dyDescent="0.2">
      <c r="A34" s="7" t="s">
        <v>3</v>
      </c>
      <c r="B34" s="11" t="s">
        <v>4</v>
      </c>
      <c r="C34" s="11" t="s">
        <v>4</v>
      </c>
    </row>
    <row r="35" spans="1:3" ht="17.25" customHeight="1" x14ac:dyDescent="0.2">
      <c r="A35" s="6" t="s">
        <v>26</v>
      </c>
      <c r="B35" s="11" t="s">
        <v>113</v>
      </c>
      <c r="C35" s="11" t="s">
        <v>122</v>
      </c>
    </row>
    <row r="36" spans="1:3" ht="151.5" customHeight="1" x14ac:dyDescent="0.2">
      <c r="A36" s="10" t="s">
        <v>27</v>
      </c>
      <c r="B36" s="11" t="s">
        <v>4</v>
      </c>
      <c r="C36" s="223" t="s">
        <v>166</v>
      </c>
    </row>
    <row r="37" spans="1:3" ht="22.5" customHeight="1" x14ac:dyDescent="0.2">
      <c r="A37" s="13" t="s">
        <v>7</v>
      </c>
      <c r="B37" s="223" t="s">
        <v>166</v>
      </c>
      <c r="C37" s="11" t="s">
        <v>4</v>
      </c>
    </row>
    <row r="38" spans="1:3" x14ac:dyDescent="0.2">
      <c r="A38" s="3"/>
      <c r="B38" s="14"/>
      <c r="C38" s="14"/>
    </row>
  </sheetData>
  <mergeCells count="2">
    <mergeCell ref="A3:C3"/>
    <mergeCell ref="A1:C1"/>
  </mergeCells>
  <pageMargins left="0.7" right="0.7" top="0.75" bottom="0.75" header="0.3" footer="0.3"/>
  <pageSetup paperSize="130"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16" zoomScale="75" zoomScaleNormal="75" workbookViewId="0">
      <selection activeCell="F21" sqref="F21"/>
    </sheetView>
  </sheetViews>
  <sheetFormatPr baseColWidth="10" defaultRowHeight="14.25" x14ac:dyDescent="0.25"/>
  <cols>
    <col min="1" max="1" width="8.5703125" style="29" customWidth="1"/>
    <col min="2" max="2" width="5" style="29" customWidth="1"/>
    <col min="3" max="3" width="32.42578125" style="29" customWidth="1"/>
    <col min="4" max="4" width="26.85546875" style="29" customWidth="1"/>
    <col min="5" max="5" width="15.7109375" style="29" customWidth="1"/>
    <col min="6" max="6" width="43.7109375" style="29" customWidth="1"/>
    <col min="7" max="7" width="30.42578125" style="29" customWidth="1"/>
    <col min="8" max="8" width="18.42578125" style="29" customWidth="1"/>
    <col min="9" max="9" width="21.5703125" style="30" customWidth="1"/>
    <col min="10" max="10" width="23.7109375" style="29" customWidth="1"/>
    <col min="11" max="11" width="40.5703125" style="29" customWidth="1"/>
    <col min="12" max="12" width="23.7109375" style="29" customWidth="1"/>
    <col min="13" max="13" width="19.85546875" style="29" customWidth="1"/>
    <col min="14" max="14" width="17.42578125" style="29" customWidth="1"/>
    <col min="15" max="257" width="11.42578125" style="29"/>
    <col min="258" max="258" width="5.42578125" style="29" customWidth="1"/>
    <col min="259" max="259" width="5" style="29" customWidth="1"/>
    <col min="260" max="261" width="17.28515625" style="29" customWidth="1"/>
    <col min="262" max="262" width="15.7109375" style="29" customWidth="1"/>
    <col min="263" max="263" width="41.42578125" style="29" customWidth="1"/>
    <col min="264" max="264" width="21.7109375" style="29" customWidth="1"/>
    <col min="265" max="265" width="18.42578125" style="29" customWidth="1"/>
    <col min="266" max="266" width="19.28515625" style="29" customWidth="1"/>
    <col min="267" max="267" width="20.42578125" style="29" customWidth="1"/>
    <col min="268" max="513" width="11.42578125" style="29"/>
    <col min="514" max="514" width="5.42578125" style="29" customWidth="1"/>
    <col min="515" max="515" width="5" style="29" customWidth="1"/>
    <col min="516" max="517" width="17.28515625" style="29" customWidth="1"/>
    <col min="518" max="518" width="15.7109375" style="29" customWidth="1"/>
    <col min="519" max="519" width="41.42578125" style="29" customWidth="1"/>
    <col min="520" max="520" width="21.7109375" style="29" customWidth="1"/>
    <col min="521" max="521" width="18.42578125" style="29" customWidth="1"/>
    <col min="522" max="522" width="19.28515625" style="29" customWidth="1"/>
    <col min="523" max="523" width="20.42578125" style="29" customWidth="1"/>
    <col min="524" max="769" width="11.42578125" style="29"/>
    <col min="770" max="770" width="5.42578125" style="29" customWidth="1"/>
    <col min="771" max="771" width="5" style="29" customWidth="1"/>
    <col min="772" max="773" width="17.28515625" style="29" customWidth="1"/>
    <col min="774" max="774" width="15.7109375" style="29" customWidth="1"/>
    <col min="775" max="775" width="41.42578125" style="29" customWidth="1"/>
    <col min="776" max="776" width="21.7109375" style="29" customWidth="1"/>
    <col min="777" max="777" width="18.42578125" style="29" customWidth="1"/>
    <col min="778" max="778" width="19.28515625" style="29" customWidth="1"/>
    <col min="779" max="779" width="20.42578125" style="29" customWidth="1"/>
    <col min="780" max="1025" width="11.42578125" style="29"/>
    <col min="1026" max="1026" width="5.42578125" style="29" customWidth="1"/>
    <col min="1027" max="1027" width="5" style="29" customWidth="1"/>
    <col min="1028" max="1029" width="17.28515625" style="29" customWidth="1"/>
    <col min="1030" max="1030" width="15.7109375" style="29" customWidth="1"/>
    <col min="1031" max="1031" width="41.42578125" style="29" customWidth="1"/>
    <col min="1032" max="1032" width="21.7109375" style="29" customWidth="1"/>
    <col min="1033" max="1033" width="18.42578125" style="29" customWidth="1"/>
    <col min="1034" max="1034" width="19.28515625" style="29" customWidth="1"/>
    <col min="1035" max="1035" width="20.42578125" style="29" customWidth="1"/>
    <col min="1036" max="1281" width="11.42578125" style="29"/>
    <col min="1282" max="1282" width="5.42578125" style="29" customWidth="1"/>
    <col min="1283" max="1283" width="5" style="29" customWidth="1"/>
    <col min="1284" max="1285" width="17.28515625" style="29" customWidth="1"/>
    <col min="1286" max="1286" width="15.7109375" style="29" customWidth="1"/>
    <col min="1287" max="1287" width="41.42578125" style="29" customWidth="1"/>
    <col min="1288" max="1288" width="21.7109375" style="29" customWidth="1"/>
    <col min="1289" max="1289" width="18.42578125" style="29" customWidth="1"/>
    <col min="1290" max="1290" width="19.28515625" style="29" customWidth="1"/>
    <col min="1291" max="1291" width="20.42578125" style="29" customWidth="1"/>
    <col min="1292" max="1537" width="11.42578125" style="29"/>
    <col min="1538" max="1538" width="5.42578125" style="29" customWidth="1"/>
    <col min="1539" max="1539" width="5" style="29" customWidth="1"/>
    <col min="1540" max="1541" width="17.28515625" style="29" customWidth="1"/>
    <col min="1542" max="1542" width="15.7109375" style="29" customWidth="1"/>
    <col min="1543" max="1543" width="41.42578125" style="29" customWidth="1"/>
    <col min="1544" max="1544" width="21.7109375" style="29" customWidth="1"/>
    <col min="1545" max="1545" width="18.42578125" style="29" customWidth="1"/>
    <col min="1546" max="1546" width="19.28515625" style="29" customWidth="1"/>
    <col min="1547" max="1547" width="20.42578125" style="29" customWidth="1"/>
    <col min="1548" max="1793" width="11.42578125" style="29"/>
    <col min="1794" max="1794" width="5.42578125" style="29" customWidth="1"/>
    <col min="1795" max="1795" width="5" style="29" customWidth="1"/>
    <col min="1796" max="1797" width="17.28515625" style="29" customWidth="1"/>
    <col min="1798" max="1798" width="15.7109375" style="29" customWidth="1"/>
    <col min="1799" max="1799" width="41.42578125" style="29" customWidth="1"/>
    <col min="1800" max="1800" width="21.7109375" style="29" customWidth="1"/>
    <col min="1801" max="1801" width="18.42578125" style="29" customWidth="1"/>
    <col min="1802" max="1802" width="19.28515625" style="29" customWidth="1"/>
    <col min="1803" max="1803" width="20.42578125" style="29" customWidth="1"/>
    <col min="1804" max="2049" width="11.42578125" style="29"/>
    <col min="2050" max="2050" width="5.42578125" style="29" customWidth="1"/>
    <col min="2051" max="2051" width="5" style="29" customWidth="1"/>
    <col min="2052" max="2053" width="17.28515625" style="29" customWidth="1"/>
    <col min="2054" max="2054" width="15.7109375" style="29" customWidth="1"/>
    <col min="2055" max="2055" width="41.42578125" style="29" customWidth="1"/>
    <col min="2056" max="2056" width="21.7109375" style="29" customWidth="1"/>
    <col min="2057" max="2057" width="18.42578125" style="29" customWidth="1"/>
    <col min="2058" max="2058" width="19.28515625" style="29" customWidth="1"/>
    <col min="2059" max="2059" width="20.42578125" style="29" customWidth="1"/>
    <col min="2060" max="2305" width="11.42578125" style="29"/>
    <col min="2306" max="2306" width="5.42578125" style="29" customWidth="1"/>
    <col min="2307" max="2307" width="5" style="29" customWidth="1"/>
    <col min="2308" max="2309" width="17.28515625" style="29" customWidth="1"/>
    <col min="2310" max="2310" width="15.7109375" style="29" customWidth="1"/>
    <col min="2311" max="2311" width="41.42578125" style="29" customWidth="1"/>
    <col min="2312" max="2312" width="21.7109375" style="29" customWidth="1"/>
    <col min="2313" max="2313" width="18.42578125" style="29" customWidth="1"/>
    <col min="2314" max="2314" width="19.28515625" style="29" customWidth="1"/>
    <col min="2315" max="2315" width="20.42578125" style="29" customWidth="1"/>
    <col min="2316" max="2561" width="11.42578125" style="29"/>
    <col min="2562" max="2562" width="5.42578125" style="29" customWidth="1"/>
    <col min="2563" max="2563" width="5" style="29" customWidth="1"/>
    <col min="2564" max="2565" width="17.28515625" style="29" customWidth="1"/>
    <col min="2566" max="2566" width="15.7109375" style="29" customWidth="1"/>
    <col min="2567" max="2567" width="41.42578125" style="29" customWidth="1"/>
    <col min="2568" max="2568" width="21.7109375" style="29" customWidth="1"/>
    <col min="2569" max="2569" width="18.42578125" style="29" customWidth="1"/>
    <col min="2570" max="2570" width="19.28515625" style="29" customWidth="1"/>
    <col min="2571" max="2571" width="20.42578125" style="29" customWidth="1"/>
    <col min="2572" max="2817" width="11.42578125" style="29"/>
    <col min="2818" max="2818" width="5.42578125" style="29" customWidth="1"/>
    <col min="2819" max="2819" width="5" style="29" customWidth="1"/>
    <col min="2820" max="2821" width="17.28515625" style="29" customWidth="1"/>
    <col min="2822" max="2822" width="15.7109375" style="29" customWidth="1"/>
    <col min="2823" max="2823" width="41.42578125" style="29" customWidth="1"/>
    <col min="2824" max="2824" width="21.7109375" style="29" customWidth="1"/>
    <col min="2825" max="2825" width="18.42578125" style="29" customWidth="1"/>
    <col min="2826" max="2826" width="19.28515625" style="29" customWidth="1"/>
    <col min="2827" max="2827" width="20.42578125" style="29" customWidth="1"/>
    <col min="2828" max="3073" width="11.42578125" style="29"/>
    <col min="3074" max="3074" width="5.42578125" style="29" customWidth="1"/>
    <col min="3075" max="3075" width="5" style="29" customWidth="1"/>
    <col min="3076" max="3077" width="17.28515625" style="29" customWidth="1"/>
    <col min="3078" max="3078" width="15.7109375" style="29" customWidth="1"/>
    <col min="3079" max="3079" width="41.42578125" style="29" customWidth="1"/>
    <col min="3080" max="3080" width="21.7109375" style="29" customWidth="1"/>
    <col min="3081" max="3081" width="18.42578125" style="29" customWidth="1"/>
    <col min="3082" max="3082" width="19.28515625" style="29" customWidth="1"/>
    <col min="3083" max="3083" width="20.42578125" style="29" customWidth="1"/>
    <col min="3084" max="3329" width="11.42578125" style="29"/>
    <col min="3330" max="3330" width="5.42578125" style="29" customWidth="1"/>
    <col min="3331" max="3331" width="5" style="29" customWidth="1"/>
    <col min="3332" max="3333" width="17.28515625" style="29" customWidth="1"/>
    <col min="3334" max="3334" width="15.7109375" style="29" customWidth="1"/>
    <col min="3335" max="3335" width="41.42578125" style="29" customWidth="1"/>
    <col min="3336" max="3336" width="21.7109375" style="29" customWidth="1"/>
    <col min="3337" max="3337" width="18.42578125" style="29" customWidth="1"/>
    <col min="3338" max="3338" width="19.28515625" style="29" customWidth="1"/>
    <col min="3339" max="3339" width="20.42578125" style="29" customWidth="1"/>
    <col min="3340" max="3585" width="11.42578125" style="29"/>
    <col min="3586" max="3586" width="5.42578125" style="29" customWidth="1"/>
    <col min="3587" max="3587" width="5" style="29" customWidth="1"/>
    <col min="3588" max="3589" width="17.28515625" style="29" customWidth="1"/>
    <col min="3590" max="3590" width="15.7109375" style="29" customWidth="1"/>
    <col min="3591" max="3591" width="41.42578125" style="29" customWidth="1"/>
    <col min="3592" max="3592" width="21.7109375" style="29" customWidth="1"/>
    <col min="3593" max="3593" width="18.42578125" style="29" customWidth="1"/>
    <col min="3594" max="3594" width="19.28515625" style="29" customWidth="1"/>
    <col min="3595" max="3595" width="20.42578125" style="29" customWidth="1"/>
    <col min="3596" max="3841" width="11.42578125" style="29"/>
    <col min="3842" max="3842" width="5.42578125" style="29" customWidth="1"/>
    <col min="3843" max="3843" width="5" style="29" customWidth="1"/>
    <col min="3844" max="3845" width="17.28515625" style="29" customWidth="1"/>
    <col min="3846" max="3846" width="15.7109375" style="29" customWidth="1"/>
    <col min="3847" max="3847" width="41.42578125" style="29" customWidth="1"/>
    <col min="3848" max="3848" width="21.7109375" style="29" customWidth="1"/>
    <col min="3849" max="3849" width="18.42578125" style="29" customWidth="1"/>
    <col min="3850" max="3850" width="19.28515625" style="29" customWidth="1"/>
    <col min="3851" max="3851" width="20.42578125" style="29" customWidth="1"/>
    <col min="3852" max="4097" width="11.42578125" style="29"/>
    <col min="4098" max="4098" width="5.42578125" style="29" customWidth="1"/>
    <col min="4099" max="4099" width="5" style="29" customWidth="1"/>
    <col min="4100" max="4101" width="17.28515625" style="29" customWidth="1"/>
    <col min="4102" max="4102" width="15.7109375" style="29" customWidth="1"/>
    <col min="4103" max="4103" width="41.42578125" style="29" customWidth="1"/>
    <col min="4104" max="4104" width="21.7109375" style="29" customWidth="1"/>
    <col min="4105" max="4105" width="18.42578125" style="29" customWidth="1"/>
    <col min="4106" max="4106" width="19.28515625" style="29" customWidth="1"/>
    <col min="4107" max="4107" width="20.42578125" style="29" customWidth="1"/>
    <col min="4108" max="4353" width="11.42578125" style="29"/>
    <col min="4354" max="4354" width="5.42578125" style="29" customWidth="1"/>
    <col min="4355" max="4355" width="5" style="29" customWidth="1"/>
    <col min="4356" max="4357" width="17.28515625" style="29" customWidth="1"/>
    <col min="4358" max="4358" width="15.7109375" style="29" customWidth="1"/>
    <col min="4359" max="4359" width="41.42578125" style="29" customWidth="1"/>
    <col min="4360" max="4360" width="21.7109375" style="29" customWidth="1"/>
    <col min="4361" max="4361" width="18.42578125" style="29" customWidth="1"/>
    <col min="4362" max="4362" width="19.28515625" style="29" customWidth="1"/>
    <col min="4363" max="4363" width="20.42578125" style="29" customWidth="1"/>
    <col min="4364" max="4609" width="11.42578125" style="29"/>
    <col min="4610" max="4610" width="5.42578125" style="29" customWidth="1"/>
    <col min="4611" max="4611" width="5" style="29" customWidth="1"/>
    <col min="4612" max="4613" width="17.28515625" style="29" customWidth="1"/>
    <col min="4614" max="4614" width="15.7109375" style="29" customWidth="1"/>
    <col min="4615" max="4615" width="41.42578125" style="29" customWidth="1"/>
    <col min="4616" max="4616" width="21.7109375" style="29" customWidth="1"/>
    <col min="4617" max="4617" width="18.42578125" style="29" customWidth="1"/>
    <col min="4618" max="4618" width="19.28515625" style="29" customWidth="1"/>
    <col min="4619" max="4619" width="20.42578125" style="29" customWidth="1"/>
    <col min="4620" max="4865" width="11.42578125" style="29"/>
    <col min="4866" max="4866" width="5.42578125" style="29" customWidth="1"/>
    <col min="4867" max="4867" width="5" style="29" customWidth="1"/>
    <col min="4868" max="4869" width="17.28515625" style="29" customWidth="1"/>
    <col min="4870" max="4870" width="15.7109375" style="29" customWidth="1"/>
    <col min="4871" max="4871" width="41.42578125" style="29" customWidth="1"/>
    <col min="4872" max="4872" width="21.7109375" style="29" customWidth="1"/>
    <col min="4873" max="4873" width="18.42578125" style="29" customWidth="1"/>
    <col min="4874" max="4874" width="19.28515625" style="29" customWidth="1"/>
    <col min="4875" max="4875" width="20.42578125" style="29" customWidth="1"/>
    <col min="4876" max="5121" width="11.42578125" style="29"/>
    <col min="5122" max="5122" width="5.42578125" style="29" customWidth="1"/>
    <col min="5123" max="5123" width="5" style="29" customWidth="1"/>
    <col min="5124" max="5125" width="17.28515625" style="29" customWidth="1"/>
    <col min="5126" max="5126" width="15.7109375" style="29" customWidth="1"/>
    <col min="5127" max="5127" width="41.42578125" style="29" customWidth="1"/>
    <col min="5128" max="5128" width="21.7109375" style="29" customWidth="1"/>
    <col min="5129" max="5129" width="18.42578125" style="29" customWidth="1"/>
    <col min="5130" max="5130" width="19.28515625" style="29" customWidth="1"/>
    <col min="5131" max="5131" width="20.42578125" style="29" customWidth="1"/>
    <col min="5132" max="5377" width="11.42578125" style="29"/>
    <col min="5378" max="5378" width="5.42578125" style="29" customWidth="1"/>
    <col min="5379" max="5379" width="5" style="29" customWidth="1"/>
    <col min="5380" max="5381" width="17.28515625" style="29" customWidth="1"/>
    <col min="5382" max="5382" width="15.7109375" style="29" customWidth="1"/>
    <col min="5383" max="5383" width="41.42578125" style="29" customWidth="1"/>
    <col min="5384" max="5384" width="21.7109375" style="29" customWidth="1"/>
    <col min="5385" max="5385" width="18.42578125" style="29" customWidth="1"/>
    <col min="5386" max="5386" width="19.28515625" style="29" customWidth="1"/>
    <col min="5387" max="5387" width="20.42578125" style="29" customWidth="1"/>
    <col min="5388" max="5633" width="11.42578125" style="29"/>
    <col min="5634" max="5634" width="5.42578125" style="29" customWidth="1"/>
    <col min="5635" max="5635" width="5" style="29" customWidth="1"/>
    <col min="5636" max="5637" width="17.28515625" style="29" customWidth="1"/>
    <col min="5638" max="5638" width="15.7109375" style="29" customWidth="1"/>
    <col min="5639" max="5639" width="41.42578125" style="29" customWidth="1"/>
    <col min="5640" max="5640" width="21.7109375" style="29" customWidth="1"/>
    <col min="5641" max="5641" width="18.42578125" style="29" customWidth="1"/>
    <col min="5642" max="5642" width="19.28515625" style="29" customWidth="1"/>
    <col min="5643" max="5643" width="20.42578125" style="29" customWidth="1"/>
    <col min="5644" max="5889" width="11.42578125" style="29"/>
    <col min="5890" max="5890" width="5.42578125" style="29" customWidth="1"/>
    <col min="5891" max="5891" width="5" style="29" customWidth="1"/>
    <col min="5892" max="5893" width="17.28515625" style="29" customWidth="1"/>
    <col min="5894" max="5894" width="15.7109375" style="29" customWidth="1"/>
    <col min="5895" max="5895" width="41.42578125" style="29" customWidth="1"/>
    <col min="5896" max="5896" width="21.7109375" style="29" customWidth="1"/>
    <col min="5897" max="5897" width="18.42578125" style="29" customWidth="1"/>
    <col min="5898" max="5898" width="19.28515625" style="29" customWidth="1"/>
    <col min="5899" max="5899" width="20.42578125" style="29" customWidth="1"/>
    <col min="5900" max="6145" width="11.42578125" style="29"/>
    <col min="6146" max="6146" width="5.42578125" style="29" customWidth="1"/>
    <col min="6147" max="6147" width="5" style="29" customWidth="1"/>
    <col min="6148" max="6149" width="17.28515625" style="29" customWidth="1"/>
    <col min="6150" max="6150" width="15.7109375" style="29" customWidth="1"/>
    <col min="6151" max="6151" width="41.42578125" style="29" customWidth="1"/>
    <col min="6152" max="6152" width="21.7109375" style="29" customWidth="1"/>
    <col min="6153" max="6153" width="18.42578125" style="29" customWidth="1"/>
    <col min="6154" max="6154" width="19.28515625" style="29" customWidth="1"/>
    <col min="6155" max="6155" width="20.42578125" style="29" customWidth="1"/>
    <col min="6156" max="6401" width="11.42578125" style="29"/>
    <col min="6402" max="6402" width="5.42578125" style="29" customWidth="1"/>
    <col min="6403" max="6403" width="5" style="29" customWidth="1"/>
    <col min="6404" max="6405" width="17.28515625" style="29" customWidth="1"/>
    <col min="6406" max="6406" width="15.7109375" style="29" customWidth="1"/>
    <col min="6407" max="6407" width="41.42578125" style="29" customWidth="1"/>
    <col min="6408" max="6408" width="21.7109375" style="29" customWidth="1"/>
    <col min="6409" max="6409" width="18.42578125" style="29" customWidth="1"/>
    <col min="6410" max="6410" width="19.28515625" style="29" customWidth="1"/>
    <col min="6411" max="6411" width="20.42578125" style="29" customWidth="1"/>
    <col min="6412" max="6657" width="11.42578125" style="29"/>
    <col min="6658" max="6658" width="5.42578125" style="29" customWidth="1"/>
    <col min="6659" max="6659" width="5" style="29" customWidth="1"/>
    <col min="6660" max="6661" width="17.28515625" style="29" customWidth="1"/>
    <col min="6662" max="6662" width="15.7109375" style="29" customWidth="1"/>
    <col min="6663" max="6663" width="41.42578125" style="29" customWidth="1"/>
    <col min="6664" max="6664" width="21.7109375" style="29" customWidth="1"/>
    <col min="6665" max="6665" width="18.42578125" style="29" customWidth="1"/>
    <col min="6666" max="6666" width="19.28515625" style="29" customWidth="1"/>
    <col min="6667" max="6667" width="20.42578125" style="29" customWidth="1"/>
    <col min="6668" max="6913" width="11.42578125" style="29"/>
    <col min="6914" max="6914" width="5.42578125" style="29" customWidth="1"/>
    <col min="6915" max="6915" width="5" style="29" customWidth="1"/>
    <col min="6916" max="6917" width="17.28515625" style="29" customWidth="1"/>
    <col min="6918" max="6918" width="15.7109375" style="29" customWidth="1"/>
    <col min="6919" max="6919" width="41.42578125" style="29" customWidth="1"/>
    <col min="6920" max="6920" width="21.7109375" style="29" customWidth="1"/>
    <col min="6921" max="6921" width="18.42578125" style="29" customWidth="1"/>
    <col min="6922" max="6922" width="19.28515625" style="29" customWidth="1"/>
    <col min="6923" max="6923" width="20.42578125" style="29" customWidth="1"/>
    <col min="6924" max="7169" width="11.42578125" style="29"/>
    <col min="7170" max="7170" width="5.42578125" style="29" customWidth="1"/>
    <col min="7171" max="7171" width="5" style="29" customWidth="1"/>
    <col min="7172" max="7173" width="17.28515625" style="29" customWidth="1"/>
    <col min="7174" max="7174" width="15.7109375" style="29" customWidth="1"/>
    <col min="7175" max="7175" width="41.42578125" style="29" customWidth="1"/>
    <col min="7176" max="7176" width="21.7109375" style="29" customWidth="1"/>
    <col min="7177" max="7177" width="18.42578125" style="29" customWidth="1"/>
    <col min="7178" max="7178" width="19.28515625" style="29" customWidth="1"/>
    <col min="7179" max="7179" width="20.42578125" style="29" customWidth="1"/>
    <col min="7180" max="7425" width="11.42578125" style="29"/>
    <col min="7426" max="7426" width="5.42578125" style="29" customWidth="1"/>
    <col min="7427" max="7427" width="5" style="29" customWidth="1"/>
    <col min="7428" max="7429" width="17.28515625" style="29" customWidth="1"/>
    <col min="7430" max="7430" width="15.7109375" style="29" customWidth="1"/>
    <col min="7431" max="7431" width="41.42578125" style="29" customWidth="1"/>
    <col min="7432" max="7432" width="21.7109375" style="29" customWidth="1"/>
    <col min="7433" max="7433" width="18.42578125" style="29" customWidth="1"/>
    <col min="7434" max="7434" width="19.28515625" style="29" customWidth="1"/>
    <col min="7435" max="7435" width="20.42578125" style="29" customWidth="1"/>
    <col min="7436" max="7681" width="11.42578125" style="29"/>
    <col min="7682" max="7682" width="5.42578125" style="29" customWidth="1"/>
    <col min="7683" max="7683" width="5" style="29" customWidth="1"/>
    <col min="7684" max="7685" width="17.28515625" style="29" customWidth="1"/>
    <col min="7686" max="7686" width="15.7109375" style="29" customWidth="1"/>
    <col min="7687" max="7687" width="41.42578125" style="29" customWidth="1"/>
    <col min="7688" max="7688" width="21.7109375" style="29" customWidth="1"/>
    <col min="7689" max="7689" width="18.42578125" style="29" customWidth="1"/>
    <col min="7690" max="7690" width="19.28515625" style="29" customWidth="1"/>
    <col min="7691" max="7691" width="20.42578125" style="29" customWidth="1"/>
    <col min="7692" max="7937" width="11.42578125" style="29"/>
    <col min="7938" max="7938" width="5.42578125" style="29" customWidth="1"/>
    <col min="7939" max="7939" width="5" style="29" customWidth="1"/>
    <col min="7940" max="7941" width="17.28515625" style="29" customWidth="1"/>
    <col min="7942" max="7942" width="15.7109375" style="29" customWidth="1"/>
    <col min="7943" max="7943" width="41.42578125" style="29" customWidth="1"/>
    <col min="7944" max="7944" width="21.7109375" style="29" customWidth="1"/>
    <col min="7945" max="7945" width="18.42578125" style="29" customWidth="1"/>
    <col min="7946" max="7946" width="19.28515625" style="29" customWidth="1"/>
    <col min="7947" max="7947" width="20.42578125" style="29" customWidth="1"/>
    <col min="7948" max="8193" width="11.42578125" style="29"/>
    <col min="8194" max="8194" width="5.42578125" style="29" customWidth="1"/>
    <col min="8195" max="8195" width="5" style="29" customWidth="1"/>
    <col min="8196" max="8197" width="17.28515625" style="29" customWidth="1"/>
    <col min="8198" max="8198" width="15.7109375" style="29" customWidth="1"/>
    <col min="8199" max="8199" width="41.42578125" style="29" customWidth="1"/>
    <col min="8200" max="8200" width="21.7109375" style="29" customWidth="1"/>
    <col min="8201" max="8201" width="18.42578125" style="29" customWidth="1"/>
    <col min="8202" max="8202" width="19.28515625" style="29" customWidth="1"/>
    <col min="8203" max="8203" width="20.42578125" style="29" customWidth="1"/>
    <col min="8204" max="8449" width="11.42578125" style="29"/>
    <col min="8450" max="8450" width="5.42578125" style="29" customWidth="1"/>
    <col min="8451" max="8451" width="5" style="29" customWidth="1"/>
    <col min="8452" max="8453" width="17.28515625" style="29" customWidth="1"/>
    <col min="8454" max="8454" width="15.7109375" style="29" customWidth="1"/>
    <col min="8455" max="8455" width="41.42578125" style="29" customWidth="1"/>
    <col min="8456" max="8456" width="21.7109375" style="29" customWidth="1"/>
    <col min="8457" max="8457" width="18.42578125" style="29" customWidth="1"/>
    <col min="8458" max="8458" width="19.28515625" style="29" customWidth="1"/>
    <col min="8459" max="8459" width="20.42578125" style="29" customWidth="1"/>
    <col min="8460" max="8705" width="11.42578125" style="29"/>
    <col min="8706" max="8706" width="5.42578125" style="29" customWidth="1"/>
    <col min="8707" max="8707" width="5" style="29" customWidth="1"/>
    <col min="8708" max="8709" width="17.28515625" style="29" customWidth="1"/>
    <col min="8710" max="8710" width="15.7109375" style="29" customWidth="1"/>
    <col min="8711" max="8711" width="41.42578125" style="29" customWidth="1"/>
    <col min="8712" max="8712" width="21.7109375" style="29" customWidth="1"/>
    <col min="8713" max="8713" width="18.42578125" style="29" customWidth="1"/>
    <col min="8714" max="8714" width="19.28515625" style="29" customWidth="1"/>
    <col min="8715" max="8715" width="20.42578125" style="29" customWidth="1"/>
    <col min="8716" max="8961" width="11.42578125" style="29"/>
    <col min="8962" max="8962" width="5.42578125" style="29" customWidth="1"/>
    <col min="8963" max="8963" width="5" style="29" customWidth="1"/>
    <col min="8964" max="8965" width="17.28515625" style="29" customWidth="1"/>
    <col min="8966" max="8966" width="15.7109375" style="29" customWidth="1"/>
    <col min="8967" max="8967" width="41.42578125" style="29" customWidth="1"/>
    <col min="8968" max="8968" width="21.7109375" style="29" customWidth="1"/>
    <col min="8969" max="8969" width="18.42578125" style="29" customWidth="1"/>
    <col min="8970" max="8970" width="19.28515625" style="29" customWidth="1"/>
    <col min="8971" max="8971" width="20.42578125" style="29" customWidth="1"/>
    <col min="8972" max="9217" width="11.42578125" style="29"/>
    <col min="9218" max="9218" width="5.42578125" style="29" customWidth="1"/>
    <col min="9219" max="9219" width="5" style="29" customWidth="1"/>
    <col min="9220" max="9221" width="17.28515625" style="29" customWidth="1"/>
    <col min="9222" max="9222" width="15.7109375" style="29" customWidth="1"/>
    <col min="9223" max="9223" width="41.42578125" style="29" customWidth="1"/>
    <col min="9224" max="9224" width="21.7109375" style="29" customWidth="1"/>
    <col min="9225" max="9225" width="18.42578125" style="29" customWidth="1"/>
    <col min="9226" max="9226" width="19.28515625" style="29" customWidth="1"/>
    <col min="9227" max="9227" width="20.42578125" style="29" customWidth="1"/>
    <col min="9228" max="9473" width="11.42578125" style="29"/>
    <col min="9474" max="9474" width="5.42578125" style="29" customWidth="1"/>
    <col min="9475" max="9475" width="5" style="29" customWidth="1"/>
    <col min="9476" max="9477" width="17.28515625" style="29" customWidth="1"/>
    <col min="9478" max="9478" width="15.7109375" style="29" customWidth="1"/>
    <col min="9479" max="9479" width="41.42578125" style="29" customWidth="1"/>
    <col min="9480" max="9480" width="21.7109375" style="29" customWidth="1"/>
    <col min="9481" max="9481" width="18.42578125" style="29" customWidth="1"/>
    <col min="9482" max="9482" width="19.28515625" style="29" customWidth="1"/>
    <col min="9483" max="9483" width="20.42578125" style="29" customWidth="1"/>
    <col min="9484" max="9729" width="11.42578125" style="29"/>
    <col min="9730" max="9730" width="5.42578125" style="29" customWidth="1"/>
    <col min="9731" max="9731" width="5" style="29" customWidth="1"/>
    <col min="9732" max="9733" width="17.28515625" style="29" customWidth="1"/>
    <col min="9734" max="9734" width="15.7109375" style="29" customWidth="1"/>
    <col min="9735" max="9735" width="41.42578125" style="29" customWidth="1"/>
    <col min="9736" max="9736" width="21.7109375" style="29" customWidth="1"/>
    <col min="9737" max="9737" width="18.42578125" style="29" customWidth="1"/>
    <col min="9738" max="9738" width="19.28515625" style="29" customWidth="1"/>
    <col min="9739" max="9739" width="20.42578125" style="29" customWidth="1"/>
    <col min="9740" max="9985" width="11.42578125" style="29"/>
    <col min="9986" max="9986" width="5.42578125" style="29" customWidth="1"/>
    <col min="9987" max="9987" width="5" style="29" customWidth="1"/>
    <col min="9988" max="9989" width="17.28515625" style="29" customWidth="1"/>
    <col min="9990" max="9990" width="15.7109375" style="29" customWidth="1"/>
    <col min="9991" max="9991" width="41.42578125" style="29" customWidth="1"/>
    <col min="9992" max="9992" width="21.7109375" style="29" customWidth="1"/>
    <col min="9993" max="9993" width="18.42578125" style="29" customWidth="1"/>
    <col min="9994" max="9994" width="19.28515625" style="29" customWidth="1"/>
    <col min="9995" max="9995" width="20.42578125" style="29" customWidth="1"/>
    <col min="9996" max="10241" width="11.42578125" style="29"/>
    <col min="10242" max="10242" width="5.42578125" style="29" customWidth="1"/>
    <col min="10243" max="10243" width="5" style="29" customWidth="1"/>
    <col min="10244" max="10245" width="17.28515625" style="29" customWidth="1"/>
    <col min="10246" max="10246" width="15.7109375" style="29" customWidth="1"/>
    <col min="10247" max="10247" width="41.42578125" style="29" customWidth="1"/>
    <col min="10248" max="10248" width="21.7109375" style="29" customWidth="1"/>
    <col min="10249" max="10249" width="18.42578125" style="29" customWidth="1"/>
    <col min="10250" max="10250" width="19.28515625" style="29" customWidth="1"/>
    <col min="10251" max="10251" width="20.42578125" style="29" customWidth="1"/>
    <col min="10252" max="10497" width="11.42578125" style="29"/>
    <col min="10498" max="10498" width="5.42578125" style="29" customWidth="1"/>
    <col min="10499" max="10499" width="5" style="29" customWidth="1"/>
    <col min="10500" max="10501" width="17.28515625" style="29" customWidth="1"/>
    <col min="10502" max="10502" width="15.7109375" style="29" customWidth="1"/>
    <col min="10503" max="10503" width="41.42578125" style="29" customWidth="1"/>
    <col min="10504" max="10504" width="21.7109375" style="29" customWidth="1"/>
    <col min="10505" max="10505" width="18.42578125" style="29" customWidth="1"/>
    <col min="10506" max="10506" width="19.28515625" style="29" customWidth="1"/>
    <col min="10507" max="10507" width="20.42578125" style="29" customWidth="1"/>
    <col min="10508" max="10753" width="11.42578125" style="29"/>
    <col min="10754" max="10754" width="5.42578125" style="29" customWidth="1"/>
    <col min="10755" max="10755" width="5" style="29" customWidth="1"/>
    <col min="10756" max="10757" width="17.28515625" style="29" customWidth="1"/>
    <col min="10758" max="10758" width="15.7109375" style="29" customWidth="1"/>
    <col min="10759" max="10759" width="41.42578125" style="29" customWidth="1"/>
    <col min="10760" max="10760" width="21.7109375" style="29" customWidth="1"/>
    <col min="10761" max="10761" width="18.42578125" style="29" customWidth="1"/>
    <col min="10762" max="10762" width="19.28515625" style="29" customWidth="1"/>
    <col min="10763" max="10763" width="20.42578125" style="29" customWidth="1"/>
    <col min="10764" max="11009" width="11.42578125" style="29"/>
    <col min="11010" max="11010" width="5.42578125" style="29" customWidth="1"/>
    <col min="11011" max="11011" width="5" style="29" customWidth="1"/>
    <col min="11012" max="11013" width="17.28515625" style="29" customWidth="1"/>
    <col min="11014" max="11014" width="15.7109375" style="29" customWidth="1"/>
    <col min="11015" max="11015" width="41.42578125" style="29" customWidth="1"/>
    <col min="11016" max="11016" width="21.7109375" style="29" customWidth="1"/>
    <col min="11017" max="11017" width="18.42578125" style="29" customWidth="1"/>
    <col min="11018" max="11018" width="19.28515625" style="29" customWidth="1"/>
    <col min="11019" max="11019" width="20.42578125" style="29" customWidth="1"/>
    <col min="11020" max="11265" width="11.42578125" style="29"/>
    <col min="11266" max="11266" width="5.42578125" style="29" customWidth="1"/>
    <col min="11267" max="11267" width="5" style="29" customWidth="1"/>
    <col min="11268" max="11269" width="17.28515625" style="29" customWidth="1"/>
    <col min="11270" max="11270" width="15.7109375" style="29" customWidth="1"/>
    <col min="11271" max="11271" width="41.42578125" style="29" customWidth="1"/>
    <col min="11272" max="11272" width="21.7109375" style="29" customWidth="1"/>
    <col min="11273" max="11273" width="18.42578125" style="29" customWidth="1"/>
    <col min="11274" max="11274" width="19.28515625" style="29" customWidth="1"/>
    <col min="11275" max="11275" width="20.42578125" style="29" customWidth="1"/>
    <col min="11276" max="11521" width="11.42578125" style="29"/>
    <col min="11522" max="11522" width="5.42578125" style="29" customWidth="1"/>
    <col min="11523" max="11523" width="5" style="29" customWidth="1"/>
    <col min="11524" max="11525" width="17.28515625" style="29" customWidth="1"/>
    <col min="11526" max="11526" width="15.7109375" style="29" customWidth="1"/>
    <col min="11527" max="11527" width="41.42578125" style="29" customWidth="1"/>
    <col min="11528" max="11528" width="21.7109375" style="29" customWidth="1"/>
    <col min="11529" max="11529" width="18.42578125" style="29" customWidth="1"/>
    <col min="11530" max="11530" width="19.28515625" style="29" customWidth="1"/>
    <col min="11531" max="11531" width="20.42578125" style="29" customWidth="1"/>
    <col min="11532" max="11777" width="11.42578125" style="29"/>
    <col min="11778" max="11778" width="5.42578125" style="29" customWidth="1"/>
    <col min="11779" max="11779" width="5" style="29" customWidth="1"/>
    <col min="11780" max="11781" width="17.28515625" style="29" customWidth="1"/>
    <col min="11782" max="11782" width="15.7109375" style="29" customWidth="1"/>
    <col min="11783" max="11783" width="41.42578125" style="29" customWidth="1"/>
    <col min="11784" max="11784" width="21.7109375" style="29" customWidth="1"/>
    <col min="11785" max="11785" width="18.42578125" style="29" customWidth="1"/>
    <col min="11786" max="11786" width="19.28515625" style="29" customWidth="1"/>
    <col min="11787" max="11787" width="20.42578125" style="29" customWidth="1"/>
    <col min="11788" max="12033" width="11.42578125" style="29"/>
    <col min="12034" max="12034" width="5.42578125" style="29" customWidth="1"/>
    <col min="12035" max="12035" width="5" style="29" customWidth="1"/>
    <col min="12036" max="12037" width="17.28515625" style="29" customWidth="1"/>
    <col min="12038" max="12038" width="15.7109375" style="29" customWidth="1"/>
    <col min="12039" max="12039" width="41.42578125" style="29" customWidth="1"/>
    <col min="12040" max="12040" width="21.7109375" style="29" customWidth="1"/>
    <col min="12041" max="12041" width="18.42578125" style="29" customWidth="1"/>
    <col min="12042" max="12042" width="19.28515625" style="29" customWidth="1"/>
    <col min="12043" max="12043" width="20.42578125" style="29" customWidth="1"/>
    <col min="12044" max="12289" width="11.42578125" style="29"/>
    <col min="12290" max="12290" width="5.42578125" style="29" customWidth="1"/>
    <col min="12291" max="12291" width="5" style="29" customWidth="1"/>
    <col min="12292" max="12293" width="17.28515625" style="29" customWidth="1"/>
    <col min="12294" max="12294" width="15.7109375" style="29" customWidth="1"/>
    <col min="12295" max="12295" width="41.42578125" style="29" customWidth="1"/>
    <col min="12296" max="12296" width="21.7109375" style="29" customWidth="1"/>
    <col min="12297" max="12297" width="18.42578125" style="29" customWidth="1"/>
    <col min="12298" max="12298" width="19.28515625" style="29" customWidth="1"/>
    <col min="12299" max="12299" width="20.42578125" style="29" customWidth="1"/>
    <col min="12300" max="12545" width="11.42578125" style="29"/>
    <col min="12546" max="12546" width="5.42578125" style="29" customWidth="1"/>
    <col min="12547" max="12547" width="5" style="29" customWidth="1"/>
    <col min="12548" max="12549" width="17.28515625" style="29" customWidth="1"/>
    <col min="12550" max="12550" width="15.7109375" style="29" customWidth="1"/>
    <col min="12551" max="12551" width="41.42578125" style="29" customWidth="1"/>
    <col min="12552" max="12552" width="21.7109375" style="29" customWidth="1"/>
    <col min="12553" max="12553" width="18.42578125" style="29" customWidth="1"/>
    <col min="12554" max="12554" width="19.28515625" style="29" customWidth="1"/>
    <col min="12555" max="12555" width="20.42578125" style="29" customWidth="1"/>
    <col min="12556" max="12801" width="11.42578125" style="29"/>
    <col min="12802" max="12802" width="5.42578125" style="29" customWidth="1"/>
    <col min="12803" max="12803" width="5" style="29" customWidth="1"/>
    <col min="12804" max="12805" width="17.28515625" style="29" customWidth="1"/>
    <col min="12806" max="12806" width="15.7109375" style="29" customWidth="1"/>
    <col min="12807" max="12807" width="41.42578125" style="29" customWidth="1"/>
    <col min="12808" max="12808" width="21.7109375" style="29" customWidth="1"/>
    <col min="12809" max="12809" width="18.42578125" style="29" customWidth="1"/>
    <col min="12810" max="12810" width="19.28515625" style="29" customWidth="1"/>
    <col min="12811" max="12811" width="20.42578125" style="29" customWidth="1"/>
    <col min="12812" max="13057" width="11.42578125" style="29"/>
    <col min="13058" max="13058" width="5.42578125" style="29" customWidth="1"/>
    <col min="13059" max="13059" width="5" style="29" customWidth="1"/>
    <col min="13060" max="13061" width="17.28515625" style="29" customWidth="1"/>
    <col min="13062" max="13062" width="15.7109375" style="29" customWidth="1"/>
    <col min="13063" max="13063" width="41.42578125" style="29" customWidth="1"/>
    <col min="13064" max="13064" width="21.7109375" style="29" customWidth="1"/>
    <col min="13065" max="13065" width="18.42578125" style="29" customWidth="1"/>
    <col min="13066" max="13066" width="19.28515625" style="29" customWidth="1"/>
    <col min="13067" max="13067" width="20.42578125" style="29" customWidth="1"/>
    <col min="13068" max="13313" width="11.42578125" style="29"/>
    <col min="13314" max="13314" width="5.42578125" style="29" customWidth="1"/>
    <col min="13315" max="13315" width="5" style="29" customWidth="1"/>
    <col min="13316" max="13317" width="17.28515625" style="29" customWidth="1"/>
    <col min="13318" max="13318" width="15.7109375" style="29" customWidth="1"/>
    <col min="13319" max="13319" width="41.42578125" style="29" customWidth="1"/>
    <col min="13320" max="13320" width="21.7109375" style="29" customWidth="1"/>
    <col min="13321" max="13321" width="18.42578125" style="29" customWidth="1"/>
    <col min="13322" max="13322" width="19.28515625" style="29" customWidth="1"/>
    <col min="13323" max="13323" width="20.42578125" style="29" customWidth="1"/>
    <col min="13324" max="13569" width="11.42578125" style="29"/>
    <col min="13570" max="13570" width="5.42578125" style="29" customWidth="1"/>
    <col min="13571" max="13571" width="5" style="29" customWidth="1"/>
    <col min="13572" max="13573" width="17.28515625" style="29" customWidth="1"/>
    <col min="13574" max="13574" width="15.7109375" style="29" customWidth="1"/>
    <col min="13575" max="13575" width="41.42578125" style="29" customWidth="1"/>
    <col min="13576" max="13576" width="21.7109375" style="29" customWidth="1"/>
    <col min="13577" max="13577" width="18.42578125" style="29" customWidth="1"/>
    <col min="13578" max="13578" width="19.28515625" style="29" customWidth="1"/>
    <col min="13579" max="13579" width="20.42578125" style="29" customWidth="1"/>
    <col min="13580" max="13825" width="11.42578125" style="29"/>
    <col min="13826" max="13826" width="5.42578125" style="29" customWidth="1"/>
    <col min="13827" max="13827" width="5" style="29" customWidth="1"/>
    <col min="13828" max="13829" width="17.28515625" style="29" customWidth="1"/>
    <col min="13830" max="13830" width="15.7109375" style="29" customWidth="1"/>
    <col min="13831" max="13831" width="41.42578125" style="29" customWidth="1"/>
    <col min="13832" max="13832" width="21.7109375" style="29" customWidth="1"/>
    <col min="13833" max="13833" width="18.42578125" style="29" customWidth="1"/>
    <col min="13834" max="13834" width="19.28515625" style="29" customWidth="1"/>
    <col min="13835" max="13835" width="20.42578125" style="29" customWidth="1"/>
    <col min="13836" max="14081" width="11.42578125" style="29"/>
    <col min="14082" max="14082" width="5.42578125" style="29" customWidth="1"/>
    <col min="14083" max="14083" width="5" style="29" customWidth="1"/>
    <col min="14084" max="14085" width="17.28515625" style="29" customWidth="1"/>
    <col min="14086" max="14086" width="15.7109375" style="29" customWidth="1"/>
    <col min="14087" max="14087" width="41.42578125" style="29" customWidth="1"/>
    <col min="14088" max="14088" width="21.7109375" style="29" customWidth="1"/>
    <col min="14089" max="14089" width="18.42578125" style="29" customWidth="1"/>
    <col min="14090" max="14090" width="19.28515625" style="29" customWidth="1"/>
    <col min="14091" max="14091" width="20.42578125" style="29" customWidth="1"/>
    <col min="14092" max="14337" width="11.42578125" style="29"/>
    <col min="14338" max="14338" width="5.42578125" style="29" customWidth="1"/>
    <col min="14339" max="14339" width="5" style="29" customWidth="1"/>
    <col min="14340" max="14341" width="17.28515625" style="29" customWidth="1"/>
    <col min="14342" max="14342" width="15.7109375" style="29" customWidth="1"/>
    <col min="14343" max="14343" width="41.42578125" style="29" customWidth="1"/>
    <col min="14344" max="14344" width="21.7109375" style="29" customWidth="1"/>
    <col min="14345" max="14345" width="18.42578125" style="29" customWidth="1"/>
    <col min="14346" max="14346" width="19.28515625" style="29" customWidth="1"/>
    <col min="14347" max="14347" width="20.42578125" style="29" customWidth="1"/>
    <col min="14348" max="14593" width="11.42578125" style="29"/>
    <col min="14594" max="14594" width="5.42578125" style="29" customWidth="1"/>
    <col min="14595" max="14595" width="5" style="29" customWidth="1"/>
    <col min="14596" max="14597" width="17.28515625" style="29" customWidth="1"/>
    <col min="14598" max="14598" width="15.7109375" style="29" customWidth="1"/>
    <col min="14599" max="14599" width="41.42578125" style="29" customWidth="1"/>
    <col min="14600" max="14600" width="21.7109375" style="29" customWidth="1"/>
    <col min="14601" max="14601" width="18.42578125" style="29" customWidth="1"/>
    <col min="14602" max="14602" width="19.28515625" style="29" customWidth="1"/>
    <col min="14603" max="14603" width="20.42578125" style="29" customWidth="1"/>
    <col min="14604" max="14849" width="11.42578125" style="29"/>
    <col min="14850" max="14850" width="5.42578125" style="29" customWidth="1"/>
    <col min="14851" max="14851" width="5" style="29" customWidth="1"/>
    <col min="14852" max="14853" width="17.28515625" style="29" customWidth="1"/>
    <col min="14854" max="14854" width="15.7109375" style="29" customWidth="1"/>
    <col min="14855" max="14855" width="41.42578125" style="29" customWidth="1"/>
    <col min="14856" max="14856" width="21.7109375" style="29" customWidth="1"/>
    <col min="14857" max="14857" width="18.42578125" style="29" customWidth="1"/>
    <col min="14858" max="14858" width="19.28515625" style="29" customWidth="1"/>
    <col min="14859" max="14859" width="20.42578125" style="29" customWidth="1"/>
    <col min="14860" max="15105" width="11.42578125" style="29"/>
    <col min="15106" max="15106" width="5.42578125" style="29" customWidth="1"/>
    <col min="15107" max="15107" width="5" style="29" customWidth="1"/>
    <col min="15108" max="15109" width="17.28515625" style="29" customWidth="1"/>
    <col min="15110" max="15110" width="15.7109375" style="29" customWidth="1"/>
    <col min="15111" max="15111" width="41.42578125" style="29" customWidth="1"/>
    <col min="15112" max="15112" width="21.7109375" style="29" customWidth="1"/>
    <col min="15113" max="15113" width="18.42578125" style="29" customWidth="1"/>
    <col min="15114" max="15114" width="19.28515625" style="29" customWidth="1"/>
    <col min="15115" max="15115" width="20.42578125" style="29" customWidth="1"/>
    <col min="15116" max="15361" width="11.42578125" style="29"/>
    <col min="15362" max="15362" width="5.42578125" style="29" customWidth="1"/>
    <col min="15363" max="15363" width="5" style="29" customWidth="1"/>
    <col min="15364" max="15365" width="17.28515625" style="29" customWidth="1"/>
    <col min="15366" max="15366" width="15.7109375" style="29" customWidth="1"/>
    <col min="15367" max="15367" width="41.42578125" style="29" customWidth="1"/>
    <col min="15368" max="15368" width="21.7109375" style="29" customWidth="1"/>
    <col min="15369" max="15369" width="18.42578125" style="29" customWidth="1"/>
    <col min="15370" max="15370" width="19.28515625" style="29" customWidth="1"/>
    <col min="15371" max="15371" width="20.42578125" style="29" customWidth="1"/>
    <col min="15372" max="15617" width="11.42578125" style="29"/>
    <col min="15618" max="15618" width="5.42578125" style="29" customWidth="1"/>
    <col min="15619" max="15619" width="5" style="29" customWidth="1"/>
    <col min="15620" max="15621" width="17.28515625" style="29" customWidth="1"/>
    <col min="15622" max="15622" width="15.7109375" style="29" customWidth="1"/>
    <col min="15623" max="15623" width="41.42578125" style="29" customWidth="1"/>
    <col min="15624" max="15624" width="21.7109375" style="29" customWidth="1"/>
    <col min="15625" max="15625" width="18.42578125" style="29" customWidth="1"/>
    <col min="15626" max="15626" width="19.28515625" style="29" customWidth="1"/>
    <col min="15627" max="15627" width="20.42578125" style="29" customWidth="1"/>
    <col min="15628" max="15873" width="11.42578125" style="29"/>
    <col min="15874" max="15874" width="5.42578125" style="29" customWidth="1"/>
    <col min="15875" max="15875" width="5" style="29" customWidth="1"/>
    <col min="15876" max="15877" width="17.28515625" style="29" customWidth="1"/>
    <col min="15878" max="15878" width="15.7109375" style="29" customWidth="1"/>
    <col min="15879" max="15879" width="41.42578125" style="29" customWidth="1"/>
    <col min="15880" max="15880" width="21.7109375" style="29" customWidth="1"/>
    <col min="15881" max="15881" width="18.42578125" style="29" customWidth="1"/>
    <col min="15882" max="15882" width="19.28515625" style="29" customWidth="1"/>
    <col min="15883" max="15883" width="20.42578125" style="29" customWidth="1"/>
    <col min="15884" max="16129" width="11.42578125" style="29"/>
    <col min="16130" max="16130" width="5.42578125" style="29" customWidth="1"/>
    <col min="16131" max="16131" width="5" style="29" customWidth="1"/>
    <col min="16132" max="16133" width="17.28515625" style="29" customWidth="1"/>
    <col min="16134" max="16134" width="15.7109375" style="29" customWidth="1"/>
    <col min="16135" max="16135" width="41.42578125" style="29" customWidth="1"/>
    <col min="16136" max="16136" width="21.7109375" style="29" customWidth="1"/>
    <col min="16137" max="16137" width="18.42578125" style="29" customWidth="1"/>
    <col min="16138" max="16138" width="19.28515625" style="29" customWidth="1"/>
    <col min="16139" max="16139" width="20.42578125" style="29" customWidth="1"/>
    <col min="16140" max="16384" width="11.42578125" style="29"/>
  </cols>
  <sheetData>
    <row r="1" spans="1:13" ht="27.75" x14ac:dyDescent="0.25">
      <c r="B1" s="179" t="s">
        <v>92</v>
      </c>
      <c r="C1" s="179"/>
      <c r="D1" s="179"/>
      <c r="E1" s="179"/>
      <c r="F1" s="179"/>
      <c r="G1" s="179"/>
      <c r="H1" s="179"/>
      <c r="I1" s="179"/>
      <c r="J1" s="179"/>
      <c r="K1" s="179"/>
      <c r="L1" s="179"/>
      <c r="M1" s="179"/>
    </row>
    <row r="2" spans="1:13" ht="15" thickBot="1" x14ac:dyDescent="0.3"/>
    <row r="3" spans="1:13" x14ac:dyDescent="0.25">
      <c r="B3" s="180" t="s">
        <v>70</v>
      </c>
      <c r="C3" s="181"/>
      <c r="D3" s="181"/>
      <c r="E3" s="181"/>
      <c r="F3" s="182"/>
    </row>
    <row r="4" spans="1:13" x14ac:dyDescent="0.25">
      <c r="B4" s="183"/>
      <c r="C4" s="184"/>
      <c r="D4" s="184"/>
      <c r="E4" s="184"/>
      <c r="F4" s="185"/>
    </row>
    <row r="5" spans="1:13" x14ac:dyDescent="0.25">
      <c r="B5" s="183"/>
      <c r="C5" s="184"/>
      <c r="D5" s="184"/>
      <c r="E5" s="184"/>
      <c r="F5" s="185"/>
    </row>
    <row r="6" spans="1:13" ht="15" thickBot="1" x14ac:dyDescent="0.3">
      <c r="B6" s="186"/>
      <c r="C6" s="187"/>
      <c r="D6" s="187"/>
      <c r="E6" s="187"/>
      <c r="F6" s="188"/>
    </row>
    <row r="7" spans="1:13" ht="15" thickBot="1" x14ac:dyDescent="0.3">
      <c r="A7" s="58"/>
      <c r="C7" s="57"/>
      <c r="D7" s="57"/>
      <c r="E7" s="57"/>
      <c r="F7" s="57"/>
      <c r="G7" s="57"/>
    </row>
    <row r="8" spans="1:13" s="31" customFormat="1" ht="13.5" thickBot="1" x14ac:dyDescent="0.3">
      <c r="B8" s="189" t="s">
        <v>58</v>
      </c>
      <c r="C8" s="190"/>
      <c r="D8" s="190"/>
      <c r="E8" s="191"/>
      <c r="F8" s="154"/>
      <c r="G8" s="154"/>
      <c r="H8" s="154"/>
      <c r="I8" s="155"/>
      <c r="J8" s="154"/>
      <c r="K8" s="154"/>
      <c r="L8" s="154"/>
    </row>
    <row r="9" spans="1:13" s="31" customFormat="1" ht="51" x14ac:dyDescent="0.25">
      <c r="B9" s="43" t="s">
        <v>49</v>
      </c>
      <c r="C9" s="41" t="s">
        <v>48</v>
      </c>
      <c r="D9" s="41" t="s">
        <v>47</v>
      </c>
      <c r="E9" s="51" t="s">
        <v>46</v>
      </c>
      <c r="F9" s="41" t="s">
        <v>45</v>
      </c>
      <c r="G9" s="41" t="s">
        <v>44</v>
      </c>
      <c r="H9" s="41" t="s">
        <v>57</v>
      </c>
      <c r="I9" s="42" t="s">
        <v>43</v>
      </c>
      <c r="J9" s="41" t="s">
        <v>42</v>
      </c>
      <c r="K9" s="41" t="s">
        <v>50</v>
      </c>
      <c r="L9" s="41" t="s">
        <v>41</v>
      </c>
      <c r="M9" s="40" t="s">
        <v>7</v>
      </c>
    </row>
    <row r="10" spans="1:13" s="31" customFormat="1" ht="89.25" x14ac:dyDescent="0.25">
      <c r="B10" s="39">
        <v>1</v>
      </c>
      <c r="C10" s="54" t="s">
        <v>146</v>
      </c>
      <c r="D10" s="54" t="s">
        <v>59</v>
      </c>
      <c r="E10" s="34"/>
      <c r="F10" s="34" t="s">
        <v>147</v>
      </c>
      <c r="G10" s="56" t="s">
        <v>148</v>
      </c>
      <c r="H10" s="56" t="s">
        <v>149</v>
      </c>
      <c r="I10" s="35">
        <v>131717339</v>
      </c>
      <c r="J10" s="55" t="s">
        <v>150</v>
      </c>
      <c r="K10" s="55"/>
      <c r="L10" s="156" t="s">
        <v>4</v>
      </c>
      <c r="M10" s="177" t="s">
        <v>4</v>
      </c>
    </row>
    <row r="11" spans="1:13" s="31" customFormat="1" ht="89.25" x14ac:dyDescent="0.25">
      <c r="B11" s="39">
        <v>2</v>
      </c>
      <c r="C11" s="54" t="s">
        <v>151</v>
      </c>
      <c r="D11" s="54" t="s">
        <v>59</v>
      </c>
      <c r="E11" s="34"/>
      <c r="F11" s="34" t="s">
        <v>152</v>
      </c>
      <c r="G11" s="56" t="s">
        <v>148</v>
      </c>
      <c r="H11" s="56" t="s">
        <v>149</v>
      </c>
      <c r="I11" s="35">
        <v>48714803</v>
      </c>
      <c r="J11" s="55" t="s">
        <v>153</v>
      </c>
      <c r="K11" s="55"/>
      <c r="L11" s="156" t="s">
        <v>4</v>
      </c>
      <c r="M11" s="177"/>
    </row>
    <row r="12" spans="1:13" s="31" customFormat="1" ht="51" x14ac:dyDescent="0.25">
      <c r="B12" s="193">
        <v>3</v>
      </c>
      <c r="C12" s="54" t="s">
        <v>63</v>
      </c>
      <c r="D12" s="54" t="s">
        <v>59</v>
      </c>
      <c r="E12" s="34">
        <v>5320170206</v>
      </c>
      <c r="F12" s="34" t="s">
        <v>69</v>
      </c>
      <c r="G12" s="56" t="s">
        <v>68</v>
      </c>
      <c r="H12" s="56" t="s">
        <v>64</v>
      </c>
      <c r="I12" s="35">
        <v>70000000</v>
      </c>
      <c r="J12" s="55" t="s">
        <v>60</v>
      </c>
      <c r="K12" s="55"/>
      <c r="L12" s="156" t="s">
        <v>4</v>
      </c>
      <c r="M12" s="177"/>
    </row>
    <row r="13" spans="1:13" s="31" customFormat="1" ht="51" x14ac:dyDescent="0.25">
      <c r="B13" s="193"/>
      <c r="C13" s="54" t="s">
        <v>63</v>
      </c>
      <c r="D13" s="54" t="s">
        <v>59</v>
      </c>
      <c r="E13" s="34">
        <v>4520170013</v>
      </c>
      <c r="F13" s="34" t="s">
        <v>67</v>
      </c>
      <c r="G13" s="56" t="s">
        <v>66</v>
      </c>
      <c r="H13" s="56" t="s">
        <v>64</v>
      </c>
      <c r="I13" s="35">
        <v>17795837</v>
      </c>
      <c r="J13" s="55" t="s">
        <v>60</v>
      </c>
      <c r="K13" s="55"/>
      <c r="L13" s="156" t="s">
        <v>4</v>
      </c>
      <c r="M13" s="177"/>
    </row>
    <row r="14" spans="1:13" s="31" customFormat="1" ht="63.75" x14ac:dyDescent="0.25">
      <c r="B14" s="193"/>
      <c r="C14" s="54" t="s">
        <v>63</v>
      </c>
      <c r="D14" s="54" t="s">
        <v>59</v>
      </c>
      <c r="E14" s="34">
        <v>5320180208</v>
      </c>
      <c r="F14" s="34" t="s">
        <v>62</v>
      </c>
      <c r="G14" s="56" t="s">
        <v>65</v>
      </c>
      <c r="H14" s="56" t="s">
        <v>64</v>
      </c>
      <c r="I14" s="35">
        <v>90000000</v>
      </c>
      <c r="J14" s="55" t="s">
        <v>60</v>
      </c>
      <c r="K14" s="55"/>
      <c r="L14" s="156" t="s">
        <v>4</v>
      </c>
      <c r="M14" s="177"/>
    </row>
    <row r="15" spans="1:13" s="31" customFormat="1" ht="64.5" thickBot="1" x14ac:dyDescent="0.3">
      <c r="B15" s="194"/>
      <c r="C15" s="53" t="s">
        <v>63</v>
      </c>
      <c r="D15" s="53" t="s">
        <v>59</v>
      </c>
      <c r="E15" s="33">
        <v>5320190107</v>
      </c>
      <c r="F15" s="33" t="s">
        <v>62</v>
      </c>
      <c r="G15" s="157" t="s">
        <v>61</v>
      </c>
      <c r="H15" s="157"/>
      <c r="I15" s="158">
        <v>100000000</v>
      </c>
      <c r="J15" s="159" t="s">
        <v>60</v>
      </c>
      <c r="K15" s="159" t="s">
        <v>154</v>
      </c>
      <c r="L15" s="160" t="s">
        <v>4</v>
      </c>
      <c r="M15" s="192"/>
    </row>
    <row r="16" spans="1:13" s="161" customFormat="1" ht="15.75" x14ac:dyDescent="0.25">
      <c r="B16" s="162"/>
      <c r="C16" s="163"/>
      <c r="D16" s="163"/>
      <c r="E16" s="162"/>
      <c r="F16" s="162"/>
      <c r="G16" s="164"/>
      <c r="H16" s="162"/>
      <c r="I16" s="165">
        <f>SUM(I10:I15)</f>
        <v>458227979</v>
      </c>
      <c r="J16" s="162"/>
      <c r="K16" s="162"/>
      <c r="L16" s="162"/>
    </row>
    <row r="17" spans="2:13" s="31" customFormat="1" ht="13.5" thickBot="1" x14ac:dyDescent="0.3">
      <c r="B17" s="154"/>
      <c r="C17" s="44"/>
      <c r="D17" s="44"/>
      <c r="E17" s="154"/>
      <c r="F17" s="154"/>
      <c r="G17" s="166"/>
      <c r="H17" s="154"/>
      <c r="I17" s="167"/>
      <c r="J17" s="154"/>
      <c r="K17" s="154"/>
      <c r="L17" s="154"/>
    </row>
    <row r="18" spans="2:13" s="31" customFormat="1" ht="13.5" thickBot="1" x14ac:dyDescent="0.3">
      <c r="B18" s="195" t="s">
        <v>56</v>
      </c>
      <c r="C18" s="196"/>
      <c r="D18" s="196"/>
      <c r="E18" s="197"/>
      <c r="F18" s="44"/>
      <c r="G18" s="44"/>
      <c r="H18" s="44"/>
      <c r="I18" s="52"/>
      <c r="J18" s="44"/>
      <c r="K18" s="44"/>
      <c r="L18" s="44"/>
    </row>
    <row r="19" spans="2:13" s="31" customFormat="1" ht="51" x14ac:dyDescent="0.25">
      <c r="B19" s="43" t="s">
        <v>49</v>
      </c>
      <c r="C19" s="41" t="s">
        <v>48</v>
      </c>
      <c r="D19" s="41" t="s">
        <v>47</v>
      </c>
      <c r="E19" s="51" t="s">
        <v>46</v>
      </c>
      <c r="F19" s="41" t="s">
        <v>45</v>
      </c>
      <c r="G19" s="41" t="s">
        <v>44</v>
      </c>
      <c r="H19" s="41" t="s">
        <v>57</v>
      </c>
      <c r="I19" s="42" t="s">
        <v>43</v>
      </c>
      <c r="J19" s="41" t="s">
        <v>42</v>
      </c>
      <c r="K19" s="41" t="s">
        <v>50</v>
      </c>
      <c r="L19" s="41" t="s">
        <v>41</v>
      </c>
      <c r="M19" s="40" t="s">
        <v>7</v>
      </c>
    </row>
    <row r="20" spans="2:13" s="45" customFormat="1" ht="132" customHeight="1" x14ac:dyDescent="0.25">
      <c r="B20" s="50">
        <v>1</v>
      </c>
      <c r="C20" s="36" t="s">
        <v>53</v>
      </c>
      <c r="D20" s="37" t="s">
        <v>56</v>
      </c>
      <c r="E20" s="37" t="s">
        <v>155</v>
      </c>
      <c r="F20" s="38" t="s">
        <v>55</v>
      </c>
      <c r="G20" s="37" t="s">
        <v>54</v>
      </c>
      <c r="H20" s="36" t="s">
        <v>52</v>
      </c>
      <c r="I20" s="49">
        <f>129924471.97</f>
        <v>129924471.97</v>
      </c>
      <c r="J20" s="48" t="s">
        <v>51</v>
      </c>
      <c r="K20" s="48" t="s">
        <v>156</v>
      </c>
      <c r="L20" s="156" t="s">
        <v>4</v>
      </c>
      <c r="M20" s="177" t="s">
        <v>4</v>
      </c>
    </row>
    <row r="21" spans="2:13" s="45" customFormat="1" ht="370.5" customHeight="1" thickBot="1" x14ac:dyDescent="0.3">
      <c r="B21" s="47">
        <v>2</v>
      </c>
      <c r="C21" s="53" t="s">
        <v>157</v>
      </c>
      <c r="D21" s="53" t="s">
        <v>56</v>
      </c>
      <c r="E21" s="33" t="s">
        <v>158</v>
      </c>
      <c r="F21" s="33" t="s">
        <v>159</v>
      </c>
      <c r="G21" s="157"/>
      <c r="H21" s="157"/>
      <c r="I21" s="158">
        <v>77992800</v>
      </c>
      <c r="J21" s="159" t="s">
        <v>160</v>
      </c>
      <c r="K21" s="46" t="s">
        <v>161</v>
      </c>
      <c r="L21" s="224" t="s">
        <v>166</v>
      </c>
      <c r="M21" s="177"/>
    </row>
    <row r="22" spans="2:13" s="163" customFormat="1" ht="15.75" x14ac:dyDescent="0.25">
      <c r="B22" s="162"/>
      <c r="C22" s="162"/>
      <c r="D22" s="162"/>
      <c r="E22" s="168"/>
      <c r="F22" s="162"/>
      <c r="G22" s="162"/>
      <c r="H22" s="168"/>
      <c r="I22" s="165">
        <f>SUM(I20:I21)</f>
        <v>207917271.97</v>
      </c>
      <c r="J22" s="168"/>
      <c r="K22" s="168"/>
      <c r="L22" s="168"/>
      <c r="M22" s="162"/>
    </row>
    <row r="23" spans="2:13" s="163" customFormat="1" ht="15.75" x14ac:dyDescent="0.25">
      <c r="B23" s="162"/>
      <c r="C23" s="162"/>
      <c r="D23" s="162"/>
      <c r="E23" s="168"/>
      <c r="F23" s="162"/>
      <c r="G23" s="162"/>
      <c r="H23" s="168"/>
      <c r="I23" s="165"/>
      <c r="J23" s="168"/>
      <c r="K23" s="168"/>
      <c r="L23" s="168"/>
      <c r="M23" s="162"/>
    </row>
    <row r="24" spans="2:13" s="163" customFormat="1" ht="15.75" x14ac:dyDescent="0.25">
      <c r="B24" s="162"/>
      <c r="C24" s="162"/>
      <c r="D24" s="162"/>
      <c r="E24" s="168"/>
      <c r="F24" s="162"/>
      <c r="G24" s="162"/>
      <c r="H24" s="168"/>
      <c r="I24" s="165"/>
      <c r="J24" s="168"/>
      <c r="K24" s="168"/>
      <c r="L24" s="168"/>
      <c r="M24" s="162"/>
    </row>
    <row r="25" spans="2:13" s="31" customFormat="1" ht="12.75" x14ac:dyDescent="0.25">
      <c r="B25" s="154"/>
      <c r="C25" s="44"/>
      <c r="D25" s="44"/>
      <c r="E25" s="154"/>
      <c r="F25" s="154"/>
      <c r="G25" s="166"/>
      <c r="H25" s="154"/>
      <c r="I25" s="167"/>
      <c r="J25" s="154"/>
      <c r="K25" s="154"/>
      <c r="L25" s="154"/>
      <c r="M25" s="169"/>
    </row>
    <row r="26" spans="2:13" s="31" customFormat="1" ht="12.75" x14ac:dyDescent="0.25">
      <c r="I26" s="32"/>
    </row>
    <row r="27" spans="2:13" s="31" customFormat="1" ht="15.75" x14ac:dyDescent="0.25">
      <c r="C27" s="178" t="s">
        <v>162</v>
      </c>
      <c r="D27" s="178"/>
      <c r="E27" s="170"/>
      <c r="F27" s="170"/>
      <c r="I27" s="32"/>
    </row>
    <row r="28" spans="2:13" s="31" customFormat="1" ht="15" x14ac:dyDescent="0.25">
      <c r="C28" s="171" t="s">
        <v>40</v>
      </c>
      <c r="D28" s="171"/>
      <c r="E28" s="171"/>
      <c r="F28" s="171"/>
      <c r="I28" s="32"/>
    </row>
  </sheetData>
  <mergeCells count="8">
    <mergeCell ref="M20:M21"/>
    <mergeCell ref="C27:D27"/>
    <mergeCell ref="B1:M1"/>
    <mergeCell ref="B3:F6"/>
    <mergeCell ref="B8:E8"/>
    <mergeCell ref="M10:M15"/>
    <mergeCell ref="B12:B15"/>
    <mergeCell ref="B18:E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7"/>
  <sheetViews>
    <sheetView workbookViewId="0">
      <selection activeCell="C19" sqref="C19"/>
    </sheetView>
  </sheetViews>
  <sheetFormatPr baseColWidth="10" defaultRowHeight="15" x14ac:dyDescent="0.25"/>
  <cols>
    <col min="1" max="1" width="11.42578125" style="59"/>
    <col min="2" max="2" width="33.140625" style="59" customWidth="1"/>
    <col min="3" max="3" width="30.28515625" style="59" customWidth="1"/>
    <col min="4" max="4" width="11.42578125" style="59"/>
    <col min="5" max="5" width="32.140625" style="59" customWidth="1"/>
    <col min="6" max="6" width="31.42578125" style="59" customWidth="1"/>
    <col min="7" max="7" width="11.42578125" style="59"/>
    <col min="8" max="8" width="16.85546875" style="59" bestFit="1" customWidth="1"/>
    <col min="9" max="16384" width="11.42578125" style="59"/>
  </cols>
  <sheetData>
    <row r="2" spans="2:7" ht="15.75" thickBot="1" x14ac:dyDescent="0.3">
      <c r="B2" s="198" t="s">
        <v>124</v>
      </c>
      <c r="C2" s="198"/>
    </row>
    <row r="3" spans="2:7" ht="75" customHeight="1" thickBot="1" x14ac:dyDescent="0.3">
      <c r="B3" s="199" t="s">
        <v>125</v>
      </c>
      <c r="C3" s="200"/>
      <c r="G3" s="63"/>
    </row>
    <row r="4" spans="2:7" x14ac:dyDescent="0.25">
      <c r="B4" s="73"/>
      <c r="C4" s="61"/>
      <c r="G4" s="63"/>
    </row>
    <row r="5" spans="2:7" ht="15.75" thickBot="1" x14ac:dyDescent="0.3">
      <c r="B5" s="62" t="s">
        <v>75</v>
      </c>
      <c r="C5" s="61"/>
    </row>
    <row r="6" spans="2:7" ht="39" thickBot="1" x14ac:dyDescent="0.3">
      <c r="B6" s="74" t="s">
        <v>74</v>
      </c>
      <c r="C6" s="75" t="s">
        <v>76</v>
      </c>
    </row>
    <row r="7" spans="2:7" x14ac:dyDescent="0.25">
      <c r="B7" s="76" t="s">
        <v>73</v>
      </c>
      <c r="C7" s="77" t="s">
        <v>126</v>
      </c>
    </row>
    <row r="8" spans="2:7" x14ac:dyDescent="0.25">
      <c r="B8" s="78" t="s">
        <v>72</v>
      </c>
      <c r="C8" s="79" t="s">
        <v>71</v>
      </c>
    </row>
    <row r="9" spans="2:7" ht="79.5" thickBot="1" x14ac:dyDescent="0.3">
      <c r="B9" s="60" t="s">
        <v>127</v>
      </c>
      <c r="C9" s="80" t="s">
        <v>128</v>
      </c>
    </row>
    <row r="12" spans="2:7" x14ac:dyDescent="0.25">
      <c r="B12" s="201"/>
      <c r="C12" s="202"/>
      <c r="D12" s="202"/>
      <c r="E12" s="202"/>
      <c r="F12" s="202"/>
    </row>
    <row r="13" spans="2:7" ht="15.75" thickBot="1" x14ac:dyDescent="0.3">
      <c r="B13" s="62" t="s">
        <v>75</v>
      </c>
      <c r="C13" s="61"/>
    </row>
    <row r="14" spans="2:7" ht="26.25" thickBot="1" x14ac:dyDescent="0.3">
      <c r="B14" s="74" t="s">
        <v>74</v>
      </c>
      <c r="C14" s="75" t="s">
        <v>129</v>
      </c>
      <c r="E14" s="62"/>
    </row>
    <row r="15" spans="2:7" x14ac:dyDescent="0.25">
      <c r="B15" s="76" t="s">
        <v>73</v>
      </c>
      <c r="C15" s="81" t="s">
        <v>130</v>
      </c>
      <c r="E15" s="82"/>
      <c r="F15" s="83"/>
    </row>
    <row r="16" spans="2:7" x14ac:dyDescent="0.25">
      <c r="B16" s="78" t="s">
        <v>72</v>
      </c>
      <c r="C16" s="79" t="s">
        <v>4</v>
      </c>
      <c r="E16" s="84"/>
      <c r="F16" s="85"/>
    </row>
    <row r="17" spans="2:6" x14ac:dyDescent="0.25">
      <c r="B17" s="86" t="s">
        <v>131</v>
      </c>
      <c r="C17" s="87" t="s">
        <v>4</v>
      </c>
      <c r="E17" s="88"/>
      <c r="F17" s="89"/>
    </row>
    <row r="18" spans="2:6" x14ac:dyDescent="0.25">
      <c r="B18" s="90" t="s">
        <v>132</v>
      </c>
      <c r="C18" s="91" t="s">
        <v>109</v>
      </c>
      <c r="E18" s="92"/>
      <c r="F18" s="93"/>
    </row>
    <row r="19" spans="2:6" ht="71.25" x14ac:dyDescent="0.25">
      <c r="B19" s="94" t="s">
        <v>133</v>
      </c>
      <c r="C19" s="11" t="s">
        <v>4</v>
      </c>
    </row>
    <row r="20" spans="2:6" ht="28.5" x14ac:dyDescent="0.25">
      <c r="B20" s="94" t="s">
        <v>134</v>
      </c>
      <c r="C20" s="95" t="s">
        <v>4</v>
      </c>
    </row>
    <row r="21" spans="2:6" ht="28.5" x14ac:dyDescent="0.25">
      <c r="B21" s="94" t="s">
        <v>135</v>
      </c>
      <c r="C21" s="95" t="s">
        <v>4</v>
      </c>
      <c r="D21" s="96"/>
      <c r="E21" s="96"/>
      <c r="F21" s="96"/>
    </row>
    <row r="22" spans="2:6" ht="85.5" x14ac:dyDescent="0.25">
      <c r="B22" s="94" t="s">
        <v>136</v>
      </c>
      <c r="C22" s="97" t="s">
        <v>4</v>
      </c>
    </row>
    <row r="23" spans="2:6" ht="28.5" x14ac:dyDescent="0.25">
      <c r="B23" s="94" t="s">
        <v>137</v>
      </c>
      <c r="C23" s="91" t="s">
        <v>4</v>
      </c>
      <c r="E23" s="62"/>
    </row>
    <row r="24" spans="2:6" x14ac:dyDescent="0.25">
      <c r="B24" s="82"/>
      <c r="C24" s="83"/>
      <c r="E24" s="82"/>
      <c r="F24" s="83"/>
    </row>
    <row r="25" spans="2:6" x14ac:dyDescent="0.25">
      <c r="B25" s="84"/>
      <c r="C25" s="85"/>
      <c r="E25" s="84"/>
      <c r="F25" s="85"/>
    </row>
    <row r="26" spans="2:6" x14ac:dyDescent="0.25">
      <c r="B26" s="88"/>
      <c r="C26" s="89"/>
      <c r="E26" s="88"/>
      <c r="F26" s="89"/>
    </row>
    <row r="27" spans="2:6" x14ac:dyDescent="0.25">
      <c r="B27" s="98"/>
      <c r="C27" s="99"/>
      <c r="E27" s="98"/>
      <c r="F27" s="100"/>
    </row>
    <row r="28" spans="2:6" x14ac:dyDescent="0.25">
      <c r="B28" s="101"/>
      <c r="C28" s="84"/>
      <c r="E28" s="101"/>
      <c r="F28" s="84"/>
    </row>
    <row r="29" spans="2:6" x14ac:dyDescent="0.25">
      <c r="B29" s="102"/>
      <c r="C29" s="84"/>
      <c r="E29" s="102"/>
      <c r="F29" s="84"/>
    </row>
    <row r="30" spans="2:6" x14ac:dyDescent="0.25">
      <c r="B30" s="103"/>
      <c r="C30" s="85"/>
      <c r="E30" s="104"/>
      <c r="F30" s="85"/>
    </row>
    <row r="31" spans="2:6" x14ac:dyDescent="0.25">
      <c r="B31" s="104"/>
      <c r="C31" s="84"/>
      <c r="E31" s="104"/>
      <c r="F31" s="84"/>
    </row>
    <row r="32" spans="2:6" x14ac:dyDescent="0.25">
      <c r="B32" s="104"/>
      <c r="C32" s="84"/>
      <c r="E32" s="104"/>
      <c r="F32" s="84"/>
    </row>
    <row r="33" spans="2:6" x14ac:dyDescent="0.25">
      <c r="B33" s="103"/>
      <c r="C33" s="85"/>
      <c r="E33" s="103"/>
      <c r="F33" s="85"/>
    </row>
    <row r="34" spans="2:6" x14ac:dyDescent="0.25">
      <c r="B34" s="104"/>
      <c r="C34" s="84"/>
      <c r="E34" s="104"/>
      <c r="F34" s="84"/>
    </row>
    <row r="37" spans="2:6" x14ac:dyDescent="0.25">
      <c r="B37" s="82"/>
      <c r="C37" s="83"/>
      <c r="E37" s="82"/>
      <c r="F37" s="83"/>
    </row>
    <row r="38" spans="2:6" x14ac:dyDescent="0.25">
      <c r="B38" s="84"/>
      <c r="C38" s="85"/>
      <c r="E38" s="84"/>
      <c r="F38" s="85"/>
    </row>
    <row r="39" spans="2:6" x14ac:dyDescent="0.25">
      <c r="B39" s="88"/>
      <c r="C39" s="89"/>
      <c r="E39" s="88"/>
      <c r="F39" s="89"/>
    </row>
    <row r="40" spans="2:6" x14ac:dyDescent="0.25">
      <c r="B40" s="98"/>
      <c r="C40" s="105"/>
      <c r="E40" s="98"/>
      <c r="F40" s="105"/>
    </row>
    <row r="41" spans="2:6" x14ac:dyDescent="0.25">
      <c r="B41" s="101"/>
      <c r="C41" s="84"/>
      <c r="E41" s="101"/>
      <c r="F41" s="84"/>
    </row>
    <row r="42" spans="2:6" x14ac:dyDescent="0.25">
      <c r="B42" s="102"/>
      <c r="C42" s="84"/>
      <c r="E42" s="102"/>
      <c r="F42" s="84"/>
    </row>
    <row r="43" spans="2:6" x14ac:dyDescent="0.25">
      <c r="B43" s="104"/>
      <c r="C43" s="84"/>
      <c r="E43" s="104"/>
      <c r="F43" s="84"/>
    </row>
    <row r="44" spans="2:6" x14ac:dyDescent="0.25">
      <c r="B44" s="104"/>
      <c r="C44" s="84"/>
      <c r="E44" s="104"/>
      <c r="F44" s="84"/>
    </row>
    <row r="45" spans="2:6" x14ac:dyDescent="0.25">
      <c r="B45" s="104"/>
      <c r="C45" s="84"/>
      <c r="E45" s="104"/>
      <c r="F45" s="84"/>
    </row>
    <row r="46" spans="2:6" x14ac:dyDescent="0.25">
      <c r="B46" s="104"/>
      <c r="C46" s="85"/>
      <c r="E46" s="104"/>
      <c r="F46" s="85"/>
    </row>
    <row r="47" spans="2:6" x14ac:dyDescent="0.25">
      <c r="B47" s="104"/>
      <c r="C47" s="84"/>
      <c r="E47" s="104"/>
      <c r="F47" s="84"/>
    </row>
  </sheetData>
  <mergeCells count="3">
    <mergeCell ref="B2:C2"/>
    <mergeCell ref="B3:C3"/>
    <mergeCell ref="B12:F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workbookViewId="0">
      <selection activeCell="E29" sqref="E29"/>
    </sheetView>
  </sheetViews>
  <sheetFormatPr baseColWidth="10" defaultRowHeight="15" x14ac:dyDescent="0.25"/>
  <cols>
    <col min="1" max="1" width="11.42578125" style="59"/>
    <col min="2" max="2" width="27.5703125" style="59" customWidth="1"/>
    <col min="3" max="3" width="27.42578125" style="59" customWidth="1"/>
    <col min="4" max="4" width="24.7109375" style="59" customWidth="1"/>
    <col min="5" max="5" width="19.28515625" style="59" customWidth="1"/>
    <col min="6" max="6" width="17.5703125" style="59" bestFit="1" customWidth="1"/>
    <col min="7" max="7" width="16" style="59" bestFit="1" customWidth="1"/>
    <col min="8" max="8" width="25.5703125" style="59" bestFit="1" customWidth="1"/>
    <col min="9" max="9" width="16" style="59" customWidth="1"/>
    <col min="10" max="10" width="18.85546875" style="59" customWidth="1"/>
    <col min="11" max="11" width="23.7109375" style="59" customWidth="1"/>
    <col min="12" max="12" width="23.5703125" style="59" customWidth="1"/>
    <col min="13" max="13" width="11.42578125" style="59"/>
    <col min="14" max="14" width="25.5703125" style="59" bestFit="1" customWidth="1"/>
    <col min="15" max="15" width="19.7109375" style="59" customWidth="1"/>
    <col min="16" max="16" width="18.28515625" style="59" customWidth="1"/>
    <col min="17" max="17" width="24.42578125" style="59" customWidth="1"/>
    <col min="18" max="16384" width="11.42578125" style="59"/>
  </cols>
  <sheetData>
    <row r="1" spans="2:6" x14ac:dyDescent="0.25">
      <c r="D1" s="106"/>
    </row>
    <row r="2" spans="2:6" x14ac:dyDescent="0.25">
      <c r="B2" s="70" t="str">
        <f>+[1]DOCUMENTOS!B2</f>
        <v>INVITACIÓN ABIERTA No 002 DE 2022</v>
      </c>
    </row>
    <row r="3" spans="2:6" ht="64.5" customHeight="1" x14ac:dyDescent="0.25">
      <c r="B3" s="211" t="str">
        <f>+[1]DOCUMENTOS!B3</f>
        <v xml:space="preserve">SUMINISTRO DE EQUIPOS Y ELEMENTOS DE PROTECCIÓN PERSONAL Y COLECTIVO CON EL FIN DE CONTRIBUIR A MINIMIZAR, AISLAR O ELIMINAR LOS RIESGOS QUE GENERAN INCIDENTES Y/O ACCIDENTES DE TRABAJO Y POSIBLES ENFERMEDADES LABORALES. </v>
      </c>
      <c r="C3" s="211"/>
      <c r="D3" s="211"/>
      <c r="E3" s="211"/>
      <c r="F3" s="211"/>
    </row>
    <row r="4" spans="2:6" x14ac:dyDescent="0.25">
      <c r="B4" s="107"/>
      <c r="C4" s="107"/>
      <c r="D4" s="107"/>
      <c r="E4" s="107"/>
      <c r="F4" s="107"/>
    </row>
    <row r="5" spans="2:6" x14ac:dyDescent="0.25">
      <c r="B5" s="70" t="s">
        <v>90</v>
      </c>
    </row>
    <row r="7" spans="2:6" ht="62.25" customHeight="1" x14ac:dyDescent="0.25">
      <c r="B7" s="108" t="s">
        <v>89</v>
      </c>
      <c r="C7" s="212" t="s">
        <v>138</v>
      </c>
      <c r="D7" s="213"/>
      <c r="F7" s="109">
        <f>115000000*2</f>
        <v>230000000</v>
      </c>
    </row>
    <row r="8" spans="2:6" ht="18.75" customHeight="1" x14ac:dyDescent="0.25">
      <c r="B8" s="110" t="s">
        <v>82</v>
      </c>
      <c r="C8" s="111" t="s">
        <v>88</v>
      </c>
      <c r="D8" s="112" t="s">
        <v>139</v>
      </c>
      <c r="F8" s="113"/>
    </row>
    <row r="9" spans="2:6" ht="18.75" customHeight="1" x14ac:dyDescent="0.25">
      <c r="B9" s="110" t="s">
        <v>87</v>
      </c>
      <c r="C9" s="111" t="s">
        <v>140</v>
      </c>
      <c r="D9" s="112" t="s">
        <v>141</v>
      </c>
      <c r="F9" s="113"/>
    </row>
    <row r="10" spans="2:6" ht="18.75" customHeight="1" x14ac:dyDescent="0.25">
      <c r="B10" s="114" t="s">
        <v>79</v>
      </c>
      <c r="C10" s="111" t="s">
        <v>86</v>
      </c>
      <c r="D10" s="111" t="s">
        <v>85</v>
      </c>
      <c r="F10" s="113"/>
    </row>
    <row r="11" spans="2:6" ht="13.5" customHeight="1" x14ac:dyDescent="0.25">
      <c r="B11" s="115"/>
      <c r="C11" s="116"/>
      <c r="D11" s="117"/>
    </row>
    <row r="12" spans="2:6" x14ac:dyDescent="0.25">
      <c r="D12" s="118"/>
    </row>
    <row r="13" spans="2:6" ht="25.5" customHeight="1" thickBot="1" x14ac:dyDescent="0.3">
      <c r="B13" s="214" t="str">
        <f>+[1]DOCUMENTOS!C6</f>
        <v>ALIANZA ESTRATEGICA OUTSORCING Y SUMINISTROS SAS</v>
      </c>
      <c r="C13" s="215"/>
      <c r="D13" s="215"/>
      <c r="E13" s="215"/>
      <c r="F13" s="119" t="s">
        <v>4</v>
      </c>
    </row>
    <row r="14" spans="2:6" ht="12" customHeight="1" x14ac:dyDescent="0.25">
      <c r="B14" s="120" t="s">
        <v>83</v>
      </c>
      <c r="C14" s="121"/>
      <c r="D14" s="121"/>
      <c r="E14" s="121"/>
      <c r="F14" s="122"/>
    </row>
    <row r="15" spans="2:6" ht="12" customHeight="1" thickBot="1" x14ac:dyDescent="0.3">
      <c r="B15" s="123"/>
      <c r="C15" s="69" t="s">
        <v>80</v>
      </c>
      <c r="D15" s="68">
        <v>2531364982</v>
      </c>
      <c r="E15" s="66">
        <f>+D15/D16</f>
        <v>28.760715309812998</v>
      </c>
      <c r="F15" s="124" t="s">
        <v>4</v>
      </c>
    </row>
    <row r="16" spans="2:6" ht="11.25" customHeight="1" x14ac:dyDescent="0.25">
      <c r="B16" s="123" t="s">
        <v>82</v>
      </c>
      <c r="C16" s="125" t="s">
        <v>81</v>
      </c>
      <c r="D16" s="64">
        <v>88014674</v>
      </c>
      <c r="E16" s="126"/>
      <c r="F16" s="124"/>
    </row>
    <row r="17" spans="1:6" x14ac:dyDescent="0.25">
      <c r="B17" s="123"/>
      <c r="C17" s="121"/>
      <c r="D17" s="64"/>
      <c r="E17" s="126"/>
      <c r="F17" s="124"/>
    </row>
    <row r="18" spans="1:6" x14ac:dyDescent="0.25">
      <c r="B18" s="123" t="s">
        <v>142</v>
      </c>
      <c r="C18" s="121" t="s">
        <v>143</v>
      </c>
      <c r="D18" s="64" t="s">
        <v>144</v>
      </c>
      <c r="E18" s="64">
        <f>D15-D16</f>
        <v>2443350308</v>
      </c>
      <c r="F18" s="124" t="s">
        <v>109</v>
      </c>
    </row>
    <row r="19" spans="1:6" x14ac:dyDescent="0.25">
      <c r="B19" s="123"/>
      <c r="C19" s="121"/>
      <c r="D19" s="64"/>
      <c r="E19" s="126"/>
      <c r="F19" s="124"/>
    </row>
    <row r="20" spans="1:6" x14ac:dyDescent="0.25">
      <c r="B20" s="123"/>
      <c r="C20" s="121"/>
      <c r="D20" s="64"/>
      <c r="E20" s="126"/>
      <c r="F20" s="124"/>
    </row>
    <row r="21" spans="1:6" ht="15.75" thickBot="1" x14ac:dyDescent="0.3">
      <c r="B21" s="123" t="s">
        <v>79</v>
      </c>
      <c r="C21" s="69" t="s">
        <v>78</v>
      </c>
      <c r="D21" s="68">
        <v>299780875</v>
      </c>
      <c r="E21" s="127">
        <f>(D21/D22)</f>
        <v>0.10876856109278311</v>
      </c>
      <c r="F21" s="124" t="s">
        <v>109</v>
      </c>
    </row>
    <row r="22" spans="1:6" x14ac:dyDescent="0.25">
      <c r="B22" s="123"/>
      <c r="C22" s="125" t="s">
        <v>77</v>
      </c>
      <c r="D22" s="64">
        <v>2756135339</v>
      </c>
      <c r="E22" s="126"/>
      <c r="F22" s="124"/>
    </row>
    <row r="23" spans="1:6" x14ac:dyDescent="0.25">
      <c r="B23" s="128"/>
      <c r="C23" s="129"/>
      <c r="D23" s="130"/>
      <c r="E23" s="131"/>
      <c r="F23" s="132"/>
    </row>
    <row r="26" spans="1:6" ht="15.75" thickBot="1" x14ac:dyDescent="0.3">
      <c r="B26" s="214" t="str">
        <f>+[1]DOCUMENTOS!C14</f>
        <v>PANAMERICANA OUTSORCING SA</v>
      </c>
      <c r="C26" s="215"/>
      <c r="D26" s="215"/>
      <c r="E26" s="215"/>
      <c r="F26" s="119" t="s">
        <v>4</v>
      </c>
    </row>
    <row r="27" spans="1:6" x14ac:dyDescent="0.25">
      <c r="A27" s="59" t="s">
        <v>84</v>
      </c>
      <c r="B27" s="120" t="s">
        <v>83</v>
      </c>
      <c r="C27" s="121"/>
      <c r="D27" s="121"/>
      <c r="E27" s="121"/>
      <c r="F27" s="122"/>
    </row>
    <row r="28" spans="1:6" ht="15.75" thickBot="1" x14ac:dyDescent="0.3">
      <c r="B28" s="123"/>
      <c r="C28" s="69" t="s">
        <v>80</v>
      </c>
      <c r="D28" s="68">
        <v>24787663397</v>
      </c>
      <c r="E28" s="66">
        <f>+D28/D29</f>
        <v>3.0711708697348765</v>
      </c>
      <c r="F28" s="124" t="s">
        <v>4</v>
      </c>
    </row>
    <row r="29" spans="1:6" x14ac:dyDescent="0.25">
      <c r="B29" s="123" t="s">
        <v>82</v>
      </c>
      <c r="C29" s="125" t="s">
        <v>81</v>
      </c>
      <c r="D29" s="64">
        <v>8071079223</v>
      </c>
      <c r="E29" s="126"/>
      <c r="F29" s="124"/>
    </row>
    <row r="30" spans="1:6" x14ac:dyDescent="0.25">
      <c r="B30" s="123"/>
      <c r="C30" s="121"/>
      <c r="D30" s="64"/>
      <c r="E30" s="126"/>
      <c r="F30" s="124"/>
    </row>
    <row r="31" spans="1:6" x14ac:dyDescent="0.25">
      <c r="B31" s="123" t="s">
        <v>142</v>
      </c>
      <c r="C31" s="121" t="s">
        <v>143</v>
      </c>
      <c r="D31" s="64" t="s">
        <v>145</v>
      </c>
      <c r="E31" s="126">
        <f>D28-D29</f>
        <v>16716584174</v>
      </c>
      <c r="F31" s="124" t="s">
        <v>4</v>
      </c>
    </row>
    <row r="32" spans="1:6" x14ac:dyDescent="0.25">
      <c r="B32" s="123"/>
      <c r="C32" s="121"/>
      <c r="D32" s="64"/>
      <c r="E32" s="126"/>
      <c r="F32" s="124"/>
    </row>
    <row r="33" spans="2:18" x14ac:dyDescent="0.25">
      <c r="B33" s="123"/>
      <c r="C33" s="121"/>
      <c r="D33" s="64"/>
      <c r="E33" s="126"/>
      <c r="F33" s="124"/>
    </row>
    <row r="34" spans="2:18" ht="15.75" thickBot="1" x14ac:dyDescent="0.3">
      <c r="B34" s="123" t="s">
        <v>79</v>
      </c>
      <c r="C34" s="69" t="s">
        <v>78</v>
      </c>
      <c r="D34" s="68">
        <v>8071079223</v>
      </c>
      <c r="E34" s="133">
        <f>D34/D35</f>
        <v>0.20181317348717606</v>
      </c>
      <c r="F34" s="124" t="s">
        <v>4</v>
      </c>
      <c r="K34" s="134"/>
      <c r="N34" s="134"/>
    </row>
    <row r="35" spans="2:18" x14ac:dyDescent="0.25">
      <c r="B35" s="123"/>
      <c r="C35" s="125" t="s">
        <v>77</v>
      </c>
      <c r="D35" s="64">
        <v>39992826452</v>
      </c>
      <c r="E35" s="126"/>
      <c r="F35" s="124"/>
    </row>
    <row r="36" spans="2:18" x14ac:dyDescent="0.25">
      <c r="B36" s="128"/>
      <c r="C36" s="129"/>
      <c r="D36" s="130"/>
      <c r="E36" s="131"/>
      <c r="F36" s="132"/>
    </row>
    <row r="37" spans="2:18" x14ac:dyDescent="0.25">
      <c r="B37" s="121"/>
      <c r="C37" s="125"/>
      <c r="D37" s="64"/>
      <c r="E37" s="133"/>
      <c r="F37" s="135"/>
    </row>
    <row r="38" spans="2:18" x14ac:dyDescent="0.25">
      <c r="B38" s="121"/>
      <c r="C38" s="125"/>
      <c r="D38" s="64"/>
      <c r="E38" s="133"/>
      <c r="F38" s="135"/>
      <c r="N38" s="134"/>
      <c r="O38" s="136"/>
    </row>
    <row r="39" spans="2:18" x14ac:dyDescent="0.25">
      <c r="B39" s="121"/>
      <c r="C39" s="121"/>
      <c r="D39" s="121"/>
      <c r="E39" s="121"/>
      <c r="F39" s="121"/>
    </row>
    <row r="40" spans="2:18" x14ac:dyDescent="0.25">
      <c r="B40" s="121"/>
      <c r="C40" s="125"/>
      <c r="D40" s="64"/>
      <c r="E40" s="65"/>
      <c r="F40" s="135"/>
      <c r="N40" s="134"/>
    </row>
    <row r="41" spans="2:18" ht="15" customHeight="1" x14ac:dyDescent="0.25">
      <c r="B41" s="204"/>
      <c r="C41" s="204"/>
      <c r="D41" s="204"/>
      <c r="E41" s="204"/>
      <c r="F41" s="204"/>
      <c r="G41" s="204"/>
      <c r="H41" s="204"/>
      <c r="I41" s="204"/>
      <c r="J41" s="204"/>
      <c r="K41" s="204"/>
      <c r="L41" s="204"/>
    </row>
    <row r="42" spans="2:18" x14ac:dyDescent="0.25">
      <c r="B42" s="208"/>
      <c r="C42" s="206"/>
      <c r="D42" s="206"/>
      <c r="E42" s="206"/>
      <c r="F42" s="137"/>
      <c r="H42" s="209"/>
      <c r="I42" s="210"/>
      <c r="J42" s="210"/>
      <c r="K42" s="210"/>
      <c r="L42" s="210"/>
    </row>
    <row r="43" spans="2:18" x14ac:dyDescent="0.25">
      <c r="B43" s="204"/>
      <c r="C43" s="204"/>
      <c r="D43" s="204"/>
      <c r="E43" s="204"/>
      <c r="F43" s="138"/>
      <c r="H43" s="204"/>
      <c r="I43" s="204"/>
      <c r="J43" s="204"/>
      <c r="K43" s="204"/>
      <c r="L43" s="138"/>
      <c r="N43" s="204"/>
      <c r="O43" s="204"/>
      <c r="P43" s="204"/>
      <c r="Q43" s="204"/>
      <c r="R43" s="138"/>
    </row>
    <row r="44" spans="2:18" x14ac:dyDescent="0.25">
      <c r="B44" s="139"/>
      <c r="C44" s="121"/>
      <c r="D44" s="121"/>
      <c r="E44" s="121"/>
      <c r="F44" s="137"/>
      <c r="H44" s="139"/>
      <c r="I44" s="121"/>
      <c r="J44" s="121"/>
      <c r="K44" s="121"/>
      <c r="L44" s="137"/>
      <c r="N44" s="139"/>
      <c r="O44" s="121"/>
      <c r="P44" s="121"/>
      <c r="Q44" s="121"/>
      <c r="R44" s="137"/>
    </row>
    <row r="45" spans="2:18" x14ac:dyDescent="0.25">
      <c r="B45" s="121"/>
      <c r="C45" s="125"/>
      <c r="D45" s="64"/>
      <c r="E45" s="66"/>
      <c r="F45" s="135"/>
      <c r="H45" s="121"/>
      <c r="I45" s="125"/>
      <c r="J45" s="64"/>
      <c r="K45" s="66"/>
      <c r="L45" s="135"/>
      <c r="N45" s="121"/>
      <c r="O45" s="125"/>
      <c r="P45" s="64"/>
      <c r="Q45" s="66"/>
      <c r="R45" s="135"/>
    </row>
    <row r="46" spans="2:18" x14ac:dyDescent="0.25">
      <c r="B46" s="121"/>
      <c r="C46" s="125"/>
      <c r="D46" s="64"/>
      <c r="E46" s="126"/>
      <c r="F46" s="135"/>
      <c r="H46" s="121"/>
      <c r="I46" s="125"/>
      <c r="J46" s="64"/>
      <c r="K46" s="126"/>
      <c r="L46" s="135"/>
      <c r="N46" s="121"/>
      <c r="O46" s="125"/>
      <c r="P46" s="64"/>
      <c r="Q46" s="126"/>
      <c r="R46" s="135"/>
    </row>
    <row r="47" spans="2:18" x14ac:dyDescent="0.25">
      <c r="B47" s="121"/>
      <c r="C47" s="121"/>
      <c r="D47" s="64"/>
      <c r="E47" s="126"/>
      <c r="F47" s="135"/>
      <c r="H47" s="121"/>
      <c r="I47" s="121"/>
      <c r="J47" s="64"/>
      <c r="K47" s="126"/>
      <c r="L47" s="135"/>
      <c r="N47" s="121"/>
      <c r="O47" s="121"/>
      <c r="P47" s="64"/>
      <c r="Q47" s="126"/>
      <c r="R47" s="135"/>
    </row>
    <row r="48" spans="2:18" x14ac:dyDescent="0.25">
      <c r="B48" s="121"/>
      <c r="C48" s="125"/>
      <c r="D48" s="64"/>
      <c r="E48" s="140"/>
      <c r="F48" s="135"/>
      <c r="H48" s="121"/>
      <c r="I48" s="125"/>
      <c r="J48" s="64"/>
      <c r="K48" s="140"/>
      <c r="L48" s="135"/>
      <c r="N48" s="121"/>
      <c r="O48" s="125"/>
      <c r="P48" s="64"/>
      <c r="Q48" s="133"/>
      <c r="R48" s="135"/>
    </row>
    <row r="49" spans="2:18" x14ac:dyDescent="0.25">
      <c r="B49" s="121"/>
      <c r="C49" s="125"/>
      <c r="D49" s="64"/>
      <c r="E49" s="133"/>
      <c r="F49" s="135"/>
      <c r="H49" s="121"/>
      <c r="I49" s="125"/>
      <c r="J49" s="64"/>
      <c r="K49" s="133"/>
      <c r="L49" s="135"/>
      <c r="N49" s="121"/>
      <c r="O49" s="125"/>
      <c r="P49" s="64"/>
      <c r="Q49" s="126"/>
      <c r="R49" s="135"/>
    </row>
    <row r="50" spans="2:18" x14ac:dyDescent="0.25">
      <c r="B50" s="121"/>
      <c r="C50" s="125"/>
      <c r="D50" s="64"/>
      <c r="E50" s="133"/>
      <c r="F50" s="135"/>
      <c r="H50" s="121"/>
      <c r="I50" s="125"/>
      <c r="J50" s="64"/>
      <c r="K50" s="133"/>
      <c r="L50" s="135"/>
      <c r="N50" s="121"/>
      <c r="O50" s="125"/>
      <c r="P50" s="64"/>
      <c r="Q50" s="126"/>
      <c r="R50" s="135"/>
    </row>
    <row r="51" spans="2:18" x14ac:dyDescent="0.25">
      <c r="B51" s="121"/>
      <c r="C51" s="125"/>
      <c r="D51" s="64"/>
      <c r="E51" s="133"/>
      <c r="F51" s="135"/>
      <c r="H51" s="121"/>
      <c r="I51" s="125"/>
      <c r="J51" s="64"/>
      <c r="K51" s="133"/>
      <c r="L51" s="135"/>
      <c r="N51" s="121"/>
      <c r="O51" s="125"/>
      <c r="P51" s="64"/>
      <c r="Q51" s="133"/>
      <c r="R51" s="135"/>
    </row>
    <row r="52" spans="2:18" x14ac:dyDescent="0.25">
      <c r="B52" s="121"/>
      <c r="C52" s="125"/>
      <c r="D52" s="64"/>
      <c r="E52" s="133"/>
      <c r="F52" s="135"/>
      <c r="H52" s="121"/>
      <c r="I52" s="125"/>
      <c r="J52" s="64"/>
      <c r="K52" s="133"/>
      <c r="L52" s="135"/>
      <c r="N52" s="121"/>
      <c r="O52" s="125"/>
      <c r="P52" s="64"/>
      <c r="Q52" s="126"/>
      <c r="R52" s="135"/>
    </row>
    <row r="53" spans="2:18" x14ac:dyDescent="0.25">
      <c r="B53" s="121"/>
      <c r="C53" s="125"/>
      <c r="D53" s="64"/>
      <c r="E53" s="133"/>
      <c r="F53" s="135"/>
      <c r="H53" s="121"/>
      <c r="I53" s="125"/>
      <c r="J53" s="64"/>
      <c r="K53" s="133"/>
      <c r="L53" s="135"/>
      <c r="N53" s="121"/>
      <c r="O53" s="125"/>
      <c r="P53" s="64"/>
      <c r="Q53" s="126"/>
      <c r="R53" s="135"/>
    </row>
    <row r="54" spans="2:18" x14ac:dyDescent="0.25">
      <c r="B54" s="121"/>
      <c r="C54" s="125"/>
      <c r="D54" s="64"/>
      <c r="E54" s="140"/>
      <c r="F54" s="135"/>
      <c r="H54" s="121"/>
      <c r="I54" s="125"/>
      <c r="J54" s="64"/>
      <c r="K54" s="140"/>
      <c r="L54" s="135"/>
      <c r="N54" s="121"/>
      <c r="O54" s="125"/>
      <c r="P54" s="64"/>
      <c r="Q54" s="133"/>
      <c r="R54" s="135"/>
    </row>
    <row r="55" spans="2:18" x14ac:dyDescent="0.25">
      <c r="B55" s="121"/>
      <c r="C55" s="125"/>
      <c r="D55" s="64"/>
      <c r="E55" s="126"/>
      <c r="F55" s="135"/>
      <c r="H55" s="121"/>
      <c r="I55" s="125"/>
      <c r="J55" s="64"/>
      <c r="K55" s="126"/>
      <c r="L55" s="135"/>
      <c r="N55" s="121"/>
      <c r="O55" s="125"/>
      <c r="P55" s="64"/>
      <c r="Q55" s="126"/>
      <c r="R55" s="135"/>
    </row>
    <row r="56" spans="2:18" x14ac:dyDescent="0.25">
      <c r="B56" s="121"/>
      <c r="C56" s="121"/>
      <c r="D56" s="121"/>
      <c r="E56" s="121"/>
      <c r="F56" s="121"/>
      <c r="H56" s="121"/>
      <c r="I56" s="121"/>
      <c r="J56" s="121"/>
      <c r="K56" s="121"/>
      <c r="L56" s="121"/>
      <c r="N56" s="121"/>
      <c r="O56" s="121"/>
      <c r="P56" s="121"/>
      <c r="Q56" s="121"/>
      <c r="R56" s="121"/>
    </row>
    <row r="57" spans="2:18" ht="15.75" x14ac:dyDescent="0.25">
      <c r="B57" s="205"/>
      <c r="C57" s="205"/>
      <c r="D57" s="205"/>
      <c r="E57" s="205"/>
      <c r="F57" s="205"/>
      <c r="G57" s="205"/>
      <c r="H57" s="205"/>
      <c r="I57" s="205"/>
      <c r="J57" s="205"/>
      <c r="K57" s="205"/>
      <c r="L57" s="205"/>
    </row>
    <row r="58" spans="2:18" x14ac:dyDescent="0.25">
      <c r="B58" s="121"/>
      <c r="C58" s="125"/>
      <c r="D58" s="64"/>
      <c r="E58" s="126"/>
      <c r="F58" s="135"/>
    </row>
    <row r="59" spans="2:18" x14ac:dyDescent="0.25">
      <c r="B59" s="204"/>
      <c r="C59" s="204"/>
      <c r="D59" s="204"/>
      <c r="E59" s="204"/>
      <c r="F59" s="137"/>
      <c r="H59" s="206"/>
      <c r="I59" s="206"/>
      <c r="J59" s="206"/>
      <c r="K59" s="206"/>
      <c r="L59" s="137"/>
      <c r="N59" s="207"/>
      <c r="O59" s="206"/>
      <c r="P59" s="206"/>
      <c r="Q59" s="206"/>
      <c r="R59" s="137"/>
    </row>
    <row r="60" spans="2:18" x14ac:dyDescent="0.25">
      <c r="B60" s="139"/>
      <c r="C60" s="121"/>
      <c r="D60" s="121"/>
      <c r="E60" s="121"/>
      <c r="F60" s="137"/>
      <c r="H60" s="139"/>
      <c r="I60" s="121"/>
      <c r="J60" s="121"/>
      <c r="K60" s="121"/>
      <c r="L60" s="137"/>
      <c r="N60" s="139"/>
      <c r="O60" s="121"/>
      <c r="P60" s="121"/>
      <c r="Q60" s="121"/>
      <c r="R60" s="137"/>
    </row>
    <row r="61" spans="2:18" x14ac:dyDescent="0.25">
      <c r="B61" s="121"/>
      <c r="C61" s="125"/>
      <c r="D61" s="64"/>
      <c r="E61" s="66"/>
      <c r="F61" s="135"/>
      <c r="H61" s="121"/>
      <c r="I61" s="141"/>
      <c r="J61" s="64"/>
      <c r="K61" s="66"/>
      <c r="L61" s="135"/>
      <c r="N61" s="121"/>
      <c r="O61" s="125"/>
      <c r="P61" s="64"/>
      <c r="Q61" s="66"/>
      <c r="R61" s="135"/>
    </row>
    <row r="62" spans="2:18" x14ac:dyDescent="0.25">
      <c r="B62" s="121"/>
      <c r="C62" s="125"/>
      <c r="D62" s="64"/>
      <c r="E62" s="126"/>
      <c r="F62" s="135"/>
      <c r="H62" s="121"/>
      <c r="I62" s="141"/>
      <c r="J62" s="64"/>
      <c r="K62" s="126"/>
      <c r="L62" s="135"/>
      <c r="N62" s="121"/>
      <c r="O62" s="125"/>
      <c r="P62" s="64"/>
      <c r="Q62" s="126"/>
      <c r="R62" s="135"/>
    </row>
    <row r="63" spans="2:18" x14ac:dyDescent="0.25">
      <c r="B63" s="121"/>
      <c r="C63" s="121"/>
      <c r="D63" s="64"/>
      <c r="E63" s="126"/>
      <c r="F63" s="135"/>
      <c r="H63" s="121"/>
      <c r="I63" s="121"/>
      <c r="J63" s="64"/>
      <c r="K63" s="126"/>
      <c r="L63" s="135"/>
      <c r="N63" s="121"/>
      <c r="O63" s="121"/>
      <c r="P63" s="64"/>
      <c r="Q63" s="126"/>
      <c r="R63" s="135"/>
    </row>
    <row r="64" spans="2:18" x14ac:dyDescent="0.25">
      <c r="B64" s="121"/>
      <c r="C64" s="125"/>
      <c r="D64" s="64"/>
      <c r="E64" s="133"/>
      <c r="F64" s="135"/>
      <c r="H64" s="121"/>
      <c r="I64" s="125"/>
      <c r="J64" s="64"/>
      <c r="K64" s="67"/>
      <c r="L64" s="135"/>
      <c r="N64" s="121"/>
      <c r="O64" s="125"/>
      <c r="P64" s="64"/>
      <c r="Q64" s="67"/>
      <c r="R64" s="135"/>
    </row>
    <row r="65" spans="2:18" x14ac:dyDescent="0.25">
      <c r="B65" s="121"/>
      <c r="C65" s="125"/>
      <c r="D65" s="64"/>
      <c r="E65" s="65"/>
      <c r="F65" s="135"/>
      <c r="H65" s="121"/>
      <c r="I65" s="125"/>
      <c r="J65" s="64"/>
      <c r="K65" s="126"/>
      <c r="L65" s="135"/>
      <c r="N65" s="121"/>
      <c r="O65" s="125"/>
      <c r="P65" s="64"/>
      <c r="Q65" s="126"/>
      <c r="R65" s="135"/>
    </row>
    <row r="66" spans="2:18" x14ac:dyDescent="0.25">
      <c r="B66" s="121"/>
      <c r="C66" s="121"/>
      <c r="D66" s="64"/>
      <c r="E66" s="126"/>
      <c r="F66" s="135"/>
      <c r="H66" s="121"/>
      <c r="I66" s="125"/>
      <c r="J66" s="64"/>
      <c r="K66" s="126"/>
      <c r="L66" s="135"/>
      <c r="N66" s="121"/>
      <c r="O66" s="125"/>
      <c r="P66" s="64"/>
      <c r="Q66" s="126"/>
      <c r="R66" s="135"/>
    </row>
    <row r="67" spans="2:18" x14ac:dyDescent="0.25">
      <c r="B67" s="121"/>
      <c r="C67" s="125"/>
      <c r="D67" s="64"/>
      <c r="E67" s="133"/>
      <c r="F67" s="135"/>
      <c r="H67" s="121"/>
      <c r="I67" s="125"/>
      <c r="J67" s="64"/>
      <c r="K67" s="133"/>
      <c r="L67" s="135"/>
      <c r="N67" s="121"/>
      <c r="O67" s="125"/>
      <c r="P67" s="64"/>
      <c r="Q67" s="133"/>
      <c r="R67" s="135"/>
    </row>
    <row r="68" spans="2:18" x14ac:dyDescent="0.25">
      <c r="B68" s="121"/>
      <c r="C68" s="125"/>
      <c r="D68" s="64"/>
      <c r="E68" s="126"/>
      <c r="F68" s="135"/>
      <c r="H68" s="121"/>
      <c r="I68" s="125"/>
      <c r="J68" s="64"/>
      <c r="K68" s="126"/>
      <c r="L68" s="135"/>
      <c r="N68" s="121"/>
      <c r="O68" s="125"/>
      <c r="P68" s="64"/>
      <c r="Q68" s="126"/>
      <c r="R68" s="135"/>
    </row>
    <row r="69" spans="2:18" x14ac:dyDescent="0.25">
      <c r="B69" s="121"/>
      <c r="C69" s="125"/>
      <c r="D69" s="64"/>
      <c r="E69" s="126"/>
      <c r="F69" s="135"/>
      <c r="H69" s="121"/>
      <c r="I69" s="125"/>
      <c r="J69" s="64"/>
      <c r="K69" s="126"/>
      <c r="L69" s="135"/>
      <c r="N69" s="121"/>
      <c r="O69" s="125"/>
      <c r="P69" s="64"/>
      <c r="Q69" s="126"/>
      <c r="R69" s="135"/>
    </row>
    <row r="70" spans="2:18" x14ac:dyDescent="0.25">
      <c r="B70" s="121"/>
      <c r="C70" s="125"/>
      <c r="D70" s="64"/>
      <c r="E70" s="133"/>
      <c r="F70" s="135"/>
      <c r="H70" s="121"/>
      <c r="I70" s="125"/>
      <c r="J70" s="64"/>
      <c r="K70" s="133"/>
      <c r="L70" s="135"/>
      <c r="N70" s="121"/>
      <c r="O70" s="125"/>
      <c r="P70" s="64"/>
      <c r="Q70" s="133"/>
      <c r="R70" s="135"/>
    </row>
    <row r="71" spans="2:18" x14ac:dyDescent="0.25">
      <c r="B71" s="121"/>
      <c r="C71" s="125"/>
      <c r="D71" s="64"/>
      <c r="E71" s="133"/>
      <c r="F71" s="135"/>
      <c r="H71" s="121"/>
      <c r="I71" s="125"/>
      <c r="J71" s="64"/>
      <c r="K71" s="126"/>
      <c r="L71" s="135"/>
      <c r="N71" s="121"/>
      <c r="O71" s="125"/>
      <c r="P71" s="64"/>
      <c r="Q71" s="126"/>
      <c r="R71" s="135"/>
    </row>
    <row r="72" spans="2:18" x14ac:dyDescent="0.25">
      <c r="B72" s="121"/>
      <c r="C72" s="121"/>
      <c r="D72" s="121"/>
      <c r="E72" s="121"/>
      <c r="F72" s="121"/>
      <c r="H72" s="121"/>
      <c r="I72" s="125"/>
      <c r="J72" s="64"/>
      <c r="K72" s="126"/>
      <c r="L72" s="135"/>
      <c r="N72" s="121"/>
      <c r="O72" s="125"/>
      <c r="P72" s="64"/>
      <c r="Q72" s="126"/>
      <c r="R72" s="135"/>
    </row>
    <row r="73" spans="2:18" x14ac:dyDescent="0.25">
      <c r="B73" s="121"/>
      <c r="C73" s="121"/>
      <c r="D73" s="121"/>
      <c r="E73" s="121"/>
      <c r="F73" s="121"/>
      <c r="H73" s="121"/>
      <c r="I73" s="121"/>
      <c r="J73" s="121"/>
      <c r="K73" s="121"/>
      <c r="L73" s="121"/>
      <c r="N73" s="121"/>
      <c r="O73" s="121"/>
      <c r="P73" s="121"/>
      <c r="Q73" s="121"/>
      <c r="R73" s="121"/>
    </row>
    <row r="74" spans="2:18" x14ac:dyDescent="0.25">
      <c r="B74" s="121"/>
      <c r="C74" s="125"/>
      <c r="D74" s="64"/>
      <c r="E74" s="126"/>
      <c r="F74" s="135"/>
    </row>
    <row r="75" spans="2:18" x14ac:dyDescent="0.25">
      <c r="B75" s="121"/>
      <c r="C75" s="125"/>
      <c r="D75" s="64"/>
      <c r="E75" s="126"/>
      <c r="F75" s="135"/>
    </row>
    <row r="76" spans="2:18" x14ac:dyDescent="0.25">
      <c r="B76" s="121"/>
      <c r="C76" s="125"/>
      <c r="D76" s="64"/>
      <c r="E76" s="126"/>
      <c r="F76" s="135"/>
    </row>
    <row r="77" spans="2:18" x14ac:dyDescent="0.25">
      <c r="B77" s="203"/>
      <c r="C77" s="203"/>
      <c r="D77" s="203"/>
      <c r="E77" s="203"/>
      <c r="F77" s="137"/>
      <c r="H77" s="203"/>
      <c r="I77" s="203"/>
      <c r="J77" s="203"/>
      <c r="K77" s="203"/>
      <c r="L77" s="137"/>
      <c r="N77" s="203"/>
      <c r="O77" s="203"/>
      <c r="P77" s="203"/>
      <c r="Q77" s="203"/>
      <c r="R77" s="137"/>
    </row>
    <row r="78" spans="2:18" x14ac:dyDescent="0.25">
      <c r="B78" s="139"/>
      <c r="C78" s="121"/>
      <c r="D78" s="121"/>
      <c r="E78" s="121"/>
      <c r="F78" s="137"/>
      <c r="H78" s="139"/>
      <c r="I78" s="121"/>
      <c r="J78" s="121"/>
      <c r="K78" s="121"/>
      <c r="L78" s="137"/>
      <c r="N78" s="139"/>
      <c r="O78" s="121"/>
      <c r="P78" s="121"/>
      <c r="Q78" s="121"/>
      <c r="R78" s="137"/>
    </row>
    <row r="79" spans="2:18" x14ac:dyDescent="0.25">
      <c r="B79" s="121"/>
      <c r="C79" s="125"/>
      <c r="D79" s="64"/>
      <c r="E79" s="66"/>
      <c r="F79" s="135"/>
      <c r="H79" s="121"/>
      <c r="I79" s="125"/>
      <c r="J79" s="64"/>
      <c r="K79" s="66"/>
      <c r="L79" s="135"/>
      <c r="N79" s="121"/>
      <c r="O79" s="125"/>
      <c r="P79" s="64"/>
      <c r="Q79" s="66"/>
      <c r="R79" s="135"/>
    </row>
    <row r="80" spans="2:18" x14ac:dyDescent="0.25">
      <c r="B80" s="121"/>
      <c r="C80" s="125"/>
      <c r="D80" s="64"/>
      <c r="E80" s="126"/>
      <c r="F80" s="135"/>
      <c r="H80" s="121"/>
      <c r="I80" s="125"/>
      <c r="J80" s="64"/>
      <c r="K80" s="126"/>
      <c r="L80" s="135"/>
      <c r="N80" s="121"/>
      <c r="O80" s="125"/>
      <c r="P80" s="64"/>
      <c r="Q80" s="126"/>
      <c r="R80" s="135"/>
    </row>
    <row r="81" spans="2:18" x14ac:dyDescent="0.25">
      <c r="B81" s="121"/>
      <c r="C81" s="121"/>
      <c r="D81" s="64"/>
      <c r="E81" s="126"/>
      <c r="F81" s="135"/>
      <c r="H81" s="121"/>
      <c r="I81" s="121"/>
      <c r="J81" s="64"/>
      <c r="K81" s="126"/>
      <c r="L81" s="135"/>
      <c r="N81" s="121"/>
      <c r="O81" s="121"/>
      <c r="P81" s="64"/>
      <c r="Q81" s="126"/>
      <c r="R81" s="135"/>
    </row>
    <row r="82" spans="2:18" x14ac:dyDescent="0.25">
      <c r="B82" s="121"/>
      <c r="C82" s="125"/>
      <c r="D82" s="64"/>
      <c r="E82" s="67"/>
      <c r="F82" s="135"/>
      <c r="H82" s="121"/>
      <c r="I82" s="125"/>
      <c r="J82" s="64"/>
      <c r="K82" s="67"/>
      <c r="L82" s="135"/>
      <c r="N82" s="121"/>
      <c r="O82" s="125"/>
      <c r="P82" s="64"/>
      <c r="Q82" s="67"/>
      <c r="R82" s="135"/>
    </row>
    <row r="83" spans="2:18" x14ac:dyDescent="0.25">
      <c r="B83" s="121"/>
      <c r="C83" s="125"/>
      <c r="D83" s="64"/>
      <c r="E83" s="126"/>
      <c r="F83" s="135"/>
      <c r="H83" s="121"/>
      <c r="I83" s="125"/>
      <c r="J83" s="64"/>
      <c r="K83" s="126"/>
      <c r="L83" s="135"/>
      <c r="N83" s="121"/>
      <c r="O83" s="125"/>
      <c r="P83" s="64"/>
      <c r="Q83" s="126"/>
      <c r="R83" s="135"/>
    </row>
    <row r="84" spans="2:18" x14ac:dyDescent="0.25">
      <c r="B84" s="121"/>
      <c r="C84" s="125"/>
      <c r="D84" s="64"/>
      <c r="E84" s="126"/>
      <c r="F84" s="135"/>
      <c r="H84" s="121"/>
      <c r="I84" s="125"/>
      <c r="J84" s="64"/>
      <c r="K84" s="126"/>
      <c r="L84" s="135"/>
      <c r="N84" s="121"/>
      <c r="O84" s="125"/>
      <c r="P84" s="64"/>
      <c r="Q84" s="126"/>
      <c r="R84" s="135"/>
    </row>
    <row r="85" spans="2:18" x14ac:dyDescent="0.25">
      <c r="B85" s="121"/>
      <c r="C85" s="125"/>
      <c r="D85" s="64"/>
      <c r="E85" s="126"/>
      <c r="F85" s="135"/>
      <c r="H85" s="121"/>
      <c r="I85" s="125"/>
      <c r="J85" s="64"/>
      <c r="K85" s="126"/>
      <c r="L85" s="135"/>
      <c r="N85" s="121"/>
      <c r="O85" s="125"/>
      <c r="P85" s="64"/>
      <c r="Q85" s="126"/>
      <c r="R85" s="135"/>
    </row>
    <row r="86" spans="2:18" x14ac:dyDescent="0.25">
      <c r="B86" s="121"/>
      <c r="C86" s="125"/>
      <c r="D86" s="64"/>
      <c r="E86" s="126"/>
      <c r="F86" s="135"/>
      <c r="H86" s="121"/>
      <c r="I86" s="125"/>
      <c r="J86" s="64"/>
      <c r="K86" s="126"/>
      <c r="L86" s="135"/>
      <c r="N86" s="121"/>
      <c r="O86" s="125"/>
      <c r="P86" s="64"/>
      <c r="Q86" s="126"/>
      <c r="R86" s="135"/>
    </row>
    <row r="87" spans="2:18" x14ac:dyDescent="0.25">
      <c r="B87" s="121"/>
      <c r="C87" s="125"/>
      <c r="D87" s="64"/>
      <c r="E87" s="126"/>
      <c r="F87" s="135"/>
      <c r="H87" s="121"/>
      <c r="I87" s="125"/>
      <c r="J87" s="64"/>
      <c r="K87" s="126"/>
      <c r="L87" s="135"/>
      <c r="N87" s="121"/>
      <c r="O87" s="125"/>
      <c r="P87" s="64"/>
      <c r="Q87" s="126"/>
      <c r="R87" s="135"/>
    </row>
    <row r="88" spans="2:18" x14ac:dyDescent="0.25">
      <c r="B88" s="121"/>
      <c r="C88" s="125"/>
      <c r="D88" s="64"/>
      <c r="E88" s="126"/>
      <c r="F88" s="135"/>
      <c r="H88" s="121"/>
      <c r="I88" s="125"/>
      <c r="J88" s="64"/>
      <c r="K88" s="126"/>
      <c r="L88" s="135"/>
      <c r="N88" s="121"/>
      <c r="O88" s="125"/>
      <c r="P88" s="64"/>
      <c r="Q88" s="126"/>
      <c r="R88" s="135"/>
    </row>
    <row r="89" spans="2:18" x14ac:dyDescent="0.25">
      <c r="B89" s="121"/>
      <c r="C89" s="125"/>
      <c r="D89" s="64"/>
      <c r="E89" s="126"/>
      <c r="F89" s="135"/>
      <c r="H89" s="121"/>
      <c r="I89" s="125"/>
      <c r="J89" s="64"/>
      <c r="K89" s="126"/>
      <c r="L89" s="135"/>
      <c r="N89" s="121"/>
      <c r="O89" s="125"/>
      <c r="P89" s="64"/>
      <c r="Q89" s="126"/>
      <c r="R89" s="135"/>
    </row>
    <row r="90" spans="2:18" x14ac:dyDescent="0.25">
      <c r="B90" s="121"/>
      <c r="C90" s="125"/>
      <c r="D90" s="64"/>
      <c r="E90" s="126"/>
      <c r="F90" s="135"/>
      <c r="H90" s="121"/>
      <c r="I90" s="125"/>
      <c r="J90" s="64"/>
      <c r="K90" s="126"/>
      <c r="L90" s="135"/>
      <c r="N90" s="121"/>
      <c r="O90" s="125"/>
      <c r="P90" s="64"/>
      <c r="Q90" s="126"/>
      <c r="R90" s="135"/>
    </row>
    <row r="91" spans="2:18" x14ac:dyDescent="0.25">
      <c r="B91" s="121"/>
      <c r="C91" s="121"/>
      <c r="D91" s="121"/>
      <c r="E91" s="121"/>
      <c r="F91" s="121"/>
      <c r="H91" s="121"/>
      <c r="I91" s="121"/>
      <c r="J91" s="121"/>
      <c r="K91" s="121"/>
      <c r="L91" s="121"/>
      <c r="N91" s="121"/>
      <c r="O91" s="121"/>
      <c r="P91" s="121"/>
      <c r="Q91" s="121"/>
      <c r="R91" s="121"/>
    </row>
    <row r="92" spans="2:18" x14ac:dyDescent="0.25">
      <c r="B92" s="121"/>
      <c r="C92" s="125"/>
      <c r="D92" s="64"/>
      <c r="E92" s="126"/>
      <c r="F92" s="135"/>
    </row>
    <row r="93" spans="2:18" x14ac:dyDescent="0.25">
      <c r="B93" s="121"/>
      <c r="C93" s="125"/>
      <c r="D93" s="64"/>
      <c r="E93" s="126"/>
      <c r="F93" s="135"/>
    </row>
    <row r="94" spans="2:18" x14ac:dyDescent="0.25">
      <c r="B94" s="121"/>
      <c r="C94" s="125"/>
      <c r="D94" s="64"/>
      <c r="E94" s="126"/>
      <c r="F94" s="135"/>
    </row>
    <row r="95" spans="2:18" x14ac:dyDescent="0.25">
      <c r="B95" s="121"/>
      <c r="C95" s="125"/>
      <c r="D95" s="64"/>
      <c r="E95" s="126"/>
      <c r="F95" s="135"/>
    </row>
    <row r="96" spans="2:18" x14ac:dyDescent="0.25">
      <c r="B96" s="121"/>
      <c r="C96" s="125"/>
      <c r="D96" s="64"/>
      <c r="E96" s="126"/>
      <c r="F96" s="135"/>
    </row>
    <row r="97" spans="2:6" x14ac:dyDescent="0.25">
      <c r="B97" s="121"/>
      <c r="C97" s="125"/>
      <c r="D97" s="64"/>
      <c r="E97" s="126"/>
      <c r="F97" s="135"/>
    </row>
    <row r="98" spans="2:6" x14ac:dyDescent="0.25">
      <c r="B98" s="121"/>
      <c r="C98" s="125"/>
      <c r="D98" s="64"/>
      <c r="E98" s="126"/>
      <c r="F98" s="135"/>
    </row>
    <row r="99" spans="2:6" x14ac:dyDescent="0.25">
      <c r="B99" s="121"/>
      <c r="C99" s="125"/>
      <c r="D99" s="64"/>
      <c r="E99" s="126"/>
      <c r="F99" s="135"/>
    </row>
    <row r="100" spans="2:6" x14ac:dyDescent="0.25">
      <c r="B100" s="121"/>
      <c r="C100" s="121"/>
      <c r="D100" s="121"/>
      <c r="E100" s="121"/>
      <c r="F100" s="121"/>
    </row>
  </sheetData>
  <mergeCells count="17">
    <mergeCell ref="B42:E42"/>
    <mergeCell ref="H42:L42"/>
    <mergeCell ref="B3:F3"/>
    <mergeCell ref="C7:D7"/>
    <mergeCell ref="B13:E13"/>
    <mergeCell ref="B26:E26"/>
    <mergeCell ref="B41:L41"/>
    <mergeCell ref="B77:E77"/>
    <mergeCell ref="H77:K77"/>
    <mergeCell ref="N77:Q77"/>
    <mergeCell ref="B43:E43"/>
    <mergeCell ref="H43:K43"/>
    <mergeCell ref="N43:Q43"/>
    <mergeCell ref="B57:L57"/>
    <mergeCell ref="B59:E59"/>
    <mergeCell ref="H59:K59"/>
    <mergeCell ref="N59:Q5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9" sqref="G29"/>
    </sheetView>
  </sheetViews>
  <sheetFormatPr baseColWidth="10" defaultRowHeight="15" x14ac:dyDescent="0.25"/>
  <cols>
    <col min="1" max="1" width="23.5703125" style="59" customWidth="1"/>
    <col min="2" max="2" width="24.28515625" style="59" customWidth="1"/>
    <col min="3" max="4" width="24" style="59" customWidth="1"/>
    <col min="5" max="16384" width="11.42578125" style="59"/>
  </cols>
  <sheetData>
    <row r="1" spans="1:4" ht="25.5" customHeight="1" x14ac:dyDescent="0.25">
      <c r="A1" s="216" t="str">
        <f>+[1]DOCUMENTOS!B2</f>
        <v>INVITACIÓN ABIERTA No 002 DE 2022</v>
      </c>
      <c r="B1" s="216"/>
      <c r="C1" s="216"/>
      <c r="D1" s="216"/>
    </row>
    <row r="2" spans="1:4" ht="63.75" customHeight="1" x14ac:dyDescent="0.25">
      <c r="A2" s="217" t="str">
        <f>+[1]DOCUMENTOS!B3</f>
        <v xml:space="preserve">SUMINISTRO DE EQUIPOS Y ELEMENTOS DE PROTECCIÓN PERSONAL Y COLECTIVO CON EL FIN DE CONTRIBUIR A MINIMIZAR, AISLAR O ELIMINAR LOS RIESGOS QUE GENERAN INCIDENTES Y/O ACCIDENTES DE TRABAJO Y POSIBLES ENFERMEDADES LABORALES. </v>
      </c>
      <c r="B2" s="217"/>
      <c r="C2" s="217"/>
      <c r="D2" s="217"/>
    </row>
    <row r="3" spans="1:4" x14ac:dyDescent="0.25">
      <c r="A3" s="142"/>
      <c r="B3" s="143"/>
      <c r="C3" s="144" t="s">
        <v>91</v>
      </c>
      <c r="D3" s="144" t="s">
        <v>91</v>
      </c>
    </row>
    <row r="4" spans="1:4" ht="36" x14ac:dyDescent="0.25">
      <c r="A4" s="143" t="s">
        <v>89</v>
      </c>
      <c r="B4" s="145" t="s">
        <v>138</v>
      </c>
      <c r="C4" s="145" t="s">
        <v>76</v>
      </c>
      <c r="D4" s="145" t="s">
        <v>129</v>
      </c>
    </row>
    <row r="5" spans="1:4" x14ac:dyDescent="0.25">
      <c r="A5" s="146" t="str">
        <f>+'[1]EVALUACION INDICES'!B8</f>
        <v>LIQUIDEZ</v>
      </c>
      <c r="B5" s="147" t="str">
        <f>+'[1]EVALUACION INDICES'!D8</f>
        <v>&gt; = 1.5</v>
      </c>
      <c r="C5" s="148">
        <f>+'[1]EVALUACION INDICES'!E15</f>
        <v>28.760715309812998</v>
      </c>
      <c r="D5" s="148">
        <f>+'[1]EVALUACION INDICES'!E28</f>
        <v>3.0711708697348765</v>
      </c>
    </row>
    <row r="6" spans="1:4" ht="24" customHeight="1" x14ac:dyDescent="0.25">
      <c r="A6" s="146" t="str">
        <f>+'[1]EVALUACION INDICES'!B9</f>
        <v>CAPITAL DE TRABAJO</v>
      </c>
      <c r="B6" s="147" t="str">
        <f>+'[1]EVALUACION INDICES'!D9</f>
        <v>&gt; = 50% DEL P.O</v>
      </c>
      <c r="C6" s="149">
        <f>+'[1]EVALUACION INDICES'!E18</f>
        <v>2443350308</v>
      </c>
      <c r="D6" s="149">
        <f>+'[1]EVALUACION INDICES'!E31</f>
        <v>16716584174</v>
      </c>
    </row>
    <row r="7" spans="1:4" x14ac:dyDescent="0.25">
      <c r="A7" s="150" t="str">
        <f>+'[1]EVALUACION INDICES'!B10</f>
        <v>ENDEUDAMIENTO</v>
      </c>
      <c r="B7" s="147" t="str">
        <f>+'[1]EVALUACION INDICES'!D10</f>
        <v>&lt;=60%</v>
      </c>
      <c r="C7" s="151">
        <f>+'[1]EVALUACION INDICES'!E21</f>
        <v>0.10876856109278311</v>
      </c>
      <c r="D7" s="152">
        <f>+'[1]EVALUACION INDICES'!E34</f>
        <v>0.20181317348717606</v>
      </c>
    </row>
    <row r="8" spans="1:4" x14ac:dyDescent="0.25">
      <c r="A8" s="142"/>
      <c r="B8" s="142"/>
      <c r="C8" s="153" t="s">
        <v>4</v>
      </c>
      <c r="D8" s="153" t="s">
        <v>4</v>
      </c>
    </row>
  </sheetData>
  <mergeCells count="2">
    <mergeCell ref="A1:D1"/>
    <mergeCell ref="A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2"/>
  <sheetViews>
    <sheetView tabSelected="1" zoomScaleNormal="100" workbookViewId="0">
      <selection activeCell="G17" sqref="G17"/>
    </sheetView>
  </sheetViews>
  <sheetFormatPr baseColWidth="10" defaultColWidth="23.5703125" defaultRowHeight="15" x14ac:dyDescent="0.25"/>
  <cols>
    <col min="1" max="1" width="14.28515625" style="18" customWidth="1"/>
    <col min="2" max="2" width="28.85546875" style="18" customWidth="1"/>
    <col min="3" max="16384" width="23.5703125" style="18"/>
  </cols>
  <sheetData>
    <row r="1" spans="2:4" ht="23.25" x14ac:dyDescent="0.25">
      <c r="B1" s="222" t="s">
        <v>92</v>
      </c>
      <c r="C1" s="222"/>
      <c r="D1" s="222"/>
    </row>
    <row r="4" spans="2:4" ht="49.5" customHeight="1" x14ac:dyDescent="0.25">
      <c r="B4" s="25" t="s">
        <v>31</v>
      </c>
      <c r="C4" s="27" t="s">
        <v>38</v>
      </c>
      <c r="D4" s="27" t="s">
        <v>39</v>
      </c>
    </row>
    <row r="5" spans="2:4" x14ac:dyDescent="0.25">
      <c r="B5" s="23" t="s">
        <v>16</v>
      </c>
      <c r="C5" s="24" t="s">
        <v>4</v>
      </c>
      <c r="D5" s="24" t="s">
        <v>4</v>
      </c>
    </row>
    <row r="6" spans="2:4" ht="22.5" x14ac:dyDescent="0.25">
      <c r="B6" s="23" t="s">
        <v>15</v>
      </c>
      <c r="C6" s="16" t="s">
        <v>32</v>
      </c>
      <c r="D6" s="16" t="s">
        <v>32</v>
      </c>
    </row>
    <row r="7" spans="2:4" x14ac:dyDescent="0.25">
      <c r="B7" s="23" t="s">
        <v>30</v>
      </c>
      <c r="C7" s="24" t="s">
        <v>4</v>
      </c>
      <c r="D7" s="24" t="s">
        <v>4</v>
      </c>
    </row>
    <row r="8" spans="2:4" x14ac:dyDescent="0.25">
      <c r="B8" s="23" t="s">
        <v>14</v>
      </c>
      <c r="C8" s="24" t="s">
        <v>4</v>
      </c>
      <c r="D8" s="24" t="s">
        <v>4</v>
      </c>
    </row>
    <row r="9" spans="2:4" x14ac:dyDescent="0.25">
      <c r="B9" s="23" t="s">
        <v>13</v>
      </c>
      <c r="C9" s="24" t="s">
        <v>4</v>
      </c>
      <c r="D9" s="24" t="s">
        <v>4</v>
      </c>
    </row>
    <row r="10" spans="2:4" x14ac:dyDescent="0.25">
      <c r="B10" s="23" t="s">
        <v>164</v>
      </c>
      <c r="C10" s="172" t="s">
        <v>165</v>
      </c>
      <c r="D10" s="172" t="s">
        <v>165</v>
      </c>
    </row>
    <row r="13" spans="2:4" x14ac:dyDescent="0.25">
      <c r="B13" s="21" t="s">
        <v>12</v>
      </c>
      <c r="C13" s="21"/>
      <c r="D13" s="22"/>
    </row>
    <row r="14" spans="2:4" x14ac:dyDescent="0.25">
      <c r="B14" s="218" t="s">
        <v>37</v>
      </c>
      <c r="C14" s="219"/>
      <c r="D14" s="19"/>
    </row>
    <row r="15" spans="2:4" x14ac:dyDescent="0.25">
      <c r="B15" s="20"/>
      <c r="C15" s="19"/>
      <c r="D15" s="19"/>
    </row>
    <row r="16" spans="2:4" x14ac:dyDescent="0.25">
      <c r="B16" s="20"/>
      <c r="C16" s="19"/>
      <c r="D16" s="19"/>
    </row>
    <row r="17" spans="2:4" x14ac:dyDescent="0.25">
      <c r="B17" s="21" t="s">
        <v>35</v>
      </c>
      <c r="C17" s="21"/>
      <c r="D17" s="19"/>
    </row>
    <row r="18" spans="2:4" x14ac:dyDescent="0.25">
      <c r="B18" s="218" t="s">
        <v>11</v>
      </c>
      <c r="C18" s="218"/>
      <c r="D18" s="19"/>
    </row>
    <row r="19" spans="2:4" x14ac:dyDescent="0.25">
      <c r="B19" s="20"/>
      <c r="C19" s="19"/>
      <c r="D19" s="19"/>
    </row>
    <row r="20" spans="2:4" x14ac:dyDescent="0.25">
      <c r="B20" s="20"/>
      <c r="C20" s="19"/>
      <c r="D20" s="19"/>
    </row>
    <row r="21" spans="2:4" x14ac:dyDescent="0.25">
      <c r="B21" s="220" t="s">
        <v>123</v>
      </c>
      <c r="C21" s="220"/>
      <c r="D21" s="220"/>
    </row>
    <row r="22" spans="2:4" x14ac:dyDescent="0.25">
      <c r="B22" s="221"/>
      <c r="C22" s="221"/>
      <c r="D22" s="221"/>
    </row>
  </sheetData>
  <mergeCells count="5">
    <mergeCell ref="B14:C14"/>
    <mergeCell ref="B18:C18"/>
    <mergeCell ref="B21:D21"/>
    <mergeCell ref="B22:D22"/>
    <mergeCell ref="B1:D1"/>
  </mergeCells>
  <pageMargins left="0.7" right="0.7" top="0.75" bottom="0.75" header="0.3" footer="0.3"/>
  <pageSetup paperSize="1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EVALUACION JURIDICA</vt:lpstr>
      <vt:lpstr>EXPERIENCIA</vt:lpstr>
      <vt:lpstr>DOCUMENTOS </vt:lpstr>
      <vt:lpstr>EVALUACION DE INDICADORES</vt:lpstr>
      <vt:lpstr>INDICADORES</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2021-03-03T20:42:48Z</cp:lastPrinted>
  <dcterms:created xsi:type="dcterms:W3CDTF">2017-05-22T13:32:10Z</dcterms:created>
  <dcterms:modified xsi:type="dcterms:W3CDTF">2022-02-23T20:57:54Z</dcterms:modified>
</cp:coreProperties>
</file>