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URIDICA 2021\INVITACION ABIERTA 018 DE 2021 PTARDI\"/>
    </mc:Choice>
  </mc:AlternateContent>
  <bookViews>
    <workbookView xWindow="0" yWindow="0" windowWidth="28800" windowHeight="12330" activeTab="9"/>
  </bookViews>
  <sheets>
    <sheet name="EVALUACION JURIDICA" sheetId="1" r:id="rId1"/>
    <sheet name="DOCUMENTOS" sheetId="27" r:id="rId2"/>
    <sheet name="EVALUACION INDICES" sheetId="28" r:id="rId3"/>
    <sheet name="INDICADORES" sheetId="29" r:id="rId4"/>
    <sheet name="MEMORANDO" sheetId="30" r:id="rId5"/>
    <sheet name="EVALUACIÓN ECONÓMICA" sheetId="31" r:id="rId6"/>
    <sheet name="EVALUACION TECNICA" sheetId="32" r:id="rId7"/>
    <sheet name="EXPERIENCIA" sheetId="33" r:id="rId8"/>
    <sheet name="EVALUACIÓN PROPUESTA HABIL" sheetId="34" r:id="rId9"/>
    <sheet name="RESULTADO" sheetId="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34" l="1"/>
  <c r="J140" i="31"/>
  <c r="J141" i="31" s="1"/>
  <c r="J142" i="31" s="1"/>
  <c r="J143" i="31" s="1"/>
  <c r="J144" i="31" s="1"/>
  <c r="J145" i="31" s="1"/>
  <c r="J146" i="31" s="1"/>
  <c r="J147" i="31" s="1"/>
  <c r="J148" i="31" s="1"/>
  <c r="J149" i="31" s="1"/>
  <c r="J150" i="31" s="1"/>
  <c r="J151" i="31" s="1"/>
  <c r="J152" i="31" s="1"/>
  <c r="J153" i="31" s="1"/>
  <c r="J154" i="31" s="1"/>
  <c r="J155" i="31" s="1"/>
  <c r="J156" i="31" s="1"/>
  <c r="J157" i="31" s="1"/>
  <c r="J158" i="31" s="1"/>
  <c r="J159" i="31" s="1"/>
  <c r="J160" i="31" s="1"/>
  <c r="J161" i="31" s="1"/>
  <c r="J162" i="31" s="1"/>
  <c r="J163" i="31" s="1"/>
  <c r="J164" i="31" s="1"/>
  <c r="J165" i="31" s="1"/>
  <c r="J166" i="31" s="1"/>
  <c r="J167" i="31" s="1"/>
  <c r="J168" i="31" s="1"/>
  <c r="J169" i="31" s="1"/>
  <c r="J170" i="31" s="1"/>
  <c r="J171" i="31" s="1"/>
  <c r="J172" i="31" s="1"/>
  <c r="J173" i="31" s="1"/>
  <c r="J174" i="31" s="1"/>
  <c r="J175" i="31" s="1"/>
  <c r="J176" i="31" s="1"/>
  <c r="J177" i="31" s="1"/>
  <c r="J178" i="31" s="1"/>
  <c r="J179" i="31" s="1"/>
  <c r="J180" i="31" s="1"/>
  <c r="J181" i="31" s="1"/>
  <c r="J182" i="31" s="1"/>
  <c r="J183" i="31" s="1"/>
  <c r="J184" i="31" s="1"/>
  <c r="J185" i="31" s="1"/>
  <c r="J186" i="31" s="1"/>
  <c r="J187" i="31" s="1"/>
  <c r="J188" i="31" s="1"/>
  <c r="J189" i="31" s="1"/>
  <c r="J190" i="31" s="1"/>
  <c r="J191" i="31" s="1"/>
  <c r="J192" i="31" s="1"/>
  <c r="I194" i="31"/>
  <c r="I195" i="31" s="1"/>
  <c r="I196" i="31" s="1"/>
  <c r="I197" i="31" s="1"/>
  <c r="I198" i="31" s="1"/>
  <c r="I199" i="31" s="1"/>
  <c r="I200" i="31" s="1"/>
  <c r="I201" i="31" s="1"/>
  <c r="I202" i="31" s="1"/>
  <c r="I203" i="31" s="1"/>
  <c r="I204" i="31" s="1"/>
  <c r="I205" i="31" s="1"/>
  <c r="I206" i="31" s="1"/>
  <c r="I207" i="31" s="1"/>
  <c r="I208" i="31" s="1"/>
  <c r="I209" i="31" s="1"/>
  <c r="I210" i="31" s="1"/>
  <c r="I211" i="31" s="1"/>
  <c r="I212" i="31" s="1"/>
  <c r="I213" i="31" s="1"/>
  <c r="I214" i="31" s="1"/>
  <c r="I215" i="31" s="1"/>
  <c r="I216" i="31" s="1"/>
  <c r="I217" i="31" s="1"/>
  <c r="I218" i="31" s="1"/>
  <c r="I219" i="31" s="1"/>
  <c r="I220" i="31" s="1"/>
  <c r="I221" i="31" s="1"/>
  <c r="I222" i="31" s="1"/>
  <c r="I223" i="31" s="1"/>
  <c r="I224" i="31" s="1"/>
  <c r="I225" i="31" s="1"/>
  <c r="I226" i="31" s="1"/>
  <c r="I227" i="31" s="1"/>
  <c r="I228" i="31" s="1"/>
  <c r="I229" i="31" s="1"/>
  <c r="I230" i="31" s="1"/>
  <c r="I231" i="31" s="1"/>
  <c r="I232" i="31" s="1"/>
  <c r="I233" i="31" s="1"/>
  <c r="I234" i="31" s="1"/>
  <c r="J194" i="31"/>
  <c r="J195" i="31" s="1"/>
  <c r="J196" i="31" s="1"/>
  <c r="J197" i="31" s="1"/>
  <c r="J198" i="31" s="1"/>
  <c r="J199" i="31" s="1"/>
  <c r="J200" i="31" s="1"/>
  <c r="J201" i="31" s="1"/>
  <c r="J202" i="31" s="1"/>
  <c r="J203" i="31" s="1"/>
  <c r="J204" i="31" s="1"/>
  <c r="J205" i="31" s="1"/>
  <c r="J206" i="31" s="1"/>
  <c r="J207" i="31" s="1"/>
  <c r="J208" i="31" s="1"/>
  <c r="J209" i="31" s="1"/>
  <c r="J210" i="31" s="1"/>
  <c r="J211" i="31" s="1"/>
  <c r="J212" i="31" s="1"/>
  <c r="J213" i="31" s="1"/>
  <c r="J214" i="31" s="1"/>
  <c r="J215" i="31" s="1"/>
  <c r="J216" i="31" s="1"/>
  <c r="J217" i="31" s="1"/>
  <c r="J218" i="31" s="1"/>
  <c r="J219" i="31" s="1"/>
  <c r="J220" i="31" s="1"/>
  <c r="J221" i="31" s="1"/>
  <c r="J222" i="31" s="1"/>
  <c r="J223" i="31" s="1"/>
  <c r="J224" i="31" s="1"/>
  <c r="J225" i="31" s="1"/>
  <c r="J226" i="31" s="1"/>
  <c r="J227" i="31" s="1"/>
  <c r="J228" i="31" s="1"/>
  <c r="J229" i="31" s="1"/>
  <c r="J230" i="31" s="1"/>
  <c r="J231" i="31" s="1"/>
  <c r="J232" i="31" s="1"/>
  <c r="J233" i="31" s="1"/>
  <c r="J234" i="31" s="1"/>
  <c r="I236" i="31"/>
  <c r="I237" i="31" s="1"/>
  <c r="I238" i="31" s="1"/>
  <c r="I239" i="31" s="1"/>
  <c r="I240" i="31" s="1"/>
  <c r="I241" i="31" s="1"/>
  <c r="I242" i="31" s="1"/>
  <c r="I243" i="31" s="1"/>
  <c r="I244" i="31" s="1"/>
  <c r="I245" i="31" s="1"/>
  <c r="I246" i="31" s="1"/>
  <c r="I247" i="31" s="1"/>
  <c r="I248" i="31" s="1"/>
  <c r="I249" i="31" s="1"/>
  <c r="I250" i="31" s="1"/>
  <c r="I251" i="31" s="1"/>
  <c r="I252" i="31" s="1"/>
  <c r="I253" i="31" s="1"/>
  <c r="I254" i="31" s="1"/>
  <c r="I255" i="31" s="1"/>
  <c r="I256" i="31" s="1"/>
  <c r="I257" i="31" s="1"/>
  <c r="I258" i="31" s="1"/>
  <c r="I259" i="31" s="1"/>
  <c r="I260" i="31" s="1"/>
  <c r="I261" i="31" s="1"/>
  <c r="I262" i="31" s="1"/>
  <c r="I263" i="31" s="1"/>
  <c r="I264" i="31" s="1"/>
  <c r="I265" i="31" s="1"/>
  <c r="I266" i="31" s="1"/>
  <c r="I267" i="31" s="1"/>
  <c r="I268" i="31" s="1"/>
  <c r="I269" i="31" s="1"/>
  <c r="I270" i="31" s="1"/>
  <c r="I271" i="31" s="1"/>
  <c r="I272" i="31" s="1"/>
  <c r="I273" i="31" s="1"/>
  <c r="I274" i="31" s="1"/>
  <c r="I275" i="31" s="1"/>
  <c r="I276" i="31" s="1"/>
  <c r="J236" i="31"/>
  <c r="J237" i="31" s="1"/>
  <c r="J238" i="31" s="1"/>
  <c r="J239" i="31" s="1"/>
  <c r="J240" i="31" s="1"/>
  <c r="J241" i="31" s="1"/>
  <c r="J242" i="31" s="1"/>
  <c r="J243" i="31" s="1"/>
  <c r="J244" i="31" s="1"/>
  <c r="J245" i="31" s="1"/>
  <c r="J246" i="31" s="1"/>
  <c r="J247" i="31" s="1"/>
  <c r="J248" i="31" s="1"/>
  <c r="J249" i="31" s="1"/>
  <c r="J250" i="31" s="1"/>
  <c r="J251" i="31" s="1"/>
  <c r="J252" i="31" s="1"/>
  <c r="J253" i="31" s="1"/>
  <c r="J254" i="31" s="1"/>
  <c r="J255" i="31" s="1"/>
  <c r="J256" i="31" s="1"/>
  <c r="J257" i="31" s="1"/>
  <c r="J258" i="31" s="1"/>
  <c r="J259" i="31" s="1"/>
  <c r="J260" i="31" s="1"/>
  <c r="J261" i="31" s="1"/>
  <c r="J262" i="31" s="1"/>
  <c r="J263" i="31" s="1"/>
  <c r="J264" i="31" s="1"/>
  <c r="J265" i="31" s="1"/>
  <c r="J266" i="31" s="1"/>
  <c r="J267" i="31" s="1"/>
  <c r="J268" i="31" s="1"/>
  <c r="J269" i="31" s="1"/>
  <c r="J270" i="31" s="1"/>
  <c r="J271" i="31" s="1"/>
  <c r="J272" i="31" s="1"/>
  <c r="J273" i="31" s="1"/>
  <c r="J274" i="31" s="1"/>
  <c r="J275" i="31" s="1"/>
  <c r="J276" i="31" s="1"/>
  <c r="I278" i="31"/>
  <c r="J278" i="31"/>
  <c r="I279" i="31"/>
  <c r="J279" i="31"/>
  <c r="I280" i="31"/>
  <c r="J280" i="31"/>
  <c r="I281" i="31"/>
  <c r="I282" i="31" s="1"/>
  <c r="I283" i="31" s="1"/>
  <c r="I284" i="31" s="1"/>
  <c r="I285" i="31" s="1"/>
  <c r="I286" i="31" s="1"/>
  <c r="I287" i="31" s="1"/>
  <c r="I288" i="31" s="1"/>
  <c r="I289" i="31" s="1"/>
  <c r="I290" i="31" s="1"/>
  <c r="I291" i="31" s="1"/>
  <c r="I292" i="31" s="1"/>
  <c r="I293" i="31" s="1"/>
  <c r="I294" i="31" s="1"/>
  <c r="I295" i="31" s="1"/>
  <c r="I296" i="31" s="1"/>
  <c r="I297" i="31" s="1"/>
  <c r="I298" i="31" s="1"/>
  <c r="I299" i="31" s="1"/>
  <c r="I300" i="31" s="1"/>
  <c r="I301" i="31" s="1"/>
  <c r="I302" i="31" s="1"/>
  <c r="I303" i="31" s="1"/>
  <c r="I304" i="31" s="1"/>
  <c r="I305" i="31" s="1"/>
  <c r="I306" i="31" s="1"/>
  <c r="I307" i="31" s="1"/>
  <c r="I308" i="31" s="1"/>
  <c r="I309" i="31" s="1"/>
  <c r="I310" i="31" s="1"/>
  <c r="I311" i="31" s="1"/>
  <c r="I312" i="31" s="1"/>
  <c r="I313" i="31" s="1"/>
  <c r="I314" i="31" s="1"/>
  <c r="I315" i="31" s="1"/>
  <c r="I316" i="31" s="1"/>
  <c r="I317" i="31" s="1"/>
  <c r="J281" i="31"/>
  <c r="J282" i="31" s="1"/>
  <c r="J283" i="31" s="1"/>
  <c r="J284" i="31" s="1"/>
  <c r="J285" i="31" s="1"/>
  <c r="J286" i="31" s="1"/>
  <c r="J287" i="31" s="1"/>
  <c r="J288" i="31" s="1"/>
  <c r="J289" i="31" s="1"/>
  <c r="J290" i="31" s="1"/>
  <c r="J291" i="31" s="1"/>
  <c r="J292" i="31" s="1"/>
  <c r="J293" i="31" s="1"/>
  <c r="J294" i="31" s="1"/>
  <c r="J295" i="31" s="1"/>
  <c r="J296" i="31" s="1"/>
  <c r="J297" i="31" s="1"/>
  <c r="J298" i="31" s="1"/>
  <c r="J299" i="31" s="1"/>
  <c r="J300" i="31" s="1"/>
  <c r="J301" i="31" s="1"/>
  <c r="J302" i="31" s="1"/>
  <c r="J303" i="31" s="1"/>
  <c r="J304" i="31" s="1"/>
  <c r="J305" i="31" s="1"/>
  <c r="J306" i="31" s="1"/>
  <c r="J307" i="31" s="1"/>
  <c r="J308" i="31" s="1"/>
  <c r="J309" i="31" s="1"/>
  <c r="J310" i="31" s="1"/>
  <c r="J311" i="31" s="1"/>
  <c r="J312" i="31" s="1"/>
  <c r="J313" i="31" s="1"/>
  <c r="J314" i="31" s="1"/>
  <c r="J315" i="31" s="1"/>
  <c r="J316" i="31" s="1"/>
  <c r="J317" i="31" s="1"/>
  <c r="I319" i="31"/>
  <c r="J319" i="31"/>
  <c r="I320" i="31"/>
  <c r="J320" i="31"/>
  <c r="I321" i="31"/>
  <c r="J321" i="31"/>
  <c r="I322" i="31"/>
  <c r="I323" i="31" s="1"/>
  <c r="I324" i="31" s="1"/>
  <c r="I325" i="31" s="1"/>
  <c r="I326" i="31" s="1"/>
  <c r="I327" i="31" s="1"/>
  <c r="I328" i="31" s="1"/>
  <c r="I329" i="31" s="1"/>
  <c r="I330" i="31" s="1"/>
  <c r="I331" i="31" s="1"/>
  <c r="I332" i="31" s="1"/>
  <c r="I333" i="31" s="1"/>
  <c r="I334" i="31" s="1"/>
  <c r="I335" i="31" s="1"/>
  <c r="I336" i="31" s="1"/>
  <c r="I337" i="31" s="1"/>
  <c r="I338" i="31" s="1"/>
  <c r="I339" i="31" s="1"/>
  <c r="I340" i="31" s="1"/>
  <c r="I341" i="31" s="1"/>
  <c r="I342" i="31" s="1"/>
  <c r="I343" i="31" s="1"/>
  <c r="J322" i="31"/>
  <c r="J323" i="31" s="1"/>
  <c r="J324" i="31" s="1"/>
  <c r="J325" i="31" s="1"/>
  <c r="J326" i="31" s="1"/>
  <c r="J327" i="31" s="1"/>
  <c r="J328" i="31" s="1"/>
  <c r="J329" i="31" s="1"/>
  <c r="J330" i="31" s="1"/>
  <c r="J331" i="31" s="1"/>
  <c r="J332" i="31" s="1"/>
  <c r="J333" i="31" s="1"/>
  <c r="J334" i="31" s="1"/>
  <c r="J335" i="31" s="1"/>
  <c r="J336" i="31" s="1"/>
  <c r="J337" i="31" s="1"/>
  <c r="J338" i="31" s="1"/>
  <c r="J339" i="31" s="1"/>
  <c r="J340" i="31" s="1"/>
  <c r="J341" i="31" s="1"/>
  <c r="J342" i="31" s="1"/>
  <c r="J343" i="31" s="1"/>
  <c r="I345" i="31"/>
  <c r="J345" i="31"/>
  <c r="I346" i="31"/>
  <c r="J346" i="31"/>
  <c r="I347" i="31"/>
  <c r="I348" i="31" s="1"/>
  <c r="I349" i="31" s="1"/>
  <c r="I350" i="31" s="1"/>
  <c r="I351" i="31" s="1"/>
  <c r="I352" i="31" s="1"/>
  <c r="I353" i="31" s="1"/>
  <c r="I354" i="31" s="1"/>
  <c r="I355" i="31" s="1"/>
  <c r="I356" i="31" s="1"/>
  <c r="I357" i="31" s="1"/>
  <c r="I358" i="31" s="1"/>
  <c r="I359" i="31" s="1"/>
  <c r="I360" i="31" s="1"/>
  <c r="I361" i="31" s="1"/>
  <c r="I362" i="31" s="1"/>
  <c r="I363" i="31" s="1"/>
  <c r="I364" i="31" s="1"/>
  <c r="I365" i="31" s="1"/>
  <c r="I366" i="31" s="1"/>
  <c r="I367" i="31" s="1"/>
  <c r="I368" i="31" s="1"/>
  <c r="I369" i="31" s="1"/>
  <c r="I370" i="31" s="1"/>
  <c r="I371" i="31" s="1"/>
  <c r="I372" i="31" s="1"/>
  <c r="J347" i="31"/>
  <c r="J348" i="31" s="1"/>
  <c r="J349" i="31" s="1"/>
  <c r="J350" i="31" s="1"/>
  <c r="J351" i="31" s="1"/>
  <c r="J352" i="31" s="1"/>
  <c r="J353" i="31" s="1"/>
  <c r="J354" i="31" s="1"/>
  <c r="J355" i="31" s="1"/>
  <c r="J356" i="31" s="1"/>
  <c r="J357" i="31" s="1"/>
  <c r="J358" i="31" s="1"/>
  <c r="J359" i="31" s="1"/>
  <c r="J360" i="31" s="1"/>
  <c r="J361" i="31" s="1"/>
  <c r="J362" i="31" s="1"/>
  <c r="J363" i="31" s="1"/>
  <c r="J364" i="31" s="1"/>
  <c r="J365" i="31" s="1"/>
  <c r="J366" i="31" s="1"/>
  <c r="J367" i="31" s="1"/>
  <c r="J368" i="31" s="1"/>
  <c r="J369" i="31" s="1"/>
  <c r="J370" i="31" s="1"/>
  <c r="J371" i="31" s="1"/>
  <c r="J372" i="31" s="1"/>
  <c r="I374" i="31"/>
  <c r="J374" i="31"/>
  <c r="I375" i="31"/>
  <c r="I376" i="31" s="1"/>
  <c r="I377" i="31" s="1"/>
  <c r="J376" i="31"/>
  <c r="J377" i="31" s="1"/>
  <c r="L384" i="31"/>
  <c r="B2" i="29" l="1"/>
  <c r="B3" i="29"/>
  <c r="D6" i="29"/>
  <c r="B7" i="29"/>
  <c r="C7" i="29"/>
  <c r="D7" i="29"/>
  <c r="B8" i="29"/>
  <c r="C8" i="29"/>
  <c r="D8" i="29"/>
  <c r="C9" i="29"/>
  <c r="D9" i="29"/>
  <c r="C10" i="29"/>
  <c r="D10" i="29"/>
  <c r="C11" i="29"/>
  <c r="D11" i="29"/>
  <c r="C12" i="29"/>
  <c r="D12" i="29"/>
  <c r="B2" i="28"/>
  <c r="B3" i="28"/>
  <c r="F8" i="28"/>
  <c r="B16" i="28"/>
  <c r="E18" i="28"/>
  <c r="E21" i="28"/>
  <c r="E24" i="28"/>
  <c r="E26" i="28"/>
  <c r="E29" i="28"/>
  <c r="E32" i="28"/>
  <c r="I18" i="1" l="1"/>
</calcChain>
</file>

<file path=xl/sharedStrings.xml><?xml version="1.0" encoding="utf-8"?>
<sst xmlns="http://schemas.openxmlformats.org/spreadsheetml/2006/main" count="1528" uniqueCount="876">
  <si>
    <t>EVALUACION JURIDICA</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</si>
  <si>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</si>
  <si>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</si>
  <si>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</si>
  <si>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</si>
  <si>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</si>
  <si>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copia de la CC del Representante Legal</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</si>
  <si>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</si>
  <si>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</si>
  <si>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</si>
  <si>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RESULTADO/PROPONENTE</t>
  </si>
  <si>
    <t>EVALUACION TECNICA</t>
  </si>
  <si>
    <t>EVALUACION DE EXPERIENCIA</t>
  </si>
  <si>
    <t>EVLAUACION FINACIERA</t>
  </si>
  <si>
    <t xml:space="preserve"> </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</si>
  <si>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</si>
  <si>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2.1 DOCUMENTOS DE CONTENIDO JURÍDICO.</t>
  </si>
  <si>
    <t>8. Nombre, firma y cargo de quien expide la certificación.</t>
  </si>
  <si>
    <t xml:space="preserve">6. Indicación de cumplimiento y calidad a satisfacción. 
</t>
  </si>
  <si>
    <t xml:space="preserve">5. Fecha de inicio y terminación (día, mes y año).
</t>
  </si>
  <si>
    <t>4. Objeto del contrato.</t>
  </si>
  <si>
    <t>3. Número del contrato.</t>
  </si>
  <si>
    <t>2. Nombre o razón social del contratista.</t>
  </si>
  <si>
    <t>1. Nombre o razón social del contratante, dirección y teléfono.</t>
  </si>
  <si>
    <t>No.</t>
  </si>
  <si>
    <t>NO CUMPLE - DEBE SUBSANAR</t>
  </si>
  <si>
    <t>El oferente persona natural o jurídica o cada uno de los integrantes del consorcio o unión temporal, según corresponda, deberán presentar el certificado de inscripción en el Registro Único de Oferentes - RUP, expedido dentro del mes anterior a la fecha señalada para el cierre del término para presentar propuestas, en el que se encuentre clasificado, de conformidad con el Decreto 1082 de 2015 y normas complementarias.
Al oferente se le tendrá en cuenta la información Vigente y en Firme registrada en el RUP.
Cuando el oferente sea un consorcio o unión temporal cada uno de sus integrantes deberá anexar el documento aquí descrito</t>
  </si>
  <si>
    <t>FOLIO 60-61</t>
  </si>
  <si>
    <t>NO APORTA</t>
  </si>
  <si>
    <t>Se deberá incluir una lista de todos los equipos que suministre el contratista, indicando para cada uno la descripción, especificación o capacidad, unidad de medida y valor unitario. Los valores y unidades de medida utilizados en este listado deberán coincidir con los que se empleen en los análisis de precios unitarios.</t>
  </si>
  <si>
    <t>Deberá presentar la lista de jornales del personal que utilice en sus análisis de precios unitarios y en el análisis de costos indirectos. Deberá especificar el cargo, el jornal básico y el jornal incluyendo el factor de prestaciones sociales, de acuerdo con las obligaciones de Ley.</t>
  </si>
  <si>
    <t xml:space="preserve">El proponente deberá incluir una lista de todos los materiales que suministre el contratista, indicando para cada elemento la descripción, unidad de medida y valor unitario. Los valores y unidades de medida utilizados en este listado deberán coincidir con los que se empleen en los análisis de precios unitarios. </t>
  </si>
  <si>
    <t>JUSTIFICACIÓN</t>
  </si>
  <si>
    <t>ITEM</t>
  </si>
  <si>
    <t>Profesional-Subgerencia administrativa</t>
  </si>
  <si>
    <t>NO CUMPLE-SUBSANAR</t>
  </si>
  <si>
    <t>EXPERIENCIA ESPECÍFICA</t>
  </si>
  <si>
    <t>7. Valor del contrato (% PARTICIPACIÓN).</t>
  </si>
  <si>
    <t>EVALUACION ECONOMICA</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</si>
  <si>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2020.</t>
  </si>
  <si>
    <t xml:space="preserve">  CUMPLE</t>
  </si>
  <si>
    <t>CUMPLE CON DOCUMENTOS</t>
  </si>
  <si>
    <t>NIT</t>
  </si>
  <si>
    <t>DOCUMENTO</t>
  </si>
  <si>
    <t>EVALUACION DOCUMENTOS</t>
  </si>
  <si>
    <t>Utilidad Operacional</t>
  </si>
  <si>
    <t>Pasivo corriente</t>
  </si>
  <si>
    <t>Activo Total</t>
  </si>
  <si>
    <t>Pasivo Total</t>
  </si>
  <si>
    <t>LIQUIDEZ</t>
  </si>
  <si>
    <t>Activo corriente</t>
  </si>
  <si>
    <t>En Col $</t>
  </si>
  <si>
    <t>AC-PC</t>
  </si>
  <si>
    <t>(PT/AT) * 100</t>
  </si>
  <si>
    <t>AC/PC</t>
  </si>
  <si>
    <t>SOLICITADOS</t>
  </si>
  <si>
    <t>INDICADORES FINANCIEROS</t>
  </si>
  <si>
    <t>OBTENIDO POR</t>
  </si>
  <si>
    <t>INVITACION ABIERTA No. 018 de 2021</t>
  </si>
  <si>
    <t xml:space="preserve">2.1.1. CARTA DE PRESENTACIÓN DE LA OFERTA </t>
  </si>
  <si>
    <t>La carta de presentación de la OFERTA deberá ser diligenciada de acuerdo al Formulario No. 1 adjunto a las condiciones de contratación, firmada por el OFERENTE.</t>
  </si>
  <si>
    <t>2.1.2 EXISTENCIA Y REPRESENTACIÓN LEGAL</t>
  </si>
  <si>
    <t>2.1.2.1 PERSONAS JURÍDICAS NACIONALES O EXTRANJERAS CON DOMICILIO O SUCURSAL EN COLOMBIA</t>
  </si>
  <si>
    <t xml:space="preserve">2.1.2.3. PERSONAS NATURALES </t>
  </si>
  <si>
    <t>2.1.2.4. PERSONAS NATURALES EXTRANJERAS:</t>
  </si>
  <si>
    <t>Las personas naturales extranjeras que pretendan presentar oferta, deben presentar fotocopia de su cédula de extranjería o pasaporte.</t>
  </si>
  <si>
    <t>2.1.2.5 CONSORCIO O UNIÓN TEMPORAL</t>
  </si>
  <si>
    <t>Si EL OFERENTE presenta propuesta en Consorcio o Unión Temporal, de conformidad con lo señalado en el artículo 7o. de la Ley 80 de 1993, deberá diligenciar debidamente los Formularios 2 o 3 de las presentes condiciones de contratación, especificando:  
1.	Diligenciar el documento de constitución del Consorcio o Unión Temporal (formulario No. 2 y No. 3, según el caso).
2.	Designar a la persona que, para todos los efectos legales representará al Consorcio o Unión Temporal y señalar reglas básicas que regulen las relaciones entre ellos y su responsabilidad.
3.	Indicar la participación porcentual de cada uno de los integrantes en la forma asociativa correspondiente. La sumatoria de los porcentajes de participación no podrá exceder ni ser menor del 100%.
4.	Constar en el documento que la duración de la figura asociativa no es inferior a la duración del contrato objeto del presente proceso de contratación y un (1) año más. 
5.	Las personas o firmas que integren el Consorcio o Unión Temporal deben cumplir los requisitos legales y anexar los documentos requeridos, en la presente invitación, como si fueran a participar en forma independiente.
6.	La oferta debe estar firmada por el representante legal, designado por las personas naturales o jurídicas que se presentan, y deberán adjuntarse los documentos que lo acrediten como tal.
7.	El objeto social, de cada uno de los integrantes del Consorcio o Unión Temporal, debe permitir el desarrollo de por lo menos una de las actividades objeto de esta invitación.
8.	Los integrantes del Consorcio o la Unión Temporal no pueden ceder sus derechos a terceros sin obtener la autorización previa y expresa de la ELC, la cual será potestativa de la ELC.
9.	Los miembros de un Consorcio o Unión Temporal no podrán hacer parte de otras OFERTAS, ya sea que las mismas se presenten en forma individual o como miembros de otros Consorcios o Uniones Temporales.
10.	El documento deberá ir acompañado de aquellos otros que acrediten que quienes lo suscriben tienen la representación y capacidad necesarias para dicha constitución y para adquirir las obligaciones solidarias derivadas de la oferta y del contrato resultante. 
11.	Cualquier modificación al documento de constitución del consorcio o unión temporal deberá ser suscrita por la totalidad de integrantes del consorcio o unión temporal, y deberá tener la aprobación previa de la Empresa de Licores de Cundinamarca</t>
  </si>
  <si>
    <t>2.1.4 GARANTÍA DE SERIEDAD DE LA OFERTA</t>
  </si>
  <si>
    <t xml:space="preserve">2.1.5 CERTIFICACIÓN EXPEDIDA POR LA CONTRALORÍA GENERAL DE LA REPÚBLICA </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</si>
  <si>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</si>
  <si>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2.1.6 ANTECEDENTES DISCIPLINARIOS DE LA PROCURADURÍA GENERAL DE LA NACIÓN</t>
  </si>
  <si>
    <t>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t>
  </si>
  <si>
    <t>2.1.7 ANTECEDENTES JUDICIALES</t>
  </si>
  <si>
    <t>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proponentes no se encuentren reportados en los registros delictivos, de acuerdo con lo previsto en el artículo 94 del Decreto 0020 de 2012</t>
  </si>
  <si>
    <t>2.1.8 REGISTRO UNICO TRIBUTARIO (RUT)</t>
  </si>
  <si>
    <t>2.1.9 INHABILIDADES E INCOMPATIBILIDADES</t>
  </si>
  <si>
    <t>2.1.10 INSCRIPCIÓN EN EL REGISTRO INTERNO DE PROVEEDORES DE LA EMPRESA</t>
  </si>
  <si>
    <t xml:space="preserve">2.1.11 CERTIFICACIÓN DE PARAFISCALES LEY 789 DE 2002 Y LEY 828 DE 2003 </t>
  </si>
  <si>
    <t>IGNACIO GOMEZ IHM SAS</t>
  </si>
  <si>
    <t>FOLIO 7-8</t>
  </si>
  <si>
    <t>FOLIO 12-29</t>
  </si>
  <si>
    <t>APORTA - FOLIO30</t>
  </si>
  <si>
    <t>FOLIO 31-44</t>
  </si>
  <si>
    <t>FOLIO49-52</t>
  </si>
  <si>
    <t>FOLIO 45-48</t>
  </si>
  <si>
    <t>FOLIO 53-57</t>
  </si>
  <si>
    <t>FOLIO 58-59</t>
  </si>
  <si>
    <r>
      <t xml:space="preserve">Presenta la información financiera a diciembre 31 de 2020, según certificación de la Cámara de Comercio de Bogotá, con Código de verificación No. AB21121652  del 22 de JULIO de 2021- </t>
    </r>
    <r>
      <rPr>
        <b/>
        <sz val="8"/>
        <rFont val="Arial"/>
        <family val="2"/>
      </rPr>
      <t>CUMPLE</t>
    </r>
  </si>
  <si>
    <t>860.001.300-1</t>
  </si>
  <si>
    <t>CONSTRUCCION Y PUESTA EN FUNCIONAMIENTO DE PLANTA DE TRATAMIENTO DE AGUAS RESIDUALES DOMESTICAS E INDUSTRIALES DE LA EMPRESA DE LICORES DE CUNDINAMARCA.</t>
  </si>
  <si>
    <t>INVITACIÓN ABIERTA No 018 DE 2021</t>
  </si>
  <si>
    <t xml:space="preserve">  </t>
  </si>
  <si>
    <t xml:space="preserve">Cumple </t>
  </si>
  <si>
    <t>RENTABILIDAD DEL ACTIVO</t>
  </si>
  <si>
    <t>Patrimonio</t>
  </si>
  <si>
    <t>Cumple</t>
  </si>
  <si>
    <t>RENTABILIDAD DEL PATRIMONIO</t>
  </si>
  <si>
    <t xml:space="preserve">Gastos de intereses </t>
  </si>
  <si>
    <t xml:space="preserve">Utilidad Operacional </t>
  </si>
  <si>
    <t xml:space="preserve">RAZÓN DE COBERTURA </t>
  </si>
  <si>
    <t>43.809.074.662 - 14.753.247.048</t>
  </si>
  <si>
    <t xml:space="preserve">Activo corriente - Pasivo Corriente </t>
  </si>
  <si>
    <t xml:space="preserve">CAPITAL DE TRABAJO </t>
  </si>
  <si>
    <t>NIVEL DE ENDEUDAMIENTO</t>
  </si>
  <si>
    <t>&gt; = 4%</t>
  </si>
  <si>
    <t>(Uop / AT)*100</t>
  </si>
  <si>
    <t>&gt; = 6%</t>
  </si>
  <si>
    <t>(Uop / P)*100</t>
  </si>
  <si>
    <t>&gt; = 8</t>
  </si>
  <si>
    <t>Uop/GI</t>
  </si>
  <si>
    <t>RAZÓN DE COBERTURA</t>
  </si>
  <si>
    <t>&gt; = 2.873.724.396</t>
  </si>
  <si>
    <t>&lt;= 40 %</t>
  </si>
  <si>
    <t>&gt; = 2.5</t>
  </si>
  <si>
    <t>PRESUPUESTO OFICIAL: $2.873.724.396</t>
  </si>
  <si>
    <t>PONDERACION</t>
  </si>
  <si>
    <t>CONCEPTO FINAL ECONÓMICO</t>
  </si>
  <si>
    <t>FOLIO 275, EL ANÁLISIS DE AIU PRESENTADO CORRESPONDE AL 30% DE LOS COSTOS DIRECTOS DEL PROYECTO</t>
  </si>
  <si>
    <t>El proponente deberá realizar su ejercicio de cálculo del A.I.U., que no podrá ser superior al treinta por ciento (30%),considerando los costos de personal profesional, técnico, de administración y vigilancia; los costos para el sistema de seguridad industrial, manejo ambiental y aseguramiento de calidad; servicios públicos; ensayos de control de calidad; papelería, registro fotográfico, videos, edición e impresión de informes; elaboración e impresión de planos record; transporte y almacenamiento, gastos de legalización, impuestos y pólizas; valla o vallas informativas (Según Manual de Identidad visual en Obra, ICCU, 2016)</t>
  </si>
  <si>
    <t>FOLIO 297-298</t>
  </si>
  <si>
    <t>FOLIO 296</t>
  </si>
  <si>
    <t>FOLIOS 286 AL 298</t>
  </si>
  <si>
    <t>FOLIOS 12 AL 273</t>
  </si>
  <si>
    <t>se debe presentar análisis de precios unitarios por cada uno de los ítems enunciados en el presupuesto oficial, incluso si se repiten serpiente las actividades en su literalidad.</t>
  </si>
  <si>
    <t>Discriminar: 4. Deberá expresar el valor total de la propuesta, descrito en el numeral anterior, en pesos colombianos y sin decimales. En el evento en que se expresen decimales, se entenderá que su oferta corresponde al valor sin éstos para todos los efectos del proceso. Deberá considerar la forma y el sistema de pago señalado en los Pliegos de Condiciones.</t>
  </si>
  <si>
    <t>Discriminar: 3. Total, valor de la propuesta, que para efectos de la evaluación corresponderá a la sumatoria de la totalidad de los costos directos más los costos indirectos (AIU) del anexo 1 los precios unitarios de cada uno de los ítems del Anexo 1, más el porcentaje de AIU ofertado.</t>
  </si>
  <si>
    <t>FOLIO 11</t>
  </si>
  <si>
    <t>Discriminar: 2. Porcentaje de Costos Indirectos (A.I.U.), debe tenerse en consideración que la administración (A) incluye los impuestos, tasas y contribuciones Nacionales, Departamentales y Municipales, a que hubiere lugar y demás descuentos de carácter departamental vigentes al momento de la apertura del presente proceso.</t>
  </si>
  <si>
    <t>1. Se debrán discriminar costos directos para cada uno de los ítems del formato correspondiente, sin que pueda ser superior al valor de cada ítem del presupuesto oficial so pena de rechazo.</t>
  </si>
  <si>
    <t>FOLIOS 1-11 TOMO II</t>
  </si>
  <si>
    <t>LOS OFERENTES NO PODRÁN EXCEDER LOS VALORES UNITARIOS QUE SE DESCRIBEN EN EL ANEXO 5, O LAS OFERTAS SERÁN RECHAZADAS Y SU EVALUACIÓN ECONÓMICA SERÁ CALIFICADA COMO NO CUMPLE.</t>
  </si>
  <si>
    <t>UTILIDAD</t>
  </si>
  <si>
    <t>IMPREVISTOS</t>
  </si>
  <si>
    <t>ADMINISTRACION</t>
  </si>
  <si>
    <t>COSTOS DIRECTOS</t>
  </si>
  <si>
    <t>TOTAL CAPÍTULO 13</t>
  </si>
  <si>
    <t>SUBTOTAL PUESTA EN MARCHA DE LOS EQUIPOS Y ESTABILIZACION BIOLÓGICA DE LA PLANTA</t>
  </si>
  <si>
    <t>Global</t>
  </si>
  <si>
    <t>Estabilización biológica de la planta</t>
  </si>
  <si>
    <t>13.2</t>
  </si>
  <si>
    <t>Puesta en marcha de la planta</t>
  </si>
  <si>
    <t>13.1</t>
  </si>
  <si>
    <t xml:space="preserve"> PUESTA EN MARCHA DE LOS EQUIPOS Y ESTABILIZACION BIOLÓGICA DE LA PLANTA </t>
  </si>
  <si>
    <t>TOTAL  CAPÍTULO 12</t>
  </si>
  <si>
    <t>SUBTOTAL  SISTEMA DE PUESTA A TIERRA Y APANTALLAMIENTO</t>
  </si>
  <si>
    <t>UN</t>
  </si>
  <si>
    <t>Suministro e instalación de bombillo Led 15w para zonas internas de caseta</t>
  </si>
  <si>
    <t>12.6.3</t>
  </si>
  <si>
    <t>Suministro e instalacion de salida para tomacorriente  en tuberia PVC 1/2" con conductor 1x12+1x12+1x12, incluye caja 5800 para conexión, tomacorriente con polo a tierra,  y accesorios de conexión.</t>
  </si>
  <si>
    <t>12.6.2</t>
  </si>
  <si>
    <t>Suministro e instalacion de salida de luminaria  en tuberia PVC 1/2" con conductor 1x12+1x12+1x12, incluye caja 5800 para conexión, elementos de fiojacion, interuptor y accesorios, (no incluye luminaria)</t>
  </si>
  <si>
    <t>12.6.1</t>
  </si>
  <si>
    <t xml:space="preserve"> SISTEMA DE PUESTA A TIERRA Y APANTALLAMIENTO</t>
  </si>
  <si>
    <t>12.6</t>
  </si>
  <si>
    <t>ML</t>
  </si>
  <si>
    <t>Suministro e instalacion de alambron 1/0 para sistema de apantallamiento ubicdo en caseta, incluye bajantes (1) para equipotencialización con sistema SPT</t>
  </si>
  <si>
    <t>12.5.4</t>
  </si>
  <si>
    <t>Suministro e instalación punta captadora ubicado en caseta para sistema de apantallamiento.</t>
  </si>
  <si>
    <t>12.5.3</t>
  </si>
  <si>
    <t>Suministro e instalacion de cable desnudo 2/0 awg desnudo para anillo inferior y malla a tierra, incluye conexión a barraje de tierra en tablero T1 y soldadura exotermica a cajas de inspeccion</t>
  </si>
  <si>
    <t>12.5.2</t>
  </si>
  <si>
    <t xml:space="preserve">Suministro e instalación de caja de inspeccion 30x30 con varilla Copperweld 2.5 mts, incluye soldadura exotermica a anillo inferior </t>
  </si>
  <si>
    <t>12.5.1</t>
  </si>
  <si>
    <t>12.5</t>
  </si>
  <si>
    <t>SUBTOTAL CONEXIÓN DE CARGAS</t>
  </si>
  <si>
    <t>Suministro de instalacion de estacion de control (ON/OFF) proxima a carga (M-201, M-202), incluye botonera y conductor de control</t>
  </si>
  <si>
    <t>12.4.16</t>
  </si>
  <si>
    <t>Suministro e instalacion de acometida 3x8+1x8(T) proveniente de tablero T1 hasta carga final,  incluye tubería EMT 1x1" desde punto de conexión en tablero T1 hasta punto final de carga (M-201, M-202) , incluye accesorios y elementos de fijación.</t>
  </si>
  <si>
    <t>12.4.15</t>
  </si>
  <si>
    <t>Suministro e instalacion de acometida 2x18 proveniente de tablero T1 hasta carga LC400 , incluye accesorios y elementos de fijación.</t>
  </si>
  <si>
    <t>12.4.14</t>
  </si>
  <si>
    <t>Suministro e instalacion de acometida 2x18 proveniente de tablero T1 hasta carga LC200 , incluye accesorios y elementos de fijación.</t>
  </si>
  <si>
    <t>12.4.13</t>
  </si>
  <si>
    <t>Suministro de instalacion de estacion de control (ON/OFF) proxima a carga (P-206A, P-206B), incluye botonera y conductor de control</t>
  </si>
  <si>
    <t>12.4.12</t>
  </si>
  <si>
    <t>Suministro e instalacion de acometida 3x8+1x8(T) proveniente de tablero T2 hasta carga final,  incluye tubería EMT 1x1" desde punto de conexión en tablero T1 hasta punto final de carga (P-206A, P-206B) , incluye accesorios y elementos de fijación.</t>
  </si>
  <si>
    <t>12.4.11</t>
  </si>
  <si>
    <t>Suministro de instalacion de estacion de control (ON/OFF) proxima a carga (P-200, P-201, P-203, P-204, P-205), incluye botonera y conductor de control</t>
  </si>
  <si>
    <t>12.4.10</t>
  </si>
  <si>
    <t>Suministro e instalacion de acometida 3x8+1x8(T) proveniente de tablero T2 hasta carga final,  incluye tubería EMT 1x1" desde punto de conexión en tablero T1 hasta punto final de carga (P-200, P-201, P-203, P-204, P-205) , incluye accesorios y elementos de fijación.</t>
  </si>
  <si>
    <t>12.4.9</t>
  </si>
  <si>
    <t>Suministro de instalacion de estacion de control (ON/OFF) proxima a carga (P-100A, P-100B) , incluye botonera y conductor de control</t>
  </si>
  <si>
    <t>12.4.8</t>
  </si>
  <si>
    <t>Suministro e instalacion de acometida 3x8+1x8(T) proveniente de tablero T1 hasta carga final,  incluye tubería EMT 1x1" desde punto de conexión en tablero T1 hasta punto final de carga (P-100A, P-100B) , incluye accesorios y elementos de fijación.</t>
  </si>
  <si>
    <t>12.4.7</t>
  </si>
  <si>
    <t>Suministro de instalacion de estacion de control (ON/OFF) proxima a carga (P-301A, P-301B), incluye botonera y conductor de control</t>
  </si>
  <si>
    <t>12.4.6</t>
  </si>
  <si>
    <t>Suministro e instalacion de acometida 3x8+1x8(T) proveniente de tablero T1 hasta carga final,  incluye tubería EMT 1x1" desde punto de conexión en tablero T1 hasta punto final de carga (P-301A, P-301B) , incluye accesorios y elementos de fijación.</t>
  </si>
  <si>
    <t>12.4.5</t>
  </si>
  <si>
    <t>Suminsitro de instalacion de estacion de control (ON/OFF) proxima a carga (P-401A, P-401B), incluye botonera y conductor de control</t>
  </si>
  <si>
    <t>12.4.4</t>
  </si>
  <si>
    <t>Suministro e instalacion de acometida 3x8+1x8(T) proveniente de tablero T1 hasta carga final,  incluye tubería EMT 1x1" desde punto de conexión en tablero T1 hasta punto final de carga (P-401A, P-401B) , incluye accesorios y elementos de fijación.</t>
  </si>
  <si>
    <t>12.4.3</t>
  </si>
  <si>
    <t>Suminsitro de instalacion de estacion de control (ON/OFF) proxima a carga (S-200A, S-200B, S-300A, S-300B), incluye botonera y conductor de control</t>
  </si>
  <si>
    <t>12.4.2</t>
  </si>
  <si>
    <t>Suministro e instalacion de acometida 3x8+1x8(T) proveniente de tablero T1 hasta carga final,  incluye tubería EMT 1x1" desde punto de conexión en tablero T1 hasta punto final de carga (S-200A, S-200B, S-300A, S-300B) , incluye accesorios y elementos de fijación.</t>
  </si>
  <si>
    <t>12.4.1</t>
  </si>
  <si>
    <t>CONEXIÓN DE CARGAS</t>
  </si>
  <si>
    <t>12.4</t>
  </si>
  <si>
    <t>SUBTOTAL TABLEROS ELECTRICOS.</t>
  </si>
  <si>
    <t>Suministro e instalacion de capacitor trifasico 5 KVAR para correcion de factor de potencia</t>
  </si>
  <si>
    <t>12.3.4</t>
  </si>
  <si>
    <t xml:space="preserve">Suministro e instalación de tablero de 6 circuitos monofasico </t>
  </si>
  <si>
    <t>12.3.3</t>
  </si>
  <si>
    <t>Suministro e instalación de TABLERO ELECTRICO (T2), incluye  barraje 3F(60A) +1N(40A)+1T(40A), Totalizador 3x40A, arranques directos para Bomba centrifuga (5x70 W)+Bomba centrifuga (4x750 W)+Bompa centrifuga (2x75 kW), botonera de accionamiento y parada por cada cargas, lampara de encendido por carga y estado "Trip" de cada carga, Paro de emergencia y frente muerto. (elementos a utilizar bajo cumplimiento RETIE)</t>
  </si>
  <si>
    <t>12.3.2</t>
  </si>
  <si>
    <t>Suministro e instalación de TABLERO ELECTRICO (T1), incluye  barraje 3F(100A) +1N(80A)+1T(80A), Totalizador 3x100A, arranques directos para bombas tipo Soplador (2x2 kW)+Bomba centrifuga (2x70 W)+Bomba centrifuga (2x750 W)+Bompa centrifuga (2x5 kW), botonera de accionamiento y parada por cada cargas, lampara de encendido por carga y estado "Trip" de cada carga, Paro de emergencia y frente muerto. (elementos a utilizar bajo cumplimiento RETIE)</t>
  </si>
  <si>
    <t>12.3.1</t>
  </si>
  <si>
    <t>TABLEROS ELECTRICOS.</t>
  </si>
  <si>
    <t>12.3</t>
  </si>
  <si>
    <t>SUBTOTAL ACOMETIDAS SECUNDARIAS</t>
  </si>
  <si>
    <t>Suministro e instalación de banco de ductos 2x1" PVC subterraneo desd salida de Tablero de cargas T1 hasta tablero de 6 circuitos ubicado en caseta, incluye remocion y compactacion de terreno desde los dos puntos de derivación.</t>
  </si>
  <si>
    <t>12.2.5</t>
  </si>
  <si>
    <t>Suministro e instalación de acometida 1x10+1x12(N)+1x12(T) proveniente de tablero T1, hasta tablero de 6 Circuitos ubicado en zona caseta , incluye puntas y terminales de conexión.</t>
  </si>
  <si>
    <t>12.2.4</t>
  </si>
  <si>
    <t>Suministro e instalación de caja de paso CS274 para ruta de conexión de aometida secundaria de tablero de cargas T1 hasta tablero de cargas T2</t>
  </si>
  <si>
    <t>12.2.3</t>
  </si>
  <si>
    <t>Suministro e instalación de banco de ductos 2x2" PVC subterraneo desd salida de Tablero de cargas T1 hasta tablero de cargas T2, incluye remocion y compactacion de terreno desde los dos puntos de derivación.</t>
  </si>
  <si>
    <t>12.2.2</t>
  </si>
  <si>
    <t>Suministro e instalación de acometida 3x6+1x6(N)+1x8(T) proveniente de tablero T1, hasta tablero de Cargas T2 , incluye puntas y terminales de conexión.</t>
  </si>
  <si>
    <t>12.2.1</t>
  </si>
  <si>
    <t>ACOMETIDAS SECUNDARIAS</t>
  </si>
  <si>
    <t>12.2</t>
  </si>
  <si>
    <t>SUBTOTAL ACOMETIDA PRINCIPAL</t>
  </si>
  <si>
    <t>FOLIO 10</t>
  </si>
  <si>
    <t>Suministro e instalacion de banco de ductos 2x3" PVC desde caja de paso actual de salida de edificacion PTAR hasta caja de paso cercana existente, incluye excavacion, remocion y compactacion de terreno (material de relleno) desde los dos puntos de derivación.</t>
  </si>
  <si>
    <t>12.1.2</t>
  </si>
  <si>
    <t>Suministro e instalacion de acometida 3x2+1x2(N)+1x2(T) proveniente de tablero ubicado en cuarto electrico, hasta tablero de distribución principal (T1), incluye puntas y terminales de conexión.</t>
  </si>
  <si>
    <t>12.1.1</t>
  </si>
  <si>
    <t>ACOMETIDA PRINCIPAL</t>
  </si>
  <si>
    <t>12.1</t>
  </si>
  <si>
    <t xml:space="preserve"> INSTALACIONES ELÉCTRICAS </t>
  </si>
  <si>
    <t>TOTAL CAPÍTULO 11</t>
  </si>
  <si>
    <t>SUBTOTAL CARPINTERÍA METÁLICA o de PRFV (Poliester reforzado  con fibra de vidrio)</t>
  </si>
  <si>
    <t>m</t>
  </si>
  <si>
    <t>Suministro e instalación de barandas</t>
  </si>
  <si>
    <t>11.3</t>
  </si>
  <si>
    <t xml:space="preserve">Suministro e instalación escaleras internas </t>
  </si>
  <si>
    <t>11.2</t>
  </si>
  <si>
    <t xml:space="preserve">Suministro e instalación escaleras externas </t>
  </si>
  <si>
    <t>11.1</t>
  </si>
  <si>
    <t xml:space="preserve"> CARPINTERÍA METÁLICA o de PRFV (Poliester reforzado  con fibra de vidrio) </t>
  </si>
  <si>
    <t>TOTAL CAPÍTULO  10</t>
  </si>
  <si>
    <t>SUBTOTAL INFRAESTRUCTURA VIAL Y ZONAS VERDES</t>
  </si>
  <si>
    <t>m3</t>
  </si>
  <si>
    <t>Nivelación  de zonas verdes externas al predio de la PTARID</t>
  </si>
  <si>
    <t>10.8</t>
  </si>
  <si>
    <t>m2</t>
  </si>
  <si>
    <t>Empradización con biomanto natural del predio de la PTARID</t>
  </si>
  <si>
    <t>10.7</t>
  </si>
  <si>
    <t xml:space="preserve">Nivelación de zonas verdes con material orgánico seleccionado de la excavación, con pendiente hacia borde externo de predio de la PTARID </t>
  </si>
  <si>
    <t>10.6</t>
  </si>
  <si>
    <t>Cuneta en concreto clase E 2500 PSI fundida en el lugar</t>
  </si>
  <si>
    <t>10.5</t>
  </si>
  <si>
    <t>Base estabilizada con emulsión asfáltica Tipo BEE-2, e = 0.03 m</t>
  </si>
  <si>
    <t>10.4</t>
  </si>
  <si>
    <t>Base granular, compactada al 95% del Proctor Modificado en dos capas de 0.10 m</t>
  </si>
  <si>
    <t>10.3</t>
  </si>
  <si>
    <t>Subbase granular para vías internas de PTARID, compactada al 95% del Proctor Modificado en dos capas de 0.125 m</t>
  </si>
  <si>
    <t>10.2</t>
  </si>
  <si>
    <t>Excavación varias a máquina sin clasificar en acceso y vías de circulación a PTARID (Incluye retiro de sobrantes a distancia menor a 5 Km.)</t>
  </si>
  <si>
    <t>10.1</t>
  </si>
  <si>
    <t xml:space="preserve"> INFRAESTRUCTURA VIAL Y ZONAS VERDES </t>
  </si>
  <si>
    <t>TOTAL  CAPÍTULO 9</t>
  </si>
  <si>
    <t xml:space="preserve">SUBTOTAL TUBERÍA DE DESCARGA DEL EFLUENTE TRATADO </t>
  </si>
  <si>
    <t>Unidad</t>
  </si>
  <si>
    <t>Construcción de cuatro (4) cajas de inspecciónde 0.50 x 0.50 x h variable,  en concreto 3500 psi (Incluye placa y  tapa en concreto )</t>
  </si>
  <si>
    <t>9.9</t>
  </si>
  <si>
    <t>Relleno tipo B-200 para relleno final de zanjas y para relleno perimetral de estructuras, soporte de placas de andén,   compacatado al 95% del Proctor Modificado</t>
  </si>
  <si>
    <t>9.8</t>
  </si>
  <si>
    <t>Material granular para atraque de tubería a gravedad (relleno inicial), incluyendo equipos, herramientas y mano de obra</t>
  </si>
  <si>
    <t>9.7</t>
  </si>
  <si>
    <t>Instalación de tubería alcantarillado PVC  Ø 6"</t>
  </si>
  <si>
    <t>9.6</t>
  </si>
  <si>
    <t>Suministro de tubería alcantarillado PVC  Ø 6"</t>
  </si>
  <si>
    <t>9.5</t>
  </si>
  <si>
    <t>Subbase granular para cimentación de tubería a gravedad, compactada al 95% del Proctor Modificado en dos capas de 0.15 m</t>
  </si>
  <si>
    <t>9.4</t>
  </si>
  <si>
    <t>Suministro e instalación de Geotextil 2400 (estabilización, filtro, separación)</t>
  </si>
  <si>
    <t>9.3</t>
  </si>
  <si>
    <t>Excavación Manual en conglomerado de 0,60 m de ancho , 0-2 m de profundidad, incluye retiro de sobrantes a distancia menor  a 5 Km</t>
  </si>
  <si>
    <t>9.2</t>
  </si>
  <si>
    <t xml:space="preserve">Descapote manual y retiro e = 0.20 m en zona verde de 1.00 m de ancho, apile a 200 m, </t>
  </si>
  <si>
    <t>9.1</t>
  </si>
  <si>
    <t xml:space="preserve"> TUBERÍA DE DESCARGA DEL EFLUENTE TRATADO  </t>
  </si>
  <si>
    <t xml:space="preserve">TOTAL CAPÍTULO 8 </t>
  </si>
  <si>
    <t>SUBTOTAL BATERÍA DE FILTROS</t>
  </si>
  <si>
    <t>Instalación de tubería PVCP y accesorios Ø 1 1/2" RDE 21 de descarga de agua de retrolavado a Reactor IFAS 1</t>
  </si>
  <si>
    <t>8.2.6</t>
  </si>
  <si>
    <t>Suministro de tubería PVCP y accesorios Ø 1 1/2" RDE 21 de descarga de agua de retrolavado a Reactor IFAS 1</t>
  </si>
  <si>
    <t>8.2.5</t>
  </si>
  <si>
    <t>Instalación de tubería PVCP Ø 1 1/2" RDE 21 alimentación a red de reuso de agua tratada</t>
  </si>
  <si>
    <t>8.2.4</t>
  </si>
  <si>
    <t>Suministro de tubería PVCP Ø 1 1/2" RDE 21 alimentación a red de reuso de agua tratada</t>
  </si>
  <si>
    <t>8.2.3</t>
  </si>
  <si>
    <t>Instalación de  filtro IFAS  0,5 m Diámetro * 1,75 m altura, incluye válvulas de control</t>
  </si>
  <si>
    <t>8.2.2</t>
  </si>
  <si>
    <t>Suministro de filtro IFAS  0,5 m Diámetro * 1,75 m altura, incluye válvulas de control</t>
  </si>
  <si>
    <t>8.2.1</t>
  </si>
  <si>
    <t>FOLIO 9</t>
  </si>
  <si>
    <t>BATERÍA DE FILTROS</t>
  </si>
  <si>
    <t>8.2</t>
  </si>
  <si>
    <t>SUBTOTAL BOMBEO DEL AGUA CLARIFICADA</t>
  </si>
  <si>
    <t>Instalación de tuberías , accesorios y válvulas de descarga a filtros</t>
  </si>
  <si>
    <t>8.1.6</t>
  </si>
  <si>
    <t>Suministro de tuberías , accesorios y válvulas de descarga a filtros</t>
  </si>
  <si>
    <t>8.1.5</t>
  </si>
  <si>
    <t>Unid.</t>
  </si>
  <si>
    <t xml:space="preserve">Instalación de bombas de impulsión a filtros </t>
  </si>
  <si>
    <t>8.1.4</t>
  </si>
  <si>
    <t xml:space="preserve">Suministro de bombas de impulsión a filtros </t>
  </si>
  <si>
    <t>8.1.3</t>
  </si>
  <si>
    <t>Instalación de tuberías , accesorios y válvulas de succión</t>
  </si>
  <si>
    <t>8.1.2</t>
  </si>
  <si>
    <t>Suministro de tuberías , accesorios y válvulas de succión</t>
  </si>
  <si>
    <t>8.1.1</t>
  </si>
  <si>
    <t>BOMBEO DEL AGUA CLARIFICADA</t>
  </si>
  <si>
    <t>8.1</t>
  </si>
  <si>
    <t xml:space="preserve"> FILTROS DE PULIMENTO </t>
  </si>
  <si>
    <t>TOTAL CAPÍTULO 7</t>
  </si>
  <si>
    <t>SUBTOTAL BOMBEO DE LODOS</t>
  </si>
  <si>
    <t>Instalación de  tubería, accesorios y válvulas de lodos de exceso Ø 1 1/2" PVCP RDE 21</t>
  </si>
  <si>
    <t>7.4.8</t>
  </si>
  <si>
    <t>Suministro de  tubería, accesorios y válvulas de lodos de exceso Ø 1 1/2" PVCP RDE 21</t>
  </si>
  <si>
    <t>7.4.7</t>
  </si>
  <si>
    <t>Instalación de tuberías , accesorios y válvulas de descarga y recirculación</t>
  </si>
  <si>
    <t>7.4.6</t>
  </si>
  <si>
    <t>Suministro de tuberías , accesorios y válvulas de descarga y recirculación</t>
  </si>
  <si>
    <t>7.4.5</t>
  </si>
  <si>
    <t>7.4.4</t>
  </si>
  <si>
    <t>7.4.3</t>
  </si>
  <si>
    <t>Instalación de bombas de succión de lodos sedimentados</t>
  </si>
  <si>
    <t>7.4.2</t>
  </si>
  <si>
    <t>Suministro de bombas de succión de lodos sedimentados</t>
  </si>
  <si>
    <t>7.4.1</t>
  </si>
  <si>
    <t>BOMBEO DE LODOS</t>
  </si>
  <si>
    <t>7.4</t>
  </si>
  <si>
    <t>SUBTOTAL SEDIMENTADOR SECUNDARIO</t>
  </si>
  <si>
    <t>Instalación de dosificador de polímero para floculación de sólidos suspendidos del licor mezclado, incluyendo bomba dosificadora y mangueras de dosificación a zona de mezcla rápida a la entrada del sedimentador</t>
  </si>
  <si>
    <t>7.3.8</t>
  </si>
  <si>
    <t>Suministro de dosificador de polímero para floculación de sólidos suspendidos del licor mezclado, incluyendo bomba dosificadora y mangueras de dosificación a zona de mezcla rápida a la entrada del sedimentador</t>
  </si>
  <si>
    <t>7.3.7</t>
  </si>
  <si>
    <t>Conformación de tolvas de 60° de talud de concreto ciclópeo y recubrimiento con mortero impermeabilizado</t>
  </si>
  <si>
    <t>7.3.6</t>
  </si>
  <si>
    <t>Instalación de tubería PVCP B X EL RDE 21 Ø 4" con perforaciones  3/4" con separación 150 mm c/c para recolección sumergida de efluente tratado L =1.30 m</t>
  </si>
  <si>
    <t>7.3.5</t>
  </si>
  <si>
    <t>Suministro de tubería PVCP B X EL RDE 21 Ø 4" con perforaciones  3/4" con separación 150 mm c/c para recolección sumergida de efluente tratado L =1.30 m</t>
  </si>
  <si>
    <t>7.3.4</t>
  </si>
  <si>
    <t xml:space="preserve">Instalación de módulo plástico de sedimentación acelerada patentado para uso en sistemas IFAS </t>
  </si>
  <si>
    <t>7.3.3</t>
  </si>
  <si>
    <t xml:space="preserve">Suministro de módulo plástico de sedimentación acelerada patentado para uso en sistemas IFAS </t>
  </si>
  <si>
    <t>7.3.2</t>
  </si>
  <si>
    <t xml:space="preserve">Suministro e instalación de pantalla de ingreso de licor mezclado en concreto impermeabilizado 4.000 P.S.I.  0.10 m x 2.65 x 1.20 m </t>
  </si>
  <si>
    <t>7.3.1</t>
  </si>
  <si>
    <t>SEDIMENTADOR SECUNDARIO</t>
  </si>
  <si>
    <t>7.3</t>
  </si>
  <si>
    <t>SUBTOTAL SENSORES Y MEDIDORES DE TRATAMIENTO BIOLÓGICO</t>
  </si>
  <si>
    <t xml:space="preserve"> Unid. </t>
  </si>
  <si>
    <t xml:space="preserve">Instalación de sensor de oxígeno disuelto tipo analógico, rango de medición 1.00 - 10.00 mg/l, método de medición Optical luminiphore,señal 4-20 mA, AT  </t>
  </si>
  <si>
    <t>7.2.2</t>
  </si>
  <si>
    <t>Suministro de sensor de oxígeno disuelto tipo analógico, rango de medición 1.00 - 10.00 mg/l, método de medición Optical luminiphore,señal 4-20 mA, modelo O2X</t>
  </si>
  <si>
    <t>7.2.1</t>
  </si>
  <si>
    <t xml:space="preserve"> SENSORES Y MEDIDORES DE TRATAMIENTO BIOLÓGICO</t>
  </si>
  <si>
    <t>7.2</t>
  </si>
  <si>
    <t>SUBTOTAL REACTORES AERÓBICOS IFAS Nos. 1 Y 2  T-300 A/B</t>
  </si>
  <si>
    <t xml:space="preserve"> Global </t>
  </si>
  <si>
    <t>Instalación de portadores de biomasa tanques IFAS</t>
  </si>
  <si>
    <t>7.1.10</t>
  </si>
  <si>
    <t>Suministro de portadores de biomasa tanques IFAS</t>
  </si>
  <si>
    <t>7.1.9</t>
  </si>
  <si>
    <t xml:space="preserve">Instalación de pase tamices (retenedores de portadores de biomasa  fija) para IFAS tipo abertura media en acero AISI-304 de 1.00 m de longitud y 0.20 m de Ø </t>
  </si>
  <si>
    <t>7.1.8</t>
  </si>
  <si>
    <t xml:space="preserve">Suministro de pase tamices (retenedores de portadores de biomasa  fija) para IFAS tipo abertura media en acero AISI-304 de 1.00 m de longitud y 0.20 m de Ø </t>
  </si>
  <si>
    <t>7.1.7</t>
  </si>
  <si>
    <t>Instalación de sistema de difusores de aire de burbuja fina tipo circular para  Tanque de IFAS, 9" E.P.D.M. 2 mm, 2.0 m3/hora</t>
  </si>
  <si>
    <t>7.1.6</t>
  </si>
  <si>
    <t>Suministro de sistema de difusores de aire de burbuja fina tipo circular para  Tanque de IFAS, 9" E.P.D.M. 2 mm, 2.0 m3/hora</t>
  </si>
  <si>
    <t>7.1.5</t>
  </si>
  <si>
    <t>FOLIO 8</t>
  </si>
  <si>
    <t xml:space="preserve">Instalación de tubería y accesorios NPS 2" c/c, SCH 40, STD A-53, GrB, extremos para soldar  y tuberías PVCP soldadas, accesorios, válvulas y cheques Ø 2"  </t>
  </si>
  <si>
    <t>7.1.4</t>
  </si>
  <si>
    <t xml:space="preserve">Suministro de tubería y accesorios NPS 2" c/c, SCH 40, STD A-53, GrB, extremos para soldar  y tuberías PVCP soldadas, accesorios, válvulas y cheques Ø 2"  </t>
  </si>
  <si>
    <t>7.1.3</t>
  </si>
  <si>
    <t>Instalación de sopladores regenerativos de reactores aeróbicos Nos. 1 y 2 ( lodos activados con portadores móvile de masa fija) T-300 A/B, caudal 170 c.f.m.., 220 V, 3F, 60 Hz, presión diferencial 4.0  p.s.i. , potencia nominal 6.1 H.P.</t>
  </si>
  <si>
    <t>7.1.2</t>
  </si>
  <si>
    <t>Suministro de sopladores regenerativos de reactores aeróbicos Nos. 1 y 2 (lodos activados con portadores móvile de masa fija) T-300 A/B, caudal 170 cfm, 220 V, 3F, 60 Hz, presión diferencial 4.0 psi, potencia nominal 6.1 HP</t>
  </si>
  <si>
    <t>7.1.1</t>
  </si>
  <si>
    <t>REACTORES AERÓBICOS IFAS Nos. 1 Y 2  T-300 A/B</t>
  </si>
  <si>
    <t>7.1</t>
  </si>
  <si>
    <t xml:space="preserve"> TRATAMIENTO BIOLÓGICO SECUNDARIO </t>
  </si>
  <si>
    <t>TOTAL CAPITULO 6</t>
  </si>
  <si>
    <t>SUBTOTAL SENSORES DE PRETRATAMIENTO</t>
  </si>
  <si>
    <t>Instalación de sensores del tanque de balance T-200</t>
  </si>
  <si>
    <t>6.3.2</t>
  </si>
  <si>
    <t>Suministro de sensores del tanque de balance T-200</t>
  </si>
  <si>
    <t>6.3.1</t>
  </si>
  <si>
    <t>SENSORES DE PRETRATAMIENTO</t>
  </si>
  <si>
    <t>6.3</t>
  </si>
  <si>
    <t>SUBTOTAL PROCESOS DE BALANCE, HOMOGENIZACIÓN, CONTROL DE pH Y DOSIFICACIÓN DE BACTERIAS</t>
  </si>
  <si>
    <t xml:space="preserve"> Unidad </t>
  </si>
  <si>
    <t xml:space="preserve">Instalación de dosificador de bacterias, incluyendo tanques de seguridad y de almacenamiento y bomba dosificadora de 16.00 litros/hora, </t>
  </si>
  <si>
    <t>6.2.20</t>
  </si>
  <si>
    <t xml:space="preserve">Suministro de dosificador de bacterias, incluyendo tanques de seguridad y de almacenamiento y bomba dosificadora de 16.00 litros/hora, </t>
  </si>
  <si>
    <t>6.2.19</t>
  </si>
  <si>
    <t xml:space="preserve"> m2 </t>
  </si>
  <si>
    <t>Suministro e instalación de cubierta en teja termoacústica ondulada</t>
  </si>
  <si>
    <t>6.2.18</t>
  </si>
  <si>
    <t xml:space="preserve">Suministro e instalación de estructura metálica para teja cubierta en termoacústica ondulada </t>
  </si>
  <si>
    <t>6.2.17</t>
  </si>
  <si>
    <t>Instalación de tubería y accesorios NPS 1-1/2" c/c, SCH 40, STD A-53, Gr B</t>
  </si>
  <si>
    <t>6.2.16</t>
  </si>
  <si>
    <t>Suministro de tubería y accesorios NPS 1-1/2" c/c, SCH 40, STD A-53, Gr B</t>
  </si>
  <si>
    <t>6.2.15</t>
  </si>
  <si>
    <t>Instalación de sistema de tuberia perforada NPS 1 1/2" de burbuja gruesa tipo circular para  Tanque de Balance T-200</t>
  </si>
  <si>
    <t>6.2.14</t>
  </si>
  <si>
    <t>Suministro de sistema de tuberia perforada NPS 1 1/2" de burbuja gruesa tipo circular para  Tanque de Balance T-200</t>
  </si>
  <si>
    <t>6.2.13</t>
  </si>
  <si>
    <t>Instalación de sopladores de Tanque de Balance T-200 A/B,</t>
  </si>
  <si>
    <t>6.2.12</t>
  </si>
  <si>
    <t>Suministro de sopladores de Tanque de Balance T-200 A/B</t>
  </si>
  <si>
    <t>6.2.11</t>
  </si>
  <si>
    <t>Instalación de bombas de Tanque de Balance T-200,</t>
  </si>
  <si>
    <t>6.2.10</t>
  </si>
  <si>
    <t>Suministro de bombas de Tanque de Balance T-200,</t>
  </si>
  <si>
    <t>6.2.9</t>
  </si>
  <si>
    <t xml:space="preserve">Instalación de dosificador de ácido fosfórico, incluyendo tanques de seguridad yde almacenamiento y bomba dosificadora de 16.00 litros/hora, </t>
  </si>
  <si>
    <t>6.2.8</t>
  </si>
  <si>
    <t xml:space="preserve">Suministro de dosificador de ácido fosfórico, incluyendo tanques de seguridad yde almacenamiento y bomba dosificadora de 16.00 litros/hora, </t>
  </si>
  <si>
    <t>6.2.7</t>
  </si>
  <si>
    <t>Instalación de dosificador de úrea, tanques de seguridad y almacenamiento, bomba dosificadora y mezclador  y 16.00 litros/hora</t>
  </si>
  <si>
    <t>6.2.6</t>
  </si>
  <si>
    <t>Suministro de dosificador de úrea, tanques de seguridad y almacenamiento, bomba dosificadora y mezclador  y 16.00 litros/hora</t>
  </si>
  <si>
    <t>6.2.5</t>
  </si>
  <si>
    <t>Instalación de dosificador de ácido sulfúrico  (H2SO4), incluyendo tanques de seguridad y de almacenamiento y bomba dosificadora de 16.00  litros/hora.</t>
  </si>
  <si>
    <t>6.2.4</t>
  </si>
  <si>
    <t>Suministro de dosificador de ácido sulfúrico  (H2SO4), incluyendo tanques de seguridad y de almacenamiento y bomba dosificadora de 16.00  litros/hora.</t>
  </si>
  <si>
    <t>6.2.3</t>
  </si>
  <si>
    <t>Instalación de dosificador de hidróxido de sodio (NaOH), incluyendo tanque de seguridad y de mezcla y bomba dosificadora , 16 itros/hora</t>
  </si>
  <si>
    <t>6.2.2</t>
  </si>
  <si>
    <t>Suministro de dosificador de hidróxido de sodio (NaOH), incluyendo tanque de seguridad y de mezcla y bomba dosificadora , 16 itros/hora</t>
  </si>
  <si>
    <t>6.2.1</t>
  </si>
  <si>
    <t>PROCESOS DE BALANCE, HOMOGENIZACIÓN, CONTROL DE pH Y DOSIFICACIÓN DE BACTERIAS</t>
  </si>
  <si>
    <t>6.2</t>
  </si>
  <si>
    <t>SUBTOTAL SISTEMA DE TAMIZADO FINO</t>
  </si>
  <si>
    <t xml:space="preserve">Instalación de tamiz estático fino autolimpiante </t>
  </si>
  <si>
    <t>6.1.2</t>
  </si>
  <si>
    <t xml:space="preserve">Suministro de tamiz estático fino autolimpiante </t>
  </si>
  <si>
    <t>6.1.1</t>
  </si>
  <si>
    <t>SISTEMA DE TAMIZADO FINO</t>
  </si>
  <si>
    <t>6.1</t>
  </si>
  <si>
    <t xml:space="preserve"> PROCESOS DE PRETRATAMIENTO </t>
  </si>
  <si>
    <t>TOTAL CAPÍTULO 5</t>
  </si>
  <si>
    <t>SUBTOTAL CIMENTACION DE LECHOS DE SECADO DE LODOS</t>
  </si>
  <si>
    <t>Material para filtración, grava de 3 a 25 mm de tamaño</t>
  </si>
  <si>
    <t>5.6.6</t>
  </si>
  <si>
    <t>Material para filtración, arena lavada de 0,30 a 0,75 mm de tamaño efectivo</t>
  </si>
  <si>
    <t>5.6.5</t>
  </si>
  <si>
    <t>FOLIO 7</t>
  </si>
  <si>
    <t xml:space="preserve"> Base granular, compactada al 95% del Proctor Modificado en dos capas de 0.10 m</t>
  </si>
  <si>
    <t>5.6.4</t>
  </si>
  <si>
    <t xml:space="preserve"> Subbase granular para cimentación de lechos de secado, compactada al 95% del Proctor Modificado en dos capas de 0.125 m</t>
  </si>
  <si>
    <t>5.6.3</t>
  </si>
  <si>
    <t>Relleno tipo B-200 para mejoramiento de subrasante de cimentación de los lechos de secado, para relleno perimetral de estructuras y soporte de placas de andén, compactado al 95% del Proctor Modificado</t>
  </si>
  <si>
    <t>5.6.2</t>
  </si>
  <si>
    <t>Excavaciones varias a máquina sin clasificar (Incluye retiro de sobrantes a una distancia menor a 5 Km.)</t>
  </si>
  <si>
    <t>5.6.1</t>
  </si>
  <si>
    <t>CIMENTACION DE LECHOS DE SECADO DE LODOS</t>
  </si>
  <si>
    <t>5.6</t>
  </si>
  <si>
    <t>SUBTOTAL LECHOS DE SECADO DE LODOS</t>
  </si>
  <si>
    <t>Muros en concreto impermeabilizado 28 Mpa para cajas de lixiviados</t>
  </si>
  <si>
    <t>5.5.11</t>
  </si>
  <si>
    <t xml:space="preserve">Pisos y tapas en concreto impermeabilizado 28 Mpa para cajas de lixiviados </t>
  </si>
  <si>
    <t>5.5.10</t>
  </si>
  <si>
    <t>Cubierta en teja termoacústica ondulada</t>
  </si>
  <si>
    <t>5.5.9</t>
  </si>
  <si>
    <t xml:space="preserve">Estructura metálica para teja cubierta en termoacústica ondulada </t>
  </si>
  <si>
    <t>5.5.8</t>
  </si>
  <si>
    <t>Kg</t>
  </si>
  <si>
    <t>Acero de refuerzo 60.000 psi</t>
  </si>
  <si>
    <t>5.5.7</t>
  </si>
  <si>
    <t>Concreto de 21 Mpa para placa de andenes e= 0.10 m, incluyendo formaleta, superfluidificante, vibrado,mano de obra, equipo, herramienta y malla electrosoldadaAndén perimetral de 0.10 m</t>
  </si>
  <si>
    <t>5.5.6</t>
  </si>
  <si>
    <t>Instalación tubería PVCS Ø  4", caja de lixiviados</t>
  </si>
  <si>
    <t>5.5.5</t>
  </si>
  <si>
    <t>Suministro tuberia PVCS Ø  4", caja de lixiviados</t>
  </si>
  <si>
    <t>5.5.4</t>
  </si>
  <si>
    <t>Muros en concreto impermeabilizado 28 Mpa</t>
  </si>
  <si>
    <t>5.5.3</t>
  </si>
  <si>
    <t>Pisos en concreto impermeabilizado 28 Mpa</t>
  </si>
  <si>
    <t>5.5.2</t>
  </si>
  <si>
    <t>Base en concreto pobre 1500 psi</t>
  </si>
  <si>
    <t>5.5.1</t>
  </si>
  <si>
    <t>LECHOS DE SECADO DE LODOS</t>
  </si>
  <si>
    <t>5.5</t>
  </si>
  <si>
    <t>SUBTOTAL IMPERMEABILIZACIÓN INTERNA Y EXTERNA DE MUROS Y PISOS</t>
  </si>
  <si>
    <t>Impermeabilización de placa de piso</t>
  </si>
  <si>
    <t>5.4.3</t>
  </si>
  <si>
    <t>Impermeabiización de muros externos</t>
  </si>
  <si>
    <t>5.4.2</t>
  </si>
  <si>
    <t>Impermeabilización de muros internos</t>
  </si>
  <si>
    <t>5.4.1</t>
  </si>
  <si>
    <t>IMPERMEABILIZACIÓN INTERNA Y EXTERNA DE MUROS Y PISOS</t>
  </si>
  <si>
    <t>5.4</t>
  </si>
  <si>
    <t>SUBTOTAL CONSTRUCCIÓN DE PARED INTERMEDIA Y REALCE DE MUROS</t>
  </si>
  <si>
    <t>Vertedero de aguas clarificadas</t>
  </si>
  <si>
    <t>5.3.7</t>
  </si>
  <si>
    <t>Suministro e instalación de pasamuros entre tanques</t>
  </si>
  <si>
    <t>5.3.6</t>
  </si>
  <si>
    <t>Vertedero de grasas</t>
  </si>
  <si>
    <t>5.3.5</t>
  </si>
  <si>
    <t>Kg.</t>
  </si>
  <si>
    <t>5.3.4</t>
  </si>
  <si>
    <t>Suministro e instalación de junta de construcción PVC</t>
  </si>
  <si>
    <t>5.3.3</t>
  </si>
  <si>
    <t>Concreto impermeabilizado de 35 Mpa para realce de muros  1.15 m y placa nueva</t>
  </si>
  <si>
    <t>5.3.2</t>
  </si>
  <si>
    <t>Concreto impermeabilizado de 35 Mpa para pared intermedia e = 0.30 m</t>
  </si>
  <si>
    <t>5.3.1</t>
  </si>
  <si>
    <t>CONSTRUCCIÓN DE PARED INTERMEDIA Y REALCE DE MUROS</t>
  </si>
  <si>
    <t>5.3</t>
  </si>
  <si>
    <t>SUBTOTAL RESANES</t>
  </si>
  <si>
    <t xml:space="preserve">Resanes de imperfecciones de pisos y paredes por fisuras,anclajes, pasos de tubería </t>
  </si>
  <si>
    <t>5.2.2</t>
  </si>
  <si>
    <t>Reparación de superficies expuestas por demoliciones</t>
  </si>
  <si>
    <t>5.2.1</t>
  </si>
  <si>
    <t>RESANES</t>
  </si>
  <si>
    <t xml:space="preserve">5.2 </t>
  </si>
  <si>
    <t>SUBTOTAL DEMOLICIONES</t>
  </si>
  <si>
    <t>Demolición de concreto estructural de muros intermedios de la PTARID en desuso (Incluye cargue y retiro de sobrantes a una distancia de 5 Km)</t>
  </si>
  <si>
    <t>5.1.2</t>
  </si>
  <si>
    <t>Demolición de concreto estructural de techo de la PTARID en desuso (Incluye cargue y retiro de sobrantes a una distancia de 5 Km)</t>
  </si>
  <si>
    <t>5.1.1</t>
  </si>
  <si>
    <t>DEMOLICIONES</t>
  </si>
  <si>
    <t>5.1</t>
  </si>
  <si>
    <t xml:space="preserve"> OBRAS ESTRUCTURALES DE LA PLANTA DE TRATAMIENTO </t>
  </si>
  <si>
    <t>TOTAL CAPITULO 4</t>
  </si>
  <si>
    <t>SUBTOTAL Suministro e instalación de aparatos</t>
  </si>
  <si>
    <t>Suministro e instalación de llave manguera</t>
  </si>
  <si>
    <t>4.8.6</t>
  </si>
  <si>
    <t>Suministro e instalación de registro de corte de Ø 3/4"</t>
  </si>
  <si>
    <t>4.8.5</t>
  </si>
  <si>
    <t xml:space="preserve">Suministro e instalación de ducha (incluye accesorios ) </t>
  </si>
  <si>
    <t>4.8.4</t>
  </si>
  <si>
    <t xml:space="preserve">Suministro e instalación de lavaplatos de empotrar en acero inoxidable 45 x 49 cm  (incluye accesorios y grifería) </t>
  </si>
  <si>
    <t>4.8.3</t>
  </si>
  <si>
    <t xml:space="preserve">Suministro e instalación de lavamanos colgar (incluye grifería) </t>
  </si>
  <si>
    <t>4.8.2</t>
  </si>
  <si>
    <t>Suministro e instalación de sanitario tanque (incluye grifería)</t>
  </si>
  <si>
    <t>4.8.1</t>
  </si>
  <si>
    <t>Suministro e instalación de aparatos</t>
  </si>
  <si>
    <t>4.8</t>
  </si>
  <si>
    <t>SUBTOTAL Instalaciones hidrosanitarias</t>
  </si>
  <si>
    <t>Suministro e instalación de canal PVC Amazonas para aguas lluvias</t>
  </si>
  <si>
    <t>4.7.9</t>
  </si>
  <si>
    <t>Suministro e instalación de bajante PVC Amazonas para aguas lluvias</t>
  </si>
  <si>
    <t>4.7.8</t>
  </si>
  <si>
    <t>Suministro e instalación de tubería PVCL  Ø 2" (reventilación)</t>
  </si>
  <si>
    <t>4.7.7</t>
  </si>
  <si>
    <t>FOLIO 6</t>
  </si>
  <si>
    <t xml:space="preserve">Suministro e instalación de tubería PVCS  Ø 4" </t>
  </si>
  <si>
    <t>4.7.6</t>
  </si>
  <si>
    <t>Caja de inspección  0.60 x 0.60 m</t>
  </si>
  <si>
    <t>4.7.5</t>
  </si>
  <si>
    <t>Salida sanitarias  Ø 4" (Codo W.C.)</t>
  </si>
  <si>
    <t>4.7.4</t>
  </si>
  <si>
    <t>Suministro e instalación de sifon  Ø 2"</t>
  </si>
  <si>
    <t>4.7.3</t>
  </si>
  <si>
    <t>Salidas sanitarias  Ø 2" : lavamanos (1), poceta laboratorio (1), reventilación (1)</t>
  </si>
  <si>
    <t>4.7.2</t>
  </si>
  <si>
    <t xml:space="preserve">Punto hidráulico de suministro 1/2" lavamanos, sanitario, poceta de laboratorio y ducha </t>
  </si>
  <si>
    <t>4.7.1</t>
  </si>
  <si>
    <t>Instalaciones hidrosanitarias</t>
  </si>
  <si>
    <t>4.7</t>
  </si>
  <si>
    <t>FOLIO 5</t>
  </si>
  <si>
    <t>SUBTOTAL Enchapes en cerámica, en granito y adoquín de concreto</t>
  </si>
  <si>
    <t>Adoquín de concreto  6 cm.</t>
  </si>
  <si>
    <t>4.6.4</t>
  </si>
  <si>
    <t>Enchape en granito de mesón de laboratorio</t>
  </si>
  <si>
    <t>4.6.3</t>
  </si>
  <si>
    <t>Enchape en cerámica piso  20 x 20 calidad primera</t>
  </si>
  <si>
    <t>4.6.2</t>
  </si>
  <si>
    <t>Enchape en baldosa cerámica pared 20 x 20 calidad primera</t>
  </si>
  <si>
    <t>4.6.1</t>
  </si>
  <si>
    <t>Enchapes en cerámica, en granito y adoquín de concreto</t>
  </si>
  <si>
    <t>4.6</t>
  </si>
  <si>
    <t>SUBTOTAL Carpintería Metálica y cubierta</t>
  </si>
  <si>
    <t xml:space="preserve">Suminstro e instalación de celosía en aluminio </t>
  </si>
  <si>
    <t>4.5.7</t>
  </si>
  <si>
    <t>Suministtro e instalación de ventana en aluminio corrediza</t>
  </si>
  <si>
    <t>4.5.6</t>
  </si>
  <si>
    <t>Suminstro e instalación de cerradura de puertas</t>
  </si>
  <si>
    <t>4.5.5</t>
  </si>
  <si>
    <t xml:space="preserve">Suministro e instalación de puerta en lámina cal. 18 con anticorrosivo </t>
  </si>
  <si>
    <t>4.5.4</t>
  </si>
  <si>
    <t xml:space="preserve">Suministro e instalación de marco para puerta en lámina cal. 18 </t>
  </si>
  <si>
    <t>4.5.3</t>
  </si>
  <si>
    <t>Suministro e instalación de cubierta con teja termoacústica</t>
  </si>
  <si>
    <t>4.5.2</t>
  </si>
  <si>
    <t>Suministro e instalación de estructura metálica de cubierta</t>
  </si>
  <si>
    <t>4.5.1</t>
  </si>
  <si>
    <t>Carpintería Metálica y cubierta</t>
  </si>
  <si>
    <t>4.5</t>
  </si>
  <si>
    <t xml:space="preserve">SUBTOTAL Mampostería </t>
  </si>
  <si>
    <t>Acero de refuerzo 1/2" 60.000 psi</t>
  </si>
  <si>
    <t>4.4.4</t>
  </si>
  <si>
    <t>Dovela, grouting 3000 psi</t>
  </si>
  <si>
    <t>4.4.3</t>
  </si>
  <si>
    <t>Anclaje 1/2 " L= 50 cm.</t>
  </si>
  <si>
    <t>4.4.2</t>
  </si>
  <si>
    <t>Muro en ladrillo estructural e = 0.15 m</t>
  </si>
  <si>
    <t>4.4.1</t>
  </si>
  <si>
    <t xml:space="preserve">Mampostería </t>
  </si>
  <si>
    <t>4.4</t>
  </si>
  <si>
    <t>SUBTOTAL Estructura de concreto reforzado</t>
  </si>
  <si>
    <t>4.3.3</t>
  </si>
  <si>
    <t>Mesón en concreto 2500 psi e = 0.10 m (incluye refuerzo)</t>
  </si>
  <si>
    <t>4.3.2</t>
  </si>
  <si>
    <t>Viga cinta en concreto 3500 psi</t>
  </si>
  <si>
    <t>4.3.1</t>
  </si>
  <si>
    <t>Estructura de concreto reforzado</t>
  </si>
  <si>
    <t>4.3</t>
  </si>
  <si>
    <t>SUBTOTAL Cimentación y estructura de piso</t>
  </si>
  <si>
    <t>Alistado endurecido 1:3  e = 0.04 m</t>
  </si>
  <si>
    <t>4.2.3</t>
  </si>
  <si>
    <t>Placa de contrapiso en concreto 2500 psi e = 0.10 m</t>
  </si>
  <si>
    <t>4.2.2</t>
  </si>
  <si>
    <t>Viga de amarre en concreto 3500 psi 0.25 x 0.25 m</t>
  </si>
  <si>
    <t>4.2.1</t>
  </si>
  <si>
    <t>Cimentación y estructura de piso</t>
  </si>
  <si>
    <t>4.2</t>
  </si>
  <si>
    <t>SUBTOTAL Excavaciones y rellenos</t>
  </si>
  <si>
    <t>Subbase granular para vigas de cimentación y placa de contrapiso, compactada al 95% del Proctor Modificado en dos capas de 0.125 m</t>
  </si>
  <si>
    <t>4.1.2</t>
  </si>
  <si>
    <t>4.1.1</t>
  </si>
  <si>
    <t>Excavaciones y rellenos</t>
  </si>
  <si>
    <t>4.1</t>
  </si>
  <si>
    <t xml:space="preserve"> CASETA DEL OPERADOR Y LABORATORIO </t>
  </si>
  <si>
    <t>TOTAL CAPÍTULO 3</t>
  </si>
  <si>
    <t xml:space="preserve">SUBTOTAL TUBERÍA DE ALIMENTACIÓN INSTALADA EN  MISMA ZANJA DE TUBERÍA DE IMPULSIÓN DE AGUAS RESIDUALES INDUSTRIALES Y DOMÉSTICAS CRUDAS A PTARID. TUBERÍA DE MALLA ADOSADA A MUROS DE LA PTARID  </t>
  </si>
  <si>
    <t>Suministro e instalación de ducha de emergencia en tubería de hierro galvanizado Ø 1", provista de cabezal de llave de cadena y plato lavaojos de pedal, ambos de acero inoxidable.</t>
  </si>
  <si>
    <t>3.1.12</t>
  </si>
  <si>
    <t xml:space="preserve">Construcción de pedestales de concreto con tubería de hierro galvanizado y llave roscada de Ø 3/4" para manguera </t>
  </si>
  <si>
    <t>3.1.11</t>
  </si>
  <si>
    <t xml:space="preserve">Punto de salida de tubería PVC Ø 1/2" RDE 9, para dosificadores de químicos y bacterias </t>
  </si>
  <si>
    <t>3.1.10</t>
  </si>
  <si>
    <t>Suministro e instalación de caja de medidor de agua potable normalizada para  un medidor de 1"</t>
  </si>
  <si>
    <t>3.1.9</t>
  </si>
  <si>
    <t xml:space="preserve">Suministro e instalación de medidor volumétrico de agua potable de  Ø 1", incluye codos, uniones, niples y registros de corte   </t>
  </si>
  <si>
    <t>3.1.8</t>
  </si>
  <si>
    <t xml:space="preserve">Instalación de tubería PVC P RDE 11   Ø 3/4"  y accesorios para derivaciones malla de servicio PTARID </t>
  </si>
  <si>
    <t>3.1.7</t>
  </si>
  <si>
    <t xml:space="preserve">Suministro de tubería PVC P RDE 11   Ø 3/4"  y accesorios para derivaciones malla de servicio PTARID </t>
  </si>
  <si>
    <t>3.1.6</t>
  </si>
  <si>
    <t xml:space="preserve">Instalación de tubería y accesorios PVC P RDE 13.5 ,  Ø 1" para malla de servicio PTARID y Caseta de Operación </t>
  </si>
  <si>
    <t>3.1.5</t>
  </si>
  <si>
    <t xml:space="preserve">Suministro de tubería y accesorios PVC P RDE 13.5 ,  Ø 1" para malla de servicio PTARID y Caseta de Operación </t>
  </si>
  <si>
    <t>3.1.4</t>
  </si>
  <si>
    <t xml:space="preserve">Instalación de tubería PVC P RDE 21 ,  Ø 11/2" para alimentación a PTARID </t>
  </si>
  <si>
    <t>3.1.3</t>
  </si>
  <si>
    <t xml:space="preserve">Suministro de tubería PVC P RDE 21 ,  Ø 1 1/2" para alimentación a PTARID </t>
  </si>
  <si>
    <t>3.1.2</t>
  </si>
  <si>
    <t xml:space="preserve">Suministro e instalación de Tee PVC soldada de Ø 2" x  1 1/2"" para acometida  en esquina noroccidental de bodega solera  </t>
  </si>
  <si>
    <t>3.1.1</t>
  </si>
  <si>
    <t xml:space="preserve">TUBERÍA DE ALIMENTACIÓN INSTALADA EN  MISMA ZANJA DE TUBERÍA DE IMPULSIÓN DE AGUAS RESIDUALES INDUSTRIALES Y DOMÉSTICAS CRUDAS A PTARID. TUBERÍA DE MALLA ADOSADA A MUROS DE LA PTARID  </t>
  </si>
  <si>
    <t>3.1</t>
  </si>
  <si>
    <t xml:space="preserve"> CONDUCCIÓN DE AGUA POTABLE A PTARID </t>
  </si>
  <si>
    <t>TOTAL CAPÍTULO 2</t>
  </si>
  <si>
    <t>SUBTOTAL CONDUCCIÓN POR BOMBEO DE LIXIVIADOS Y AGUAS RESIDUALES VARIAS A TAMIZADO</t>
  </si>
  <si>
    <t>FOLIO 4</t>
  </si>
  <si>
    <t xml:space="preserve">Instalación de tubería y accesorios PVCP ø  2" </t>
  </si>
  <si>
    <t>2.6.4</t>
  </si>
  <si>
    <t xml:space="preserve">Suministro de tubería y accesorios PVCP ø  2" </t>
  </si>
  <si>
    <t>2.6.3</t>
  </si>
  <si>
    <t xml:space="preserve">Instalación de bomba sumergible de tanque de bombeo de lixiviados  Ø  2",  230/460 V, 3F, 60 Hz, provista de varilla guía y codo de descarga bridado de fijación a piso, cadena de izamiento y cable de energía. </t>
  </si>
  <si>
    <t>2.6.2</t>
  </si>
  <si>
    <t xml:space="preserve">Suministro de bomba sumergible de tanque de bombeo de lixiviados  Ø  2",  230/460 V, 3F, 60 Hz, provista de varilla guía y codo de descarga bridado de fijación a piso, cadena de izamiento y cable de energía. </t>
  </si>
  <si>
    <t>2.6.1</t>
  </si>
  <si>
    <t>CONDUCCIÓN POR BOMBEO DE LIXIVIADOS Y AGUAS RESIDUALES VARIAS A TAMIZADO</t>
  </si>
  <si>
    <t>2.6</t>
  </si>
  <si>
    <t>SUBTOTAL CONDUCCIÓN POR BOMBEO DE ESTACIÓN EYECTORA SUR (CASINO) A PTARID</t>
  </si>
  <si>
    <t xml:space="preserve">Instalación de medidor de flujo electromagnético Ø 3", señal de 4 mA, alimentación        5-24 VDC, capacidad 23-907 G.P.M.   </t>
  </si>
  <si>
    <t>2.5.13</t>
  </si>
  <si>
    <t xml:space="preserve">Suministro de medidor de flujo electromagnético Ø 3" FI200A/B, señal de 4 mA, alimentación 5-24 VDC, capacidad 23-907 gpm.   </t>
  </si>
  <si>
    <t>2.5.12</t>
  </si>
  <si>
    <t xml:space="preserve">Suministro  e instalación de abrazaderas de soporte de tubería sobre piso y paredes para tubería de  Ø 3" </t>
  </si>
  <si>
    <t>2.5.11</t>
  </si>
  <si>
    <t>Relleno tipo B-200 para relleno final de zanjas, para relleno perimetral de estructuras y soporte de placas de andén, compacatado al 95% del Proctor Modificado</t>
  </si>
  <si>
    <t>2.5.10</t>
  </si>
  <si>
    <t>Material granular para atraque de tubería de bombeo, incluyendo equipos, herramientas y mano de obra</t>
  </si>
  <si>
    <t>2.5.9</t>
  </si>
  <si>
    <t>Instalación de codo  90° PVC C x C  Ø 3" soldado</t>
  </si>
  <si>
    <t>2.5.8</t>
  </si>
  <si>
    <t>Suministro de codo  90° PVC C x C  Ø 3" soldado</t>
  </si>
  <si>
    <t>2.5.7</t>
  </si>
  <si>
    <t xml:space="preserve">Instalación de tubería PVCP  RDE 21 Ø 3" , unión mecánica (no incluye tubería instalada existente entre estación eyectora sur y punto de desvío de tubería de impulsión proyectada) </t>
  </si>
  <si>
    <t>2.5.6</t>
  </si>
  <si>
    <t xml:space="preserve">Suministro de tubería PVCP  RDE 21 Ø 3" , unión mecánica (no incluye tubería instalada existente entre estación eyectora sur y punto de desvío de tubería de impulsión proyectada) </t>
  </si>
  <si>
    <t>2.5.5</t>
  </si>
  <si>
    <t>Subbase granular para cimentación de tubería de bombeo, compactada al 95% del Proctor Modificado en capa de 0.10 m</t>
  </si>
  <si>
    <t>2.5.4</t>
  </si>
  <si>
    <t>Suministro e instalación de Geotextil  2400 (estabilización, filtro, separación)</t>
  </si>
  <si>
    <t>2.5.3</t>
  </si>
  <si>
    <t>Excavación manual en material comun H = 0.00 -2.0 m ( Incluye retiro de sobrantes a distancia menor a 5 Km.)</t>
  </si>
  <si>
    <t>2.5.2</t>
  </si>
  <si>
    <t>Descapote manual y retiro e = 0.20 m en zona verde de 0,80 m de ancho, apile a 200 m, para tubería de bombeo de estación eyectora sur a PTARID</t>
  </si>
  <si>
    <t>2.5.1</t>
  </si>
  <si>
    <t>CONDUCCIÓN POR BOMBEO DE ESTACIÓN EYECTORA SUR (CASINO) A PTARID</t>
  </si>
  <si>
    <t>2.5</t>
  </si>
  <si>
    <t>SUBTOTAL CONDUCCIÓN POR BOMBEO DE TANQUE SUBTERRÁNEO A PTARID</t>
  </si>
  <si>
    <t>Suministro e instalación de caseta plástica para válvulas del Tanque Subterráneo</t>
  </si>
  <si>
    <t>2.4.9</t>
  </si>
  <si>
    <t>Relleno tipo B-200 para relleno final de zanjas, para relleno perimetral de estructuras y soporte de placas de andén, compactado al 95% del Proctor Modificado</t>
  </si>
  <si>
    <t>2.4.8</t>
  </si>
  <si>
    <t>2.4.7</t>
  </si>
  <si>
    <t>Instalación de tubería PVCP  RDE 21 Ø 2 1/2" , soldada, no incluye tubería entre caja de paso y eyectora norte</t>
  </si>
  <si>
    <t>2.4.6</t>
  </si>
  <si>
    <t>Suministro de tubería PVCP  RDE 21 Ø 2 1/2" , soldada, no incluye tubería entre caja de paso y eyectora norte</t>
  </si>
  <si>
    <t>2.4.5</t>
  </si>
  <si>
    <t>Subbase granular para cimentación de tubería de bombeo, compactada al 95% del Proctor Modificado en capas de 0.10 m</t>
  </si>
  <si>
    <t>2.4.4</t>
  </si>
  <si>
    <t>2.4.3</t>
  </si>
  <si>
    <t>2.4.2</t>
  </si>
  <si>
    <t>Descapote manual y retiro e = 0.20 m en zona verde de 0,80 m de ancho, apile a 200 m, para tubería de bombeo de tanque subterráneo a PTARID</t>
  </si>
  <si>
    <t>2.4.1</t>
  </si>
  <si>
    <t>CONDUCCIÓN POR BOMBEO DE TANQUE SUBTERRÁNEO A PTARID</t>
  </si>
  <si>
    <t>2.4</t>
  </si>
  <si>
    <t>SUBTOTAL INSTALACIÓN DE TANQUE SUBTERRÁNEO</t>
  </si>
  <si>
    <t xml:space="preserve"> Suministro e instalación tuberías, accesorios y válvulas para Tanque Subterráneo</t>
  </si>
  <si>
    <t>2.3.10</t>
  </si>
  <si>
    <t xml:space="preserve">Instalación de bomba sumergible T-100, 3",  230/460 V, 3F, 60 Hz., provista de varilla guía y codo de descarga bridado de fijación a piso, cadena de izamiento y cable de energía. </t>
  </si>
  <si>
    <t>2.3.9</t>
  </si>
  <si>
    <t xml:space="preserve">Suministro de bomba sumergible  2,27 LPS VS 14.9 mca. P-100A/B, 3",  230/460 V, 3F, 60 Hz., provista de varilla guía y codo de descarga bridado de fijación a piso, cadena de izamiento y cable de energía. </t>
  </si>
  <si>
    <t>2.3.8</t>
  </si>
  <si>
    <t>2.3.7</t>
  </si>
  <si>
    <t>Triturado de 1/8" a 3/4" para atraque de tanque T-100, incluyendo equipos, herramientas y mano de obra</t>
  </si>
  <si>
    <t>2.3.6</t>
  </si>
  <si>
    <t>FOLIO 3</t>
  </si>
  <si>
    <t>GLOBAL</t>
  </si>
  <si>
    <t xml:space="preserve">Instalación de tanque de acero inoxidable suministrado por E.L.C. junto con soportes  de apoyo y conexiones de ingreso de aguas residuales industriales y domésticas  </t>
  </si>
  <si>
    <t>2.3.5</t>
  </si>
  <si>
    <t>Suministro e instalación de geomembrana para piso y paredes del tanque de contención del tanque T-100</t>
  </si>
  <si>
    <t>2.3.4</t>
  </si>
  <si>
    <t>Retiro, transporte y disposición final certificada de tanque existente en PRFV  y limpieza  de paredes y losa de piso de tanque externo de contención</t>
  </si>
  <si>
    <t>2.3.3</t>
  </si>
  <si>
    <t>2.3.2</t>
  </si>
  <si>
    <t xml:space="preserve">Retiro, transporte y adecuación de tanque de acero inoxidable suministrado por E.L.C., incluyendo incorporación de extensión cilíndrica en PRFV de Ø 0.80 m y 1.70 m de  altura, tapa de seguridad, dos tubería de acero inoxidable de ventilación de Ø 3" , orejas  de izamiento y protección interna para uso de almacenamiento y bombeo de descargas ácidas y alcalinas de aguas residuales industriales usadas      </t>
  </si>
  <si>
    <t>2.3.1</t>
  </si>
  <si>
    <t>INSTALACIÓN DE TANQUE SUBTERRÁNEO</t>
  </si>
  <si>
    <t>2.3</t>
  </si>
  <si>
    <t>SUBTOTAL CONDUCCIÓN  PROYECTADA DE BOMBEO DE AGUAS RESIDUALES DOMÉSTICAS DE ESTACIÓN EYECTORA NORTE A TANQUE SUBTERRÁNEO</t>
  </si>
  <si>
    <t xml:space="preserve">Anclaje de accesorios PVCP  Ø 3" en concreto 28 Mpa </t>
  </si>
  <si>
    <t>2.2.11</t>
  </si>
  <si>
    <t>Relleno tipo B-200 para relleno final de zanjas y para relleno perimetral de estructuras, soporte de placas de andén, compactado al 95% del Proctor Modificado</t>
  </si>
  <si>
    <t>2.2.10</t>
  </si>
  <si>
    <t>2.2.9</t>
  </si>
  <si>
    <t xml:space="preserve">Instalación de codo PVC P  90º soldado Ø 3" </t>
  </si>
  <si>
    <t>2.2.8</t>
  </si>
  <si>
    <t xml:space="preserve">Suministro de codo PVC P  90º soldado Ø 3" </t>
  </si>
  <si>
    <t>2.2.7</t>
  </si>
  <si>
    <t>Instalación de tubería PVCP  unión mecánica Ø 3"  RDE 21</t>
  </si>
  <si>
    <t>2.2.6</t>
  </si>
  <si>
    <t>Suministro de tubería PVCP  unión mecánica Ø 3"  RDE 21</t>
  </si>
  <si>
    <t>2.2.5</t>
  </si>
  <si>
    <t>2.2.4</t>
  </si>
  <si>
    <t>2.2.3</t>
  </si>
  <si>
    <t xml:space="preserve">Excavación Manual en conglomerado de 0,60 m de ancho , 0-2 m de profundidad, incluye retiro de sobrantes a distancia menor  a  5 Km.,para tuberías de aguas residuales domésticas de estación eyectora Norte a tanque subterráneo </t>
  </si>
  <si>
    <t>2.2.2</t>
  </si>
  <si>
    <t>Descapote manual y retiro e = 0.20 m en zona verde de 0,80 m de ancho, apile a 200 m, para tubería proyectada de aguas residuales domésticas de estación eyectora Norte a tanque subterráneo</t>
  </si>
  <si>
    <t>2.2.1</t>
  </si>
  <si>
    <t>CONDUCCIÓN  PROYECTADA DE BOMBEO DE AGUAS RESIDUALES DOMÉSTICAS DE ESTACIÓN EYECTORA NORTE A TANQUE SUBTERRÁNEO</t>
  </si>
  <si>
    <t>2.2</t>
  </si>
  <si>
    <t>SUBTOTAL CONDUCCIÓN DE ALCANTARILLADO A GRAVEDAD DE AGUAS RESIDUALES INDUSTRIALES</t>
  </si>
  <si>
    <t>Relleno tipo B-200 para relleno final de zanjas y para relleno perimetral de estructuras, soporte de placas de andén,   compactado al 95% del Proctor Modificado</t>
  </si>
  <si>
    <t>2.1.8</t>
  </si>
  <si>
    <t>2.1.7</t>
  </si>
  <si>
    <t>2.1.6</t>
  </si>
  <si>
    <t>2.1.5</t>
  </si>
  <si>
    <t>2.1.4</t>
  </si>
  <si>
    <t>2.1.3</t>
  </si>
  <si>
    <t>Excavación Manual en conglomerado de 0,60 m de ancho , 0-2 m de profundidad, incluye retiro de sobrantes a distancia menor  a 5 Km., para tubería proyectada de aguas residuales industriales a tanque subterráneo</t>
  </si>
  <si>
    <t>2.1.2</t>
  </si>
  <si>
    <t>Descapote manual y retiro e = 0.20 m en zona verde de 1.00 m de ancho, apile a 200 m, para tubería proyectada de aguas residuales industriales a tanque subterráneo</t>
  </si>
  <si>
    <t>2.1.1</t>
  </si>
  <si>
    <t>CONDUCCIÓN DE ALCANTARILLADO A GRAVEDAD DE AGUAS RESIDUALES INDUSTRIALES</t>
  </si>
  <si>
    <t>2.1</t>
  </si>
  <si>
    <t xml:space="preserve"> CONDUCCIONES DE AGUAS RESIDUALES A PTARID </t>
  </si>
  <si>
    <t>TOTAL CAPÍTULO 1</t>
  </si>
  <si>
    <t xml:space="preserve"> SUBTOTAL OBRAS PRELIMINARES </t>
  </si>
  <si>
    <t>Puerta metálica acceso Planta, dos hojas,   1.95 m c/u</t>
  </si>
  <si>
    <t>1.4</t>
  </si>
  <si>
    <t>Cerramiento perimetral en malla eslabonada</t>
  </si>
  <si>
    <t>1.3</t>
  </si>
  <si>
    <t>Campamento 18 m2</t>
  </si>
  <si>
    <t>1.2</t>
  </si>
  <si>
    <t>Localización y replanteo con elementos de precisión</t>
  </si>
  <si>
    <t>1.1</t>
  </si>
  <si>
    <t>CONCEPTO</t>
  </si>
  <si>
    <t xml:space="preserve"> OBRAS PRELIMINARES </t>
  </si>
  <si>
    <t>IHM SAS</t>
  </si>
  <si>
    <t>EMPRESA</t>
  </si>
  <si>
    <t>VALOR TOTAL $</t>
  </si>
  <si>
    <t>VALOR UNITARIO $</t>
  </si>
  <si>
    <t xml:space="preserve">CANTIDAD </t>
  </si>
  <si>
    <t>UNIDAD</t>
  </si>
  <si>
    <t>DESCRIPCIÓN DE ITEM</t>
  </si>
  <si>
    <t>EVALUACIÓN ECONÓMICA INVITACIÓN ABIERTA NO. 018 DE 2021</t>
  </si>
  <si>
    <t>Subgerente  Administrativo ( E)</t>
  </si>
  <si>
    <t>LAURA MELISSA AYALA PEÑA</t>
  </si>
  <si>
    <t>JORGE RICARDO ROMERO FLORIDO</t>
  </si>
  <si>
    <t xml:space="preserve">FOLIO 7 Y 8 </t>
  </si>
  <si>
    <t xml:space="preserve">CUMPLE </t>
  </si>
  <si>
    <t xml:space="preserve">El plazo del programa de obra presentado, debe ser igual al ofertado en la Carta de Presentación de la Propuesta (Formato 01) e igual al plazo único establecido en los términos de referencia.
</t>
  </si>
  <si>
    <t>FOLIO 276</t>
  </si>
  <si>
    <t>El programa deberá ser estructurado por actividades o tareas. El número de actividades o tareas del programa de la obra, debe ser igual o superior al número de ítems del Formato 04.</t>
  </si>
  <si>
    <t>Deberá definirse un programa de construcción acorde con las actividades descritas en el presupuesto oficial, indicando las especificaciones de construcción, el proceso constructivo técnicamente viable, los recursos a utilizar (equipos y personal), los rendimientos de los recursos y el plazo establecido (Formatos 10 y 11).</t>
  </si>
  <si>
    <t>a. Deberá elaborarse utilizando software para programación de proyectos, tal como Microsoft Project, Primavera Project Planner o cualquier otro programa similar.</t>
  </si>
  <si>
    <t>PROGRAMACIÓN DE TRABAJO 
En el caso que el programa de trabajo no cumpla con los requisitos mínimos establecidos la propuesta será declarada inhábil técnicamente.</t>
  </si>
  <si>
    <t xml:space="preserve">
Las certificaciones de experiencia para el personal profesional, que soportan la información relacionada en el Formato __ Relación de personal para el contrato, deberán presentarse de acuerdo a los siguientes requisitos:
a. La certificación de la experiencia deberá acompañarse de la certificación del ejecutor de la obra y/o entidad contratante del proyecto. Se debe anexar copia del contrato o documento celebrado entre las partes.
b. En el caso que el director de obra ofrecido, haya sido el contratista de la obra, bastara únicamente con la certificación expedida por el contratante del proyecto.
c. Los documentos que acrediten la experiencia específica, deberán contener toda la información necesaria para que  pueda evaluar dicho criterio.
En el caso que el personal profesional y técnico ofrecido no cumpla con la experiencia general o específica mínima solicitada, la propuesta será declarada inhábil técnicamente.
</t>
  </si>
  <si>
    <t>FOLIOS293 AL 312</t>
  </si>
  <si>
    <t xml:space="preserve">PROFESIONAL EN SEGURIDAD Y SALUD EN EL TRABAJO
Experiencia general: Acreditar mínimo tres (03) años de vigencia de expedición de la licencia.
Experiencia específica: Dos (2) contratos que dentro de sus actividades cumpla las funciones de Coordinador HSE y/o Analista del área de Seguridad y Salud en el Trabajo y/o Supervisor Área HSE y/o actividades afines.
El proponente deberá adjuntar para cada uno de los profesionales requeridos la siguiente documentación:
a) Copia de la tarjeta o matricula profesional
b) Copia título de estudios de posgrado o actas de grado.
c) Certificado de vigencia de la matricula profesional, vigente a la primera fecha de cierre de la presente invitación.
d) Carta de intención y disponibilidad debidamente suscrita en donde se especifique el cargo a desempeñar, su dedicación y su disponibilidad exclusiva al proyecto, durante el plazo del mismo.
e) Certificaciones de experiencia. Debe contener: nombre de la entidad contratante, el nombre del contratista de la obra, el objeto del proyecto, las fechas de inicio y finalización del proyecto, el cargo desempeñado, el valor total del proyecto, el periodo en que desempeñó el cargo, nombre y cargo de la persona que certifica y la fecha de expedición de la certificación. </t>
  </si>
  <si>
    <t>FOLIOS 268 AL 292</t>
  </si>
  <si>
    <t xml:space="preserve">INGENIERO EN CONTROL Y AUTOMATIZACIÓN
Experiencia general: Acreditar mínimo cinco (5) años de vigencia de expedición de la matrícula profesional.
Experiencia específica: Tres (3) contratos en proyectos de saneamiento ambiental y en los cuales se haya desempeñado como Especialista en Automatización.
El proponente deberá adjuntar para cada uno de los profesionales requeridos la siguiente documentación:
a) Copia de la tarjeta o matricula profesional
b) Copia título de estudios de posgrado o actas de grado.
c) Certificado de vigencia de la matricula profesional, vigente a la primera fecha de cierre de la presente invitación.
d) Carta de intención y disponibilidad debidamente suscrita en donde se especifique el cargo a desempeñar, su dedicación y su disponibilidad exclusiva al proyecto, durante el plazo del mismo.
e) Certificaciones de experiencia. Debe contener: nombre de la entidad contratante, el nombre del contratista de la obra, el objeto del proyecto, las fechas de inicio y finalización del proyecto, el cargo desempeñado, el valor total del proyecto, el periodo en que desempeñó el cargo, nombre y cargo de la persona que certifica y la fecha de expedición de la certificación. 
</t>
  </si>
  <si>
    <t>FOLIOS 217-244</t>
  </si>
  <si>
    <t xml:space="preserve">RESIDENTE DE OBRA:
Experiencia general: Acreditar mínimo cinco (5) años de vigencia de expedición de la matrícula profesional.
Experiencia específica: Haberse desempeñado como residente de  
obra, dentro de los últimos cinco (5) años, contados a partir de la fecha de cierre de la presente Invitación, en contratos de obra así:
Cinco (5) contratos como Ingeniero Residente en construcción de obras de Saneamiento Ambiental (acueducto y Alcantarillado)
El proponente deberá adjuntar para cada uno de los profesionales requeridos la siguiente documentación:
a) Copia de la tarjeta o matricula profesional
b) Copia título de estudios de posgrado o actas de grado.
c) Certificado de vigencia de la matricula profesional, vigente a la primera fecha de cierre de la presente invitación.
d) Carta de intención y disponibilidad debidamente suscrita en donde se especifique el cargo a desempeñar, su dedicación y su disponibilidad exclusiva al proyecto, durante el plazo del mismo.
e) Certificaciones de experiencia. Debe contener: nombre de la entidad contratante, el nombre del contratista de la obra, el objeto del proyecto, las fechas de inicio y finalización del proyecto, el cargo desempeñado, el valor total del proyecto, el periodo en que desempeñó el cargo, nombre y cargo de la persona que certifica y la fecha de expedición de la certificación. </t>
  </si>
  <si>
    <t>Se presentan 11 certificaciones de las cuales dos no corresponden a los últimos 10 años folios 125 y 174, se presenta una certificación repetida (folios 110 y 170)</t>
  </si>
  <si>
    <t>DEBE SUBSANAR</t>
  </si>
  <si>
    <t xml:space="preserve">DIRECTOR DE OBRA:
Experiencia general: Acreditar mínimo diez (10) años de vigencia desde la expedición de la matrícula profesional.
Experiencia específica: Haberse desempeñado como director de obra, dentro de los últimos diez (10) años, contados a partir de la fecha de cierre de la presente Invitación, certificando esta condición así:
Diez (10) contratos como director de obra en contratos de construcción relacionados con acueducto y/o alcantarillado y/o redes hidrosanitarias y/o plantas de tratamiento y/o Sistemas de bombeo.
El proponente deberá adjuntar para cada uno de los profesionales requeridos la siguiente documentación:
a) Copia de la tarjeta o matricula profesional
b) Copia título de estudios de posgrado o actas de grado.
c) Certificado de vigencia de la matricula profesional, vigente a la primera fecha de cierre de la presente invitación.
d) Carta de intención y disponibilidad debidamente suscrita en donde se especifique el cargo a desempeñar, su dedicación y su disponibilidad exclusiva al proyecto, durante el plazo del mismo.
e) Certificaciones de experiencia. Debe contener: nombre de la entidad contratante, el nombre del contratista de la obra, el objeto del proyecto, las fechas de inicio y finalización del proyecto, el cargo desempeñado, el valor total del proyecto, el periodo en que desempeñó el cargo, nombre y cargo de la persona que certifica y la fecha de expedición de la certificación. </t>
  </si>
  <si>
    <t>EXPERIENCIA MÍNIMA DEL PERSONAL PROFESIONAL Y TÉCNICO</t>
  </si>
  <si>
    <t>NO INDICADO</t>
  </si>
  <si>
    <t>• Cumplir con las normas de seguridad industrial para realizar trabajos en altura y los específicos para la realización de los trabajos, para lo cual deberá anexar el certificado de trabajo en alturas.</t>
  </si>
  <si>
    <t>• Cumplir con las normas técnicas y ambientales.</t>
  </si>
  <si>
    <t>• Certificado de calidad del productor y/o distribuidor y/o instalador</t>
  </si>
  <si>
    <t>• Fichas técnicas de los materiales implementados.</t>
  </si>
  <si>
    <t>FOLIO 314</t>
  </si>
  <si>
    <t>• Metodología y cronograma de actividades priorizadas</t>
  </si>
  <si>
    <t xml:space="preserve">Sin perjuicio de lo establecido en los apéndices del contrato de construcción, el Contratista deberá cumplir con lo establecido en las normas, códigos y/o reglamentos de diseño y construcción locales, nacionales e internacionales aplicables a todos y cada uno de los materiales, actividades y procesos por desarrollar dentro del objeto del contrato de construcción.
A continuación, se relacionan las principales normas técnicas que debe cumplir el Contratista en desarrollo del contrato de construcción:
• CÓDIGO COLOMBIANO DE CONSTRUCCIONES SISMO RESISTENTES. NORMA
• SISMO RESISTENTE NSR 10.
• CODIGO DE SOLDADURA PARA ESTRUCTURAS METÁLICAS, DE LA SOCIEDAD
• AMERICANA DE SOLDADURA, AWS D.1.1.
• NORMAS TECNICAS COLOMBIANAS – NTC.
• REGLAMENTO SANEAMIENTO BÁSICO Y AGUA POTABLE (RAS)
</t>
  </si>
  <si>
    <t xml:space="preserve">CONCLUSIÓN: Debe subsanar las certificaciones para que estas sean acreditadas ya que no cuentan con indicación de cumplimiento y calidad a satisfacción, en los pliegos se establece:En los contratos presentados para acreditar tanto la experiencia general como la específica, se deberá adicionar certificación y/o acta de terminación de contrato y/o acta de liquidación del mismo.
La certificación deberá contener la siguiente información:
1. Nombre o razón social del contratante, dirección y teléfono.
2. Nombre o razón social del contratista.
3. Número del contrato.
4. Objeto del contrato.
5. Fecha de inicio y terminación (día, mes y año).
6. Indicación de cumplimiento del contrato.
7. Valor del contrato (incluyendo adiciones en valor).
8. Nombre, firma y cargo de quien expide la certificación
 </t>
  </si>
  <si>
    <t>FOLIO 350</t>
  </si>
  <si>
    <t>UNION TEMPORAL INTERAGUAS-INTERVENTORIA</t>
  </si>
  <si>
    <t>14/11/2013-01/06/2015</t>
  </si>
  <si>
    <t>CONSTRUCCIÓN DE LAS OBRAS PREVISTAS EN EL MARCO DEL PROGRAMA DE SANEAMIENTO AMBIENTAL DE LA CUENCA DEL RÍO BOGOTÁ PARA LA OPTIMIZACIÓN DE LA PLANTA DE TRATAMIENTO DE AGUAS RESIDUALES DEL MUNICIPIO DE TABIO</t>
  </si>
  <si>
    <t>MUNICIPIO DE TABIO</t>
  </si>
  <si>
    <t>No indica cumplimiento y calidad a satisfacción</t>
  </si>
  <si>
    <t>GUILLERMO ALONSO SANCHEZ</t>
  </si>
  <si>
    <t>NO INDICA</t>
  </si>
  <si>
    <t>04/12/2013-13/03/2015</t>
  </si>
  <si>
    <t>REHABILITACIÓN DE LA PLANTA DE TRATAMIENTO DE AGUAS RESIDUALES PTAR EN EL MUNICIPIO DE FUNZA</t>
  </si>
  <si>
    <t>0469 DE 2013</t>
  </si>
  <si>
    <t>ALCALDÍA DE FUNZA</t>
  </si>
  <si>
    <t xml:space="preserve">La certificación presentada no cuenta con la indicación de cumplimiento a satisfacción </t>
  </si>
  <si>
    <t xml:space="preserve">c. Que en el mismo contrato figuren como actividades ejecutadas las abajo descritas y con las siguientes cantidades mínimas:
• Excavaciones, Mayores a 18.000 M3
• Rellenos, Mayores a 14.000 M3
• Geomembranas, Mayores a 14.000 M2
• Geotextiles, Mayores a12.000 M2
</t>
  </si>
  <si>
    <t xml:space="preserve">El proponente deberá certificar su experiencia especifica mediante la presentación de un contrato diferente al suministrado para acreditar la experiencia general, que se haya ejecutado durante los últimos siete (7) años y que además cumpla con los siguientes requisitos: 
a. Que su valor expresado en SMMLV, sea igual o superior a 1.5 veces el presupuesto oficial de la presente licitación. 
b. Que el contrato aportado esté inscrito en el RUP bajo los siguientes códigos:
721215
761217
201429
471015
321515
411125
401515
831015
811015
</t>
  </si>
  <si>
    <t>El proponente deberá acreditar su experiencia general mediante la presentación de un Contrato de Obra ejecutado con entidades públicas o empresas privadas, que esté clasificado en las actividades establecidas en el numeral 3.4.1 y liquidado durante los últimos diez (10) años desde la fecha de terminación y cuyo objeto esté directamente relacionado con la construcción, optimización, habilitación y/o rehabilitación de sistemas de tratamiento de aguas residuales y/o estaciones de bombeo, cuyo valor sea igual o mayor a uno punto cinco (1.5) veces el valor del presupuesto oficial de esta convocatoria en SMMLV.</t>
  </si>
  <si>
    <t xml:space="preserve">EVALUACIÓN EXPERIENCIA INVITACIÓN ABIERTA NO. 018 DE 2021		</t>
  </si>
  <si>
    <r>
      <t xml:space="preserve">Experiencia por antigüedad: </t>
    </r>
    <r>
      <rPr>
        <sz val="10.5"/>
        <color rgb="FF000000"/>
        <rFont val="Arial"/>
        <family val="2"/>
      </rPr>
      <t>experiencia profesional mayor de diez (10) años, contados a partir de la fecha de expedición de la matrícula profesional y hasta el cierre de la presente licitación pública.</t>
    </r>
  </si>
  <si>
    <r>
      <t xml:space="preserve">Experiencia por antigüedad: </t>
    </r>
    <r>
      <rPr>
        <sz val="10.5"/>
        <color rgb="FF000000"/>
        <rFont val="Arial"/>
        <family val="2"/>
      </rPr>
      <t>experiencia profesional mayor de cinco (5)  años y menor de diez (10) años, contados a partir de la fecha de expedición de la matrícula profesional y hasta el cierre de la presente licitación pública.</t>
    </r>
  </si>
  <si>
    <t>PUNTAJE 50</t>
  </si>
  <si>
    <t>INGENIERO DE CONTROL Y AUTOMATIZACION</t>
  </si>
  <si>
    <r>
      <t xml:space="preserve">Experiencia por antigüedad: </t>
    </r>
    <r>
      <rPr>
        <sz val="10.5"/>
        <color rgb="FF000000"/>
        <rFont val="Arial"/>
        <family val="2"/>
      </rPr>
      <t>experiencia profesional mayor de cinco (05) años y menor de diez (10) años, contados a partir de la fecha de expedición de la matrícula profesional y hasta el cierre de la presente licitación pública.</t>
    </r>
  </si>
  <si>
    <t>RESIDENTE DE OBRA</t>
  </si>
  <si>
    <r>
      <t>Experiencia por formación adicional: A</t>
    </r>
    <r>
      <rPr>
        <sz val="10.5"/>
        <color rgb="FF000000"/>
        <rFont val="Arial"/>
        <family val="2"/>
      </rPr>
      <t xml:space="preserve">l proponente que acredite para este cargo además de la especialización un título de magister en temas hidráulicos, ambientales o civiles </t>
    </r>
  </si>
  <si>
    <r>
      <t xml:space="preserve">Experiencia por formación adicional: </t>
    </r>
    <r>
      <rPr>
        <sz val="10.5"/>
        <color rgb="FF000000"/>
        <rFont val="Arial"/>
        <family val="2"/>
      </rPr>
      <t>Al proponente que acredite para este cargo una especialización relacionada con temas hidráulicos, ambientales o civiles.</t>
    </r>
  </si>
  <si>
    <t xml:space="preserve">EXPERIENCIA POR FORMACIÓN </t>
  </si>
  <si>
    <r>
      <t xml:space="preserve">Experiencia por antigüedad: </t>
    </r>
    <r>
      <rPr>
        <sz val="10.5"/>
        <color rgb="FF000000"/>
        <rFont val="Arial"/>
        <family val="2"/>
      </rPr>
      <t>experiencia profesional mayor de veinte años, contados a partir de la fecha de expedición de la matrícula profesional y hasta el cierre de la presente licitación pública.</t>
    </r>
  </si>
  <si>
    <r>
      <t xml:space="preserve">Experiencia por antigüedad: </t>
    </r>
    <r>
      <rPr>
        <sz val="10.5"/>
        <color rgb="FF000000"/>
        <rFont val="Arial"/>
        <family val="2"/>
      </rPr>
      <t>experiencia profesional mayor de quince (15) años y menor de veinte (20) años, contados a partir de la fecha de expedición de la matrícula profesional y hasta el cierre de la presente licitación pública.</t>
    </r>
  </si>
  <si>
    <t>DIRECTOR DE OBRA</t>
  </si>
  <si>
    <t>El oferente que acredite experiencia mediante la presentación de dos (2) contratos adicionales a la experiencia general, cuyo objeto se relacione con el objeto a contratar y que como mínimo esté clasificado en tres de los códigos citados en el numeral 3.4.1</t>
  </si>
  <si>
    <t>El oferente que acredite experiencia mediante la presentación de un (1) contrato adicional a la experiencia general, cuyo objeto se relacione con el objeto a contratar y que como mínimo esté clasificado en tres de los códigos citados en el numeral 3.4.1</t>
  </si>
  <si>
    <t>PUNTAJE 200</t>
  </si>
  <si>
    <t xml:space="preserve">EXPERIENCIA ADICIONAL RELACIONADA CON EL OBJETO CONTRACTUAL </t>
  </si>
  <si>
    <t xml:space="preserve">Las ofertas que obtengan como resultado CUMPLE en la verificación jurídica, técnica, financiera y económica, serán ponderadas por grupo en cuanto a la sumatoria de los ítems ofertados y se le otorgará el puntaje máximo de 500 PUNTOS a la propuesta ofrezcan de menor valor total. </t>
  </si>
  <si>
    <t>PUNTAJE OBTENIDO</t>
  </si>
  <si>
    <t>PUNTAJE 
500</t>
  </si>
  <si>
    <t xml:space="preserve">FACTOR ECONÓMICO </t>
  </si>
  <si>
    <t>CRITERIOS DE EVALUACIÓN Y COMPARACIÓN DE LAS PROPUESTAS HÁBILES INV. ABIERTA 18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</si>
</sst>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164" formatCode="_(&quot;$&quot;\ * #,##0.00_);_(&quot;$&quot;\ * \(#,##0.00\);_(&quot;$&quot;\ * &quot;-&quot;??_);_(@_)"/>
    <numFmt numFmtId="165" formatCode="_(* #,##0.00_);_(* \(#,##0.00\);_(* &quot;-&quot;??_);_(@_)"/>
    <numFmt numFmtId="166" formatCode="_-&quot;$&quot;* #,##0_-;\-&quot;$&quot;* #,##0_-;_-&quot;$&quot;* &quot;-&quot;_-;_-@_-"/>
    <numFmt numFmtId="167" formatCode="_([$$-240A]\ * #,##0.00_);_([$$-240A]\ * \(#,##0.00\);_([$$-240A]\ * &quot;-&quot;??_);_(@_)"/>
    <numFmt numFmtId="168" formatCode="0.0%"/>
    <numFmt numFmtId="169" formatCode="_(* #,##0_);_(* \(#,##0\);_(* &quot;-&quot;??_);_(@_)"/>
    <numFmt numFmtId="170" formatCode="#,##0.00;[Red]#,##0.00"/>
    <numFmt numFmtId="171" formatCode="_(&quot;$&quot;\ * #,##0_);_(&quot;$&quot;\ * \(#,##0\);_(&quot;$&quot;\ * &quot;-&quot;_);_(@_)"/>
    <numFmt numFmtId="172" formatCode="_(* #,##0.000_);_(* \(#,##0.000\);_(* &quot;-&quot;??_);_(@_)"/>
    <numFmt numFmtId="173" formatCode="#,##0.000_);\(#,##0.000\)"/>
    <numFmt numFmtId="174" formatCode="_(&quot;$&quot;\ * #,##0_);_(&quot;$&quot;\ * \(#,##0\);_(&quot;$&quot;\ * &quot;-&quot;??_);_(@_)"/>
    <numFmt numFmtId="175" formatCode="#,##0.000;[Red]#,##0.000"/>
  </numFmts>
  <fonts count="39"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12"/>
      <color theme="1"/>
      <name val="Arial"/>
      <family val="2"/>
    </font>
    <font>
      <b/>
      <sz val="10"/>
      <color theme="1"/>
      <name val="Arial"/>
      <family val="2"/>
    </font>
    <font>
      <b/>
      <sz val="18"/>
      <color theme="1"/>
      <name val="Calibri"/>
      <family val="2"/>
      <scheme val="minor"/>
    </font>
    <font>
      <sz val="11"/>
      <color theme="1"/>
      <name val="Calibri"/>
      <family val="2"/>
      <scheme val="minor"/>
    </font>
    <font>
      <sz val="8"/>
      <name val="Calibri"/>
      <family val="2"/>
      <scheme val="minor"/>
    </font>
    <font>
      <sz val="10"/>
      <name val="Arial"/>
      <family val="2"/>
    </font>
    <font>
      <b/>
      <sz val="11"/>
      <color theme="1"/>
      <name val="Calibri"/>
      <family val="2"/>
      <scheme val="minor"/>
    </font>
    <font>
      <sz val="16"/>
      <color theme="1"/>
      <name val="Calibri"/>
      <family val="2"/>
      <scheme val="minor"/>
    </font>
    <font>
      <sz val="16"/>
      <name val="Arial"/>
      <family val="2"/>
    </font>
    <font>
      <b/>
      <sz val="16"/>
      <name val="Arial"/>
      <family val="2"/>
    </font>
    <font>
      <sz val="16"/>
      <color rgb="FFFF0000"/>
      <name val="Arial"/>
      <family val="2"/>
    </font>
    <font>
      <b/>
      <sz val="16"/>
      <color theme="1"/>
      <name val="Calibri"/>
      <family val="2"/>
      <scheme val="minor"/>
    </font>
    <font>
      <sz val="16"/>
      <color rgb="FF000000"/>
      <name val="Arial"/>
      <family val="2"/>
    </font>
    <font>
      <b/>
      <sz val="16"/>
      <color theme="1"/>
      <name val="Arial"/>
      <family val="2"/>
    </font>
    <font>
      <sz val="10"/>
      <color theme="1"/>
      <name val="Arial"/>
      <family val="2"/>
    </font>
    <font>
      <b/>
      <sz val="10"/>
      <name val="Arial"/>
      <family val="2"/>
    </font>
    <font>
      <b/>
      <sz val="11"/>
      <color theme="1"/>
      <name val="Arial"/>
      <family val="2"/>
    </font>
    <font>
      <b/>
      <sz val="9"/>
      <color theme="1"/>
      <name val="Arial"/>
      <family val="2"/>
    </font>
    <font>
      <sz val="9"/>
      <color theme="1"/>
      <name val="Calibri"/>
      <family val="2"/>
      <scheme val="minor"/>
    </font>
    <font>
      <b/>
      <sz val="9"/>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sz val="10.5"/>
      <color rgb="FF000000"/>
      <name val="Arial"/>
      <family val="2"/>
    </font>
    <font>
      <sz val="11"/>
      <color rgb="FF000000"/>
      <name val="Arial"/>
      <family val="2"/>
    </font>
    <font>
      <sz val="11"/>
      <color theme="1"/>
      <name val="Arial"/>
      <family val="2"/>
    </font>
    <font>
      <sz val="12"/>
      <color theme="1"/>
      <name val="Arial"/>
      <family val="2"/>
    </font>
    <font>
      <b/>
      <sz val="12"/>
      <color rgb="FF000000"/>
      <name val="Arial"/>
      <family val="2"/>
    </font>
    <font>
      <sz val="12"/>
      <color rgb="FF000000"/>
      <name val="Arial"/>
      <family val="2"/>
    </font>
    <font>
      <b/>
      <sz val="18"/>
      <color rgb="FF000000"/>
      <name val="Arial"/>
      <family val="2"/>
    </font>
    <font>
      <sz val="18"/>
      <color theme="1"/>
      <name val="Calibri"/>
      <family val="2"/>
      <scheme val="minor"/>
    </font>
    <font>
      <b/>
      <sz val="10.5"/>
      <color rgb="FF000000"/>
      <name val="Arial"/>
      <family val="2"/>
    </font>
  </fonts>
  <fills count="9">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9" tint="0.39997558519241921"/>
        <bgColor indexed="64"/>
      </patternFill>
    </fill>
    <fill>
      <patternFill patternType="solid">
        <fgColor rgb="FF00B050"/>
        <bgColor indexed="64"/>
      </patternFill>
    </fill>
    <fill>
      <patternFill patternType="solid">
        <fgColor rgb="FFFFC000"/>
        <bgColor indexed="64"/>
      </patternFill>
    </fill>
    <fill>
      <patternFill patternType="solid">
        <fgColor rgb="FFBFBFBF"/>
        <bgColor indexed="64"/>
      </patternFill>
    </fill>
    <fill>
      <patternFill patternType="solid">
        <fgColor rgb="FFD9D9D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medium">
        <color auto="1"/>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auto="1"/>
      </left>
      <right/>
      <top/>
      <bottom style="medium">
        <color indexed="64"/>
      </bottom>
      <diagonal/>
    </border>
    <border>
      <left style="medium">
        <color indexed="64"/>
      </left>
      <right style="medium">
        <color indexed="64"/>
      </right>
      <top/>
      <bottom/>
      <diagonal/>
    </border>
    <border>
      <left style="medium">
        <color auto="1"/>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ck">
        <color indexed="64"/>
      </left>
      <right style="thin">
        <color indexed="64"/>
      </right>
      <top style="thick">
        <color indexed="64"/>
      </top>
      <bottom style="thick">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165" fontId="9" fillId="0" borderId="0" applyFont="0" applyFill="0" applyBorder="0" applyAlignment="0" applyProtection="0"/>
    <xf numFmtId="0" fontId="11" fillId="0" borderId="0"/>
    <xf numFmtId="164" fontId="9" fillId="0" borderId="0" applyFont="0" applyFill="0" applyBorder="0" applyAlignment="0" applyProtection="0"/>
    <xf numFmtId="0" fontId="11" fillId="0" borderId="0"/>
    <xf numFmtId="0" fontId="9" fillId="0" borderId="0"/>
    <xf numFmtId="166"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cellStyleXfs>
  <cellXfs count="314">
    <xf numFmtId="0" fontId="0" fillId="0" borderId="0" xfId="0"/>
    <xf numFmtId="0" fontId="4" fillId="0" borderId="0" xfId="0" applyFont="1"/>
    <xf numFmtId="0" fontId="4" fillId="0" borderId="0" xfId="0" applyFont="1" applyAlignment="1"/>
    <xf numFmtId="0" fontId="5" fillId="0" borderId="0" xfId="0" applyFont="1"/>
    <xf numFmtId="0" fontId="4" fillId="0" borderId="1" xfId="0" applyFont="1" applyBorder="1" applyAlignment="1">
      <alignment horizontal="center" vertical="center" wrapText="1"/>
    </xf>
    <xf numFmtId="0" fontId="4" fillId="0" borderId="0" xfId="0" applyFont="1" applyAlignment="1">
      <alignment horizontal="center" vertical="center"/>
    </xf>
    <xf numFmtId="0" fontId="0" fillId="0" borderId="0" xfId="0" applyBorder="1"/>
    <xf numFmtId="0" fontId="4" fillId="0" borderId="0"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justify"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3" fillId="0" borderId="0" xfId="0" applyFont="1" applyAlignment="1">
      <alignment vertical="center"/>
    </xf>
    <xf numFmtId="166" fontId="15" fillId="0" borderId="0" xfId="6" applyFont="1" applyBorder="1" applyAlignment="1">
      <alignment vertical="center" wrapText="1"/>
    </xf>
    <xf numFmtId="0" fontId="14" fillId="0" borderId="0" xfId="0" applyFont="1" applyAlignment="1">
      <alignment vertical="center"/>
    </xf>
    <xf numFmtId="0" fontId="17" fillId="0" borderId="0" xfId="0" applyFont="1" applyAlignment="1">
      <alignment vertical="center"/>
    </xf>
    <xf numFmtId="0" fontId="13" fillId="0" borderId="1" xfId="0" applyFont="1" applyBorder="1" applyAlignment="1">
      <alignment vertical="center" wrapText="1"/>
    </xf>
    <xf numFmtId="0" fontId="14" fillId="0" borderId="1" xfId="0" applyFont="1" applyBorder="1" applyAlignment="1">
      <alignment horizontal="center" vertical="center" wrapText="1"/>
    </xf>
    <xf numFmtId="164" fontId="14" fillId="0" borderId="1" xfId="3" applyFont="1" applyBorder="1" applyAlignment="1">
      <alignment horizontal="center" vertical="center" wrapText="1"/>
    </xf>
    <xf numFmtId="17" fontId="14" fillId="0" borderId="1" xfId="0" applyNumberFormat="1" applyFont="1" applyBorder="1" applyAlignment="1">
      <alignment horizontal="center" vertical="center" wrapText="1"/>
    </xf>
    <xf numFmtId="0" fontId="14" fillId="0" borderId="1" xfId="0" applyFont="1" applyBorder="1" applyAlignment="1">
      <alignment vertical="center" wrapText="1"/>
    </xf>
    <xf numFmtId="167" fontId="14" fillId="0" borderId="1" xfId="3" applyNumberFormat="1" applyFont="1" applyBorder="1" applyAlignment="1">
      <alignment horizontal="center" vertical="center" wrapText="1"/>
    </xf>
    <xf numFmtId="0" fontId="14" fillId="0" borderId="1" xfId="0" applyFont="1" applyBorder="1" applyAlignment="1">
      <alignment horizontal="left" vertical="center" wrapText="1"/>
    </xf>
    <xf numFmtId="0" fontId="13" fillId="0" borderId="1" xfId="0" applyFont="1" applyBorder="1" applyAlignment="1">
      <alignment vertical="center"/>
    </xf>
    <xf numFmtId="0" fontId="19" fillId="0" borderId="1" xfId="4" applyFont="1" applyBorder="1" applyAlignment="1">
      <alignment vertical="center" wrapText="1"/>
    </xf>
    <xf numFmtId="0" fontId="17" fillId="4" borderId="1" xfId="0" applyFont="1" applyFill="1" applyBorder="1" applyAlignment="1">
      <alignment vertical="center"/>
    </xf>
    <xf numFmtId="0" fontId="19" fillId="4" borderId="1" xfId="4" applyFont="1" applyFill="1" applyBorder="1" applyAlignment="1">
      <alignment vertical="center" wrapText="1"/>
    </xf>
    <xf numFmtId="0" fontId="18" fillId="0" borderId="0" xfId="0" applyFont="1" applyAlignment="1">
      <alignment vertical="center"/>
    </xf>
    <xf numFmtId="0" fontId="12" fillId="3" borderId="1" xfId="0" applyFont="1" applyFill="1" applyBorder="1" applyAlignment="1">
      <alignment horizontal="center" vertical="center" wrapText="1"/>
    </xf>
    <xf numFmtId="0" fontId="0" fillId="2" borderId="0" xfId="0" applyFill="1"/>
    <xf numFmtId="168" fontId="21" fillId="2" borderId="0" xfId="8" applyNumberFormat="1" applyFont="1" applyFill="1" applyBorder="1" applyAlignment="1">
      <alignment horizontal="center" vertical="justify"/>
    </xf>
    <xf numFmtId="0" fontId="5" fillId="2" borderId="12" xfId="0" applyFont="1" applyFill="1" applyBorder="1" applyAlignment="1">
      <alignment horizontal="left" vertical="center" wrapText="1"/>
    </xf>
    <xf numFmtId="168" fontId="21" fillId="2" borderId="13" xfId="8" applyNumberFormat="1" applyFont="1" applyFill="1" applyBorder="1" applyAlignment="1">
      <alignment horizontal="center" vertical="justify"/>
    </xf>
    <xf numFmtId="0" fontId="7" fillId="2" borderId="13" xfId="0" applyFont="1" applyFill="1" applyBorder="1" applyAlignment="1">
      <alignment horizontal="justify" vertical="justify" wrapText="1"/>
    </xf>
    <xf numFmtId="0" fontId="20" fillId="2" borderId="14" xfId="0" applyFont="1" applyFill="1" applyBorder="1" applyAlignment="1">
      <alignment horizontal="center" vertical="center"/>
    </xf>
    <xf numFmtId="0" fontId="20" fillId="2" borderId="14" xfId="0" applyFont="1" applyFill="1" applyBorder="1" applyAlignment="1">
      <alignment horizontal="center"/>
    </xf>
    <xf numFmtId="0" fontId="7" fillId="2" borderId="15" xfId="0" applyFont="1" applyFill="1" applyBorder="1" applyAlignment="1">
      <alignment horizontal="center" vertical="center" wrapText="1"/>
    </xf>
    <xf numFmtId="0" fontId="7" fillId="2" borderId="15" xfId="0" applyFont="1" applyFill="1" applyBorder="1" applyAlignment="1">
      <alignment horizontal="center" vertical="center"/>
    </xf>
    <xf numFmtId="0" fontId="3" fillId="2" borderId="0" xfId="0" applyFont="1" applyFill="1"/>
    <xf numFmtId="0" fontId="0" fillId="2" borderId="0" xfId="0" applyFill="1" applyAlignment="1">
      <alignment vertical="top"/>
    </xf>
    <xf numFmtId="0" fontId="5" fillId="2" borderId="0" xfId="0" applyFont="1" applyFill="1"/>
    <xf numFmtId="0" fontId="23" fillId="2" borderId="0" xfId="0" applyFont="1" applyFill="1"/>
    <xf numFmtId="169" fontId="24" fillId="2" borderId="0" xfId="7" applyNumberFormat="1" applyFont="1" applyFill="1" applyBorder="1"/>
    <xf numFmtId="0" fontId="24" fillId="2" borderId="20" xfId="0" applyFont="1" applyFill="1" applyBorder="1"/>
    <xf numFmtId="0" fontId="24" fillId="2" borderId="19" xfId="0" applyFont="1" applyFill="1" applyBorder="1"/>
    <xf numFmtId="0" fontId="24" fillId="2" borderId="21" xfId="0" applyFont="1" applyFill="1" applyBorder="1"/>
    <xf numFmtId="0" fontId="24" fillId="2" borderId="23" xfId="0" applyFont="1" applyFill="1" applyBorder="1"/>
    <xf numFmtId="9" fontId="24" fillId="2" borderId="0" xfId="8" applyFont="1" applyFill="1" applyBorder="1"/>
    <xf numFmtId="169" fontId="24" fillId="2" borderId="19" xfId="7" applyNumberFormat="1" applyFont="1" applyFill="1" applyBorder="1"/>
    <xf numFmtId="2" fontId="24" fillId="2" borderId="0" xfId="8" applyNumberFormat="1" applyFont="1" applyFill="1" applyBorder="1"/>
    <xf numFmtId="0" fontId="24" fillId="2" borderId="19" xfId="0" applyFont="1" applyFill="1" applyBorder="1" applyAlignment="1">
      <alignment horizontal="center"/>
    </xf>
    <xf numFmtId="39" fontId="24" fillId="2" borderId="0" xfId="7" applyNumberFormat="1" applyFont="1" applyFill="1" applyBorder="1"/>
    <xf numFmtId="0" fontId="25" fillId="2" borderId="22" xfId="0" applyFont="1" applyFill="1" applyBorder="1" applyAlignment="1">
      <alignment horizontal="center" vertical="justify" wrapText="1"/>
    </xf>
    <xf numFmtId="0" fontId="25" fillId="2" borderId="23" xfId="0" applyFont="1" applyFill="1" applyBorder="1" applyAlignment="1">
      <alignment horizontal="center"/>
    </xf>
    <xf numFmtId="0" fontId="12" fillId="2" borderId="0" xfId="0" applyFont="1" applyFill="1"/>
    <xf numFmtId="0" fontId="28" fillId="2" borderId="0" xfId="0" applyFont="1" applyFill="1"/>
    <xf numFmtId="0" fontId="29" fillId="2" borderId="0" xfId="0" applyFont="1" applyFill="1"/>
    <xf numFmtId="0" fontId="6" fillId="2" borderId="0" xfId="0" applyFont="1" applyFill="1" applyAlignment="1">
      <alignment horizontal="left"/>
    </xf>
    <xf numFmtId="0" fontId="15" fillId="0" borderId="1" xfId="0" applyFont="1" applyBorder="1" applyAlignment="1">
      <alignment horizontal="center" vertical="center" wrapText="1"/>
    </xf>
    <xf numFmtId="0" fontId="7" fillId="2" borderId="0" xfId="0" applyFont="1" applyFill="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vertical="center"/>
    </xf>
    <xf numFmtId="0" fontId="2" fillId="0" borderId="2" xfId="0" applyFont="1" applyBorder="1" applyAlignment="1">
      <alignment horizontal="justify" vertical="top"/>
    </xf>
    <xf numFmtId="0" fontId="3" fillId="0" borderId="2" xfId="0" applyFont="1" applyBorder="1" applyAlignment="1">
      <alignment horizontal="justify" vertical="center"/>
    </xf>
    <xf numFmtId="0" fontId="3" fillId="0" borderId="2" xfId="0" applyFont="1" applyBorder="1" applyAlignment="1">
      <alignment wrapText="1"/>
    </xf>
    <xf numFmtId="0" fontId="4" fillId="0" borderId="2" xfId="0" applyFont="1" applyBorder="1" applyAlignment="1">
      <alignment wrapText="1"/>
    </xf>
    <xf numFmtId="0" fontId="5" fillId="0" borderId="2" xfId="0" applyFont="1" applyBorder="1" applyAlignment="1">
      <alignment wrapText="1"/>
    </xf>
    <xf numFmtId="0" fontId="3" fillId="0" borderId="2" xfId="0" applyFont="1" applyBorder="1"/>
    <xf numFmtId="0" fontId="3" fillId="0" borderId="2" xfId="0" applyFont="1" applyBorder="1" applyAlignment="1">
      <alignment vertical="center" wrapText="1"/>
    </xf>
    <xf numFmtId="0" fontId="5" fillId="0" borderId="2" xfId="0" applyFont="1" applyBorder="1" applyAlignment="1">
      <alignment horizontal="justify" vertical="center" wrapText="1"/>
    </xf>
    <xf numFmtId="0" fontId="3" fillId="0" borderId="2" xfId="0" applyFont="1" applyBorder="1" applyAlignment="1">
      <alignment horizontal="justify" vertical="center" wrapText="1"/>
    </xf>
    <xf numFmtId="0" fontId="6" fillId="0" borderId="2" xfId="0" applyFont="1" applyBorder="1" applyAlignment="1">
      <alignment horizontal="center" vertical="center"/>
    </xf>
    <xf numFmtId="0" fontId="4" fillId="0" borderId="1" xfId="0" applyFont="1" applyFill="1" applyBorder="1" applyAlignment="1">
      <alignment horizontal="center" vertical="center" wrapText="1"/>
    </xf>
    <xf numFmtId="17" fontId="10" fillId="2" borderId="1" xfId="0" applyNumberFormat="1" applyFont="1" applyFill="1" applyBorder="1" applyAlignment="1">
      <alignment horizontal="center" vertical="center" wrapText="1"/>
    </xf>
    <xf numFmtId="3" fontId="30" fillId="0" borderId="0" xfId="0" applyNumberFormat="1" applyFont="1"/>
    <xf numFmtId="164" fontId="4" fillId="0" borderId="0" xfId="3" applyFont="1"/>
    <xf numFmtId="0" fontId="5" fillId="0" borderId="0" xfId="0" applyFont="1" applyBorder="1"/>
    <xf numFmtId="0" fontId="4" fillId="0" borderId="0" xfId="0" applyFont="1" applyBorder="1" applyAlignment="1"/>
    <xf numFmtId="0" fontId="17" fillId="5" borderId="1" xfId="0" applyFont="1" applyFill="1" applyBorder="1" applyAlignment="1">
      <alignment horizontal="center" vertical="center"/>
    </xf>
    <xf numFmtId="0" fontId="20" fillId="2" borderId="0" xfId="0" applyFont="1" applyFill="1" applyAlignment="1">
      <alignment horizontal="center"/>
    </xf>
    <xf numFmtId="0" fontId="20" fillId="2" borderId="0" xfId="0" applyFont="1" applyFill="1" applyAlignment="1">
      <alignment wrapText="1"/>
    </xf>
    <xf numFmtId="0" fontId="20" fillId="2" borderId="0" xfId="0" applyFont="1" applyFill="1" applyAlignment="1">
      <alignment horizontal="center" vertical="center"/>
    </xf>
    <xf numFmtId="0" fontId="20" fillId="2" borderId="0" xfId="0" applyFont="1" applyFill="1"/>
    <xf numFmtId="0" fontId="20" fillId="2" borderId="0" xfId="0" applyFont="1" applyFill="1" applyAlignment="1">
      <alignment vertical="justify"/>
    </xf>
    <xf numFmtId="0" fontId="11" fillId="2" borderId="0" xfId="0" applyFont="1" applyFill="1" applyAlignment="1">
      <alignment horizontal="justify" vertical="center" wrapText="1"/>
    </xf>
    <xf numFmtId="0" fontId="20" fillId="2" borderId="0" xfId="0" applyFont="1" applyFill="1" applyAlignment="1">
      <alignment horizontal="left" vertical="center" wrapText="1"/>
    </xf>
    <xf numFmtId="0" fontId="7" fillId="2" borderId="0" xfId="0" applyFont="1" applyFill="1" applyAlignment="1">
      <alignment horizontal="justify" vertical="justify" wrapText="1"/>
    </xf>
    <xf numFmtId="0" fontId="7" fillId="2" borderId="0" xfId="0" applyFont="1" applyFill="1" applyAlignment="1">
      <alignment horizontal="center" vertical="center"/>
    </xf>
    <xf numFmtId="0" fontId="20" fillId="2" borderId="0" xfId="0" applyFont="1" applyFill="1" applyAlignment="1">
      <alignment vertical="center" wrapText="1"/>
    </xf>
    <xf numFmtId="0" fontId="21" fillId="2" borderId="0" xfId="0" applyFont="1" applyFill="1" applyAlignment="1">
      <alignment horizontal="center" vertical="center" wrapText="1"/>
    </xf>
    <xf numFmtId="168" fontId="21" fillId="2" borderId="0" xfId="8" applyNumberFormat="1" applyFont="1" applyFill="1" applyBorder="1" applyAlignment="1">
      <alignment horizontal="center" vertical="center"/>
    </xf>
    <xf numFmtId="0" fontId="2" fillId="2" borderId="0" xfId="0" applyFont="1" applyFill="1" applyAlignment="1">
      <alignment horizontal="center" vertical="center" wrapText="1"/>
    </xf>
    <xf numFmtId="0" fontId="31" fillId="2" borderId="0" xfId="0" applyFont="1" applyFill="1" applyAlignment="1">
      <alignment horizontal="justify" vertical="center"/>
    </xf>
    <xf numFmtId="168" fontId="2" fillId="2" borderId="0" xfId="8" applyNumberFormat="1" applyFont="1" applyFill="1" applyBorder="1" applyAlignment="1">
      <alignment horizontal="center" vertical="center"/>
    </xf>
    <xf numFmtId="0" fontId="5" fillId="2" borderId="0" xfId="0" applyFont="1" applyFill="1" applyAlignment="1">
      <alignment horizontal="center" vertical="center"/>
    </xf>
    <xf numFmtId="0" fontId="2" fillId="2" borderId="0" xfId="0" applyFont="1" applyFill="1" applyAlignment="1">
      <alignment horizontal="justify" vertical="center" wrapText="1"/>
    </xf>
    <xf numFmtId="0" fontId="5" fillId="2" borderId="0" xfId="0" applyFont="1" applyFill="1" applyAlignment="1">
      <alignment horizontal="left" vertical="center" wrapText="1"/>
    </xf>
    <xf numFmtId="0" fontId="31" fillId="2" borderId="0" xfId="0" applyFont="1" applyFill="1"/>
    <xf numFmtId="0" fontId="32" fillId="2" borderId="0" xfId="0" applyFont="1" applyFill="1" applyAlignment="1">
      <alignment horizontal="left" vertical="center" wrapText="1"/>
    </xf>
    <xf numFmtId="0" fontId="2" fillId="2" borderId="0" xfId="0" applyFont="1" applyFill="1" applyAlignment="1">
      <alignment horizontal="left" vertical="center" wrapText="1"/>
    </xf>
    <xf numFmtId="0" fontId="2" fillId="2" borderId="12" xfId="0" applyFont="1" applyFill="1" applyBorder="1" applyAlignment="1">
      <alignment horizontal="left" vertical="center" wrapText="1"/>
    </xf>
    <xf numFmtId="0" fontId="24" fillId="2" borderId="0" xfId="0" applyFont="1" applyFill="1"/>
    <xf numFmtId="165" fontId="25" fillId="2" borderId="0" xfId="7" applyFont="1" applyFill="1" applyBorder="1" applyAlignment="1">
      <alignment horizontal="center"/>
    </xf>
    <xf numFmtId="165" fontId="24" fillId="2" borderId="0" xfId="7" applyFont="1" applyFill="1" applyBorder="1"/>
    <xf numFmtId="0" fontId="24" fillId="2" borderId="0" xfId="0" applyFont="1" applyFill="1" applyAlignment="1">
      <alignment horizontal="center"/>
    </xf>
    <xf numFmtId="0" fontId="25" fillId="2" borderId="0" xfId="0" applyFont="1" applyFill="1" applyAlignment="1">
      <alignment horizontal="center" vertical="justify" wrapText="1"/>
    </xf>
    <xf numFmtId="0" fontId="25" fillId="2" borderId="0" xfId="0" applyFont="1" applyFill="1" applyAlignment="1">
      <alignment horizontal="center"/>
    </xf>
    <xf numFmtId="171" fontId="24" fillId="2" borderId="0" xfId="3" applyNumberFormat="1" applyFont="1" applyFill="1" applyBorder="1"/>
    <xf numFmtId="169" fontId="24" fillId="2" borderId="0" xfId="0" applyNumberFormat="1" applyFont="1" applyFill="1" applyAlignment="1">
      <alignment horizontal="center"/>
    </xf>
    <xf numFmtId="0" fontId="24" fillId="2" borderId="0" xfId="8" applyNumberFormat="1" applyFont="1" applyFill="1" applyBorder="1"/>
    <xf numFmtId="0" fontId="25" fillId="2" borderId="0" xfId="0" applyFont="1" applyFill="1" applyAlignment="1">
      <alignment horizontal="center" vertical="center" wrapText="1"/>
    </xf>
    <xf numFmtId="9" fontId="0" fillId="2" borderId="0" xfId="8" applyFont="1" applyFill="1" applyBorder="1"/>
    <xf numFmtId="2" fontId="0" fillId="2" borderId="0" xfId="8" applyNumberFormat="1" applyFont="1" applyFill="1" applyBorder="1"/>
    <xf numFmtId="165" fontId="25" fillId="2" borderId="22" xfId="7" applyFont="1" applyFill="1" applyBorder="1" applyAlignment="1">
      <alignment horizontal="center"/>
    </xf>
    <xf numFmtId="168" fontId="24" fillId="2" borderId="0" xfId="8" applyNumberFormat="1" applyFont="1" applyFill="1" applyBorder="1"/>
    <xf numFmtId="172" fontId="24" fillId="2" borderId="0" xfId="7" applyNumberFormat="1" applyFont="1" applyFill="1" applyBorder="1"/>
    <xf numFmtId="169" fontId="24" fillId="2" borderId="11" xfId="7" applyNumberFormat="1" applyFont="1" applyFill="1" applyBorder="1"/>
    <xf numFmtId="0" fontId="24" fillId="2" borderId="11" xfId="0" applyFont="1" applyFill="1" applyBorder="1" applyAlignment="1">
      <alignment horizontal="center"/>
    </xf>
    <xf numFmtId="173" fontId="24" fillId="2" borderId="0" xfId="7" applyNumberFormat="1" applyFont="1" applyFill="1" applyBorder="1"/>
    <xf numFmtId="0" fontId="25" fillId="2" borderId="15" xfId="0" applyFont="1" applyFill="1" applyBorder="1" applyAlignment="1">
      <alignment horizontal="center" vertical="center" wrapText="1"/>
    </xf>
    <xf numFmtId="0" fontId="12" fillId="2" borderId="0" xfId="0" applyFont="1" applyFill="1" applyAlignment="1">
      <alignment horizontal="center"/>
    </xf>
    <xf numFmtId="0" fontId="4" fillId="2" borderId="35"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horizontal="justify" vertical="center" wrapText="1"/>
    </xf>
    <xf numFmtId="0" fontId="0" fillId="2" borderId="10" xfId="0" applyFill="1" applyBorder="1"/>
    <xf numFmtId="0" fontId="27" fillId="2" borderId="35" xfId="0" applyFont="1" applyFill="1" applyBorder="1" applyAlignment="1">
      <alignment horizontal="center" vertical="center"/>
    </xf>
    <xf numFmtId="0" fontId="27" fillId="2" borderId="7" xfId="0" applyFont="1" applyFill="1" applyBorder="1" applyAlignment="1">
      <alignment horizontal="center" vertical="center"/>
    </xf>
    <xf numFmtId="0" fontId="26" fillId="2" borderId="1" xfId="0" applyFont="1" applyFill="1" applyBorder="1" applyAlignment="1">
      <alignment horizontal="justify" vertical="center" wrapText="1"/>
    </xf>
    <xf numFmtId="0" fontId="0" fillId="2" borderId="9" xfId="0" applyFill="1" applyBorder="1"/>
    <xf numFmtId="0" fontId="27" fillId="2" borderId="2" xfId="0" applyFont="1" applyFill="1" applyBorder="1" applyAlignment="1">
      <alignment horizontal="center" vertical="center"/>
    </xf>
    <xf numFmtId="0" fontId="27" fillId="2" borderId="1" xfId="0" applyFont="1" applyFill="1" applyBorder="1" applyAlignment="1">
      <alignment horizontal="center" vertical="center"/>
    </xf>
    <xf numFmtId="41" fontId="0" fillId="2" borderId="0" xfId="10" applyFont="1" applyFill="1" applyAlignment="1">
      <alignment vertical="center"/>
    </xf>
    <xf numFmtId="0" fontId="27" fillId="2" borderId="1" xfId="0" applyFont="1" applyFill="1" applyBorder="1" applyAlignment="1">
      <alignment horizontal="center" vertical="center" wrapText="1"/>
    </xf>
    <xf numFmtId="0" fontId="26" fillId="2" borderId="1" xfId="0" applyFont="1" applyFill="1" applyBorder="1" applyAlignment="1">
      <alignment vertical="center"/>
    </xf>
    <xf numFmtId="3" fontId="0" fillId="2" borderId="0" xfId="0" applyNumberFormat="1" applyFill="1"/>
    <xf numFmtId="0" fontId="26" fillId="2" borderId="4" xfId="0" applyFont="1" applyFill="1" applyBorder="1" applyAlignment="1">
      <alignment horizontal="center" vertical="center"/>
    </xf>
    <xf numFmtId="0" fontId="0" fillId="2" borderId="0" xfId="0" applyFill="1" applyAlignment="1">
      <alignment horizontal="justify" vertical="justify"/>
    </xf>
    <xf numFmtId="0" fontId="0" fillId="2" borderId="0" xfId="0" applyFill="1" applyAlignment="1">
      <alignment horizontal="center"/>
    </xf>
    <xf numFmtId="0" fontId="12" fillId="2" borderId="36" xfId="0" applyFont="1" applyFill="1" applyBorder="1" applyAlignment="1">
      <alignment horizontal="center"/>
    </xf>
    <xf numFmtId="170" fontId="24" fillId="2" borderId="0" xfId="0" applyNumberFormat="1" applyFont="1" applyFill="1" applyAlignment="1">
      <alignment horizontal="center" vertical="center"/>
    </xf>
    <xf numFmtId="9" fontId="24" fillId="2" borderId="36" xfId="8" applyFont="1" applyFill="1" applyBorder="1" applyAlignment="1">
      <alignment horizontal="right" vertical="center"/>
    </xf>
    <xf numFmtId="0" fontId="25" fillId="2" borderId="16" xfId="0" applyFont="1" applyFill="1" applyBorder="1" applyAlignment="1">
      <alignment horizontal="center"/>
    </xf>
    <xf numFmtId="0" fontId="25" fillId="2" borderId="16" xfId="0" applyFont="1" applyFill="1" applyBorder="1" applyAlignment="1">
      <alignment horizontal="justify" vertical="center" wrapText="1"/>
    </xf>
    <xf numFmtId="168" fontId="24" fillId="2" borderId="36" xfId="8" applyNumberFormat="1" applyFont="1" applyFill="1" applyBorder="1" applyAlignment="1">
      <alignment horizontal="right" vertical="center"/>
    </xf>
    <xf numFmtId="172" fontId="24" fillId="2" borderId="36" xfId="8" applyNumberFormat="1" applyFont="1" applyFill="1" applyBorder="1" applyAlignment="1">
      <alignment horizontal="right" vertical="center"/>
    </xf>
    <xf numFmtId="0" fontId="25" fillId="2" borderId="16" xfId="0" applyFont="1" applyFill="1" applyBorder="1"/>
    <xf numFmtId="174" fontId="24" fillId="2" borderId="36" xfId="3" applyNumberFormat="1" applyFont="1" applyFill="1" applyBorder="1" applyAlignment="1">
      <alignment horizontal="right" vertical="center"/>
    </xf>
    <xf numFmtId="175" fontId="24" fillId="2" borderId="36" xfId="0" applyNumberFormat="1" applyFont="1" applyFill="1" applyBorder="1" applyAlignment="1">
      <alignment horizontal="right" vertical="center"/>
    </xf>
    <xf numFmtId="0" fontId="25" fillId="2" borderId="36" xfId="0" applyFont="1" applyFill="1" applyBorder="1" applyAlignment="1">
      <alignment horizontal="center" vertical="center" wrapText="1"/>
    </xf>
    <xf numFmtId="0" fontId="25" fillId="2" borderId="0" xfId="0" applyFont="1" applyFill="1" applyAlignment="1">
      <alignment horizontal="center" vertical="center"/>
    </xf>
    <xf numFmtId="0" fontId="25" fillId="2" borderId="36" xfId="0" applyFont="1" applyFill="1" applyBorder="1" applyAlignment="1">
      <alignment horizontal="center" vertical="center"/>
    </xf>
    <xf numFmtId="0" fontId="33" fillId="0" borderId="0" xfId="0" applyFont="1"/>
    <xf numFmtId="9" fontId="33" fillId="0" borderId="0" xfId="8" applyFont="1"/>
    <xf numFmtId="0" fontId="33" fillId="0" borderId="28" xfId="0" applyFont="1" applyBorder="1" applyAlignment="1">
      <alignment wrapText="1"/>
    </xf>
    <xf numFmtId="0" fontId="33" fillId="0" borderId="29" xfId="0" applyFont="1" applyBorder="1"/>
    <xf numFmtId="0" fontId="33" fillId="0" borderId="31" xfId="0" applyFont="1" applyBorder="1"/>
    <xf numFmtId="0" fontId="33" fillId="0" borderId="1" xfId="0" applyFont="1" applyBorder="1"/>
    <xf numFmtId="0" fontId="33" fillId="0" borderId="31" xfId="0" applyFont="1" applyBorder="1" applyAlignment="1">
      <alignment wrapText="1"/>
    </xf>
    <xf numFmtId="164" fontId="34" fillId="0" borderId="1" xfId="3" applyFont="1" applyBorder="1" applyAlignment="1">
      <alignment horizontal="right" vertical="center"/>
    </xf>
    <xf numFmtId="0" fontId="34" fillId="0" borderId="32" xfId="0" applyFont="1" applyBorder="1" applyAlignment="1">
      <alignment horizontal="center" vertical="center"/>
    </xf>
    <xf numFmtId="0" fontId="35" fillId="0" borderId="1" xfId="0" applyFont="1" applyBorder="1" applyAlignment="1">
      <alignment horizontal="center" vertical="center"/>
    </xf>
    <xf numFmtId="0" fontId="35" fillId="0" borderId="1" xfId="0" applyFont="1" applyBorder="1" applyAlignment="1">
      <alignment horizontal="center" vertical="center" wrapText="1"/>
    </xf>
    <xf numFmtId="164" fontId="34" fillId="0" borderId="1" xfId="3" applyFont="1" applyBorder="1" applyAlignment="1">
      <alignment horizontal="left" vertical="center"/>
    </xf>
    <xf numFmtId="164" fontId="35" fillId="0" borderId="1" xfId="3" applyFont="1" applyBorder="1" applyAlignment="1">
      <alignment horizontal="left" vertical="center"/>
    </xf>
    <xf numFmtId="0" fontId="35" fillId="0" borderId="1" xfId="0" applyFont="1" applyBorder="1" applyAlignment="1">
      <alignment horizontal="right" vertical="center"/>
    </xf>
    <xf numFmtId="0" fontId="34" fillId="0" borderId="1" xfId="0" applyFont="1" applyBorder="1" applyAlignment="1">
      <alignment horizontal="center" vertical="center" wrapText="1"/>
    </xf>
    <xf numFmtId="0" fontId="35" fillId="0" borderId="32" xfId="0" applyFont="1" applyBorder="1" applyAlignment="1">
      <alignment horizontal="center" vertical="center"/>
    </xf>
    <xf numFmtId="0" fontId="34" fillId="0" borderId="1" xfId="0" applyFont="1" applyBorder="1" applyAlignment="1">
      <alignment horizontal="left" vertical="center" wrapText="1"/>
    </xf>
    <xf numFmtId="164" fontId="35" fillId="0" borderId="1" xfId="3" applyFont="1" applyBorder="1" applyAlignment="1">
      <alignment horizontal="right" vertical="center"/>
    </xf>
    <xf numFmtId="164" fontId="34" fillId="0" borderId="1" xfId="3" applyFont="1" applyBorder="1" applyAlignment="1">
      <alignment horizontal="left" vertical="center" wrapText="1"/>
    </xf>
    <xf numFmtId="0" fontId="34" fillId="0" borderId="33" xfId="0" applyFont="1" applyBorder="1" applyAlignment="1">
      <alignment vertical="center" wrapText="1"/>
    </xf>
    <xf numFmtId="0" fontId="34" fillId="0" borderId="34" xfId="0" applyFont="1" applyBorder="1" applyAlignment="1">
      <alignment vertical="center" wrapText="1"/>
    </xf>
    <xf numFmtId="164" fontId="34" fillId="0" borderId="34" xfId="3" applyFont="1" applyBorder="1" applyAlignment="1">
      <alignment horizontal="left" vertical="center"/>
    </xf>
    <xf numFmtId="0" fontId="34" fillId="0" borderId="25" xfId="0" applyFont="1" applyBorder="1" applyAlignment="1">
      <alignment horizontal="center" vertical="center"/>
    </xf>
    <xf numFmtId="0" fontId="35" fillId="0" borderId="37" xfId="0" applyFont="1" applyBorder="1" applyAlignment="1">
      <alignment horizontal="left" vertical="center"/>
    </xf>
    <xf numFmtId="0" fontId="35" fillId="0" borderId="37" xfId="0" applyFont="1" applyBorder="1" applyAlignment="1">
      <alignment horizontal="center" vertical="center" wrapText="1"/>
    </xf>
    <xf numFmtId="0" fontId="35" fillId="0" borderId="22" xfId="0" applyFont="1" applyBorder="1" applyAlignment="1">
      <alignment horizontal="left" vertical="center"/>
    </xf>
    <xf numFmtId="0" fontId="34" fillId="0" borderId="38" xfId="0" applyFont="1" applyBorder="1" applyAlignment="1">
      <alignment horizontal="center" vertical="center" wrapText="1"/>
    </xf>
    <xf numFmtId="0" fontId="34" fillId="0" borderId="20" xfId="0" applyFont="1" applyBorder="1" applyAlignment="1">
      <alignment horizontal="center" vertical="center" wrapText="1"/>
    </xf>
    <xf numFmtId="0" fontId="37" fillId="0" borderId="0" xfId="0" applyFont="1"/>
    <xf numFmtId="164" fontId="37" fillId="0" borderId="0" xfId="3" applyFont="1"/>
    <xf numFmtId="164" fontId="37" fillId="0" borderId="0" xfId="3" applyFont="1" applyAlignment="1">
      <alignment horizontal="center" vertical="center"/>
    </xf>
    <xf numFmtId="0" fontId="37" fillId="0" borderId="0" xfId="0" applyFont="1" applyAlignment="1">
      <alignment horizontal="center" vertical="center"/>
    </xf>
    <xf numFmtId="0" fontId="37" fillId="0" borderId="0" xfId="0" applyFont="1" applyAlignment="1">
      <alignment horizontal="center" vertical="center" wrapText="1"/>
    </xf>
    <xf numFmtId="0" fontId="14" fillId="0" borderId="0" xfId="4" applyFont="1" applyAlignment="1">
      <alignment horizontal="left" vertical="center" wrapText="1"/>
    </xf>
    <xf numFmtId="0" fontId="37" fillId="0" borderId="28" xfId="0" applyFont="1" applyBorder="1"/>
    <xf numFmtId="0" fontId="37" fillId="0" borderId="29" xfId="0" applyFont="1" applyBorder="1"/>
    <xf numFmtId="0" fontId="37" fillId="0" borderId="31" xfId="0" applyFont="1" applyBorder="1"/>
    <xf numFmtId="0" fontId="37" fillId="0" borderId="1" xfId="0" applyFont="1" applyBorder="1"/>
    <xf numFmtId="0" fontId="37" fillId="0" borderId="31" xfId="0" applyFont="1" applyBorder="1" applyAlignment="1">
      <alignment wrapText="1"/>
    </xf>
    <xf numFmtId="0" fontId="36" fillId="0" borderId="31" xfId="0" applyFont="1" applyBorder="1" applyAlignment="1">
      <alignment horizontal="center" vertical="center" wrapText="1"/>
    </xf>
    <xf numFmtId="0" fontId="36" fillId="0" borderId="1" xfId="0" applyFont="1" applyBorder="1" applyAlignment="1">
      <alignment horizontal="center" vertical="center" wrapText="1"/>
    </xf>
    <xf numFmtId="0" fontId="15" fillId="0" borderId="0" xfId="4" applyFont="1" applyAlignment="1">
      <alignment vertical="center" wrapText="1"/>
    </xf>
    <xf numFmtId="0" fontId="14" fillId="0" borderId="0" xfId="0" applyFont="1" applyAlignment="1">
      <alignment horizontal="center" vertical="center" wrapText="1"/>
    </xf>
    <xf numFmtId="164" fontId="16" fillId="0" borderId="0" xfId="0" applyNumberFormat="1" applyFont="1" applyAlignment="1">
      <alignment horizontal="center" vertical="center" wrapText="1"/>
    </xf>
    <xf numFmtId="0" fontId="16" fillId="0" borderId="0" xfId="0" applyFont="1" applyAlignment="1">
      <alignment horizontal="center" vertical="center" wrapText="1"/>
    </xf>
    <xf numFmtId="0" fontId="18" fillId="0" borderId="0" xfId="0" applyFont="1" applyAlignment="1">
      <alignment horizontal="justify" vertical="center"/>
    </xf>
    <xf numFmtId="166" fontId="13" fillId="0" borderId="0" xfId="0" applyNumberFormat="1" applyFont="1" applyAlignment="1">
      <alignment vertical="center"/>
    </xf>
    <xf numFmtId="0" fontId="13" fillId="0" borderId="1" xfId="0" applyFont="1" applyBorder="1" applyAlignment="1">
      <alignment horizontal="center" vertical="center" wrapText="1"/>
    </xf>
    <xf numFmtId="0" fontId="14" fillId="6" borderId="1" xfId="0" applyFont="1" applyFill="1" applyBorder="1" applyAlignment="1">
      <alignment horizontal="center" vertical="center" wrapText="1"/>
    </xf>
    <xf numFmtId="0" fontId="19" fillId="0" borderId="4" xfId="4" applyFont="1" applyBorder="1" applyAlignment="1">
      <alignment vertical="center" wrapText="1"/>
    </xf>
    <xf numFmtId="0" fontId="38" fillId="7" borderId="17" xfId="0" applyFont="1" applyFill="1" applyBorder="1" applyAlignment="1">
      <alignment horizontal="center" vertical="center" wrapText="1"/>
    </xf>
    <xf numFmtId="0" fontId="38" fillId="7" borderId="15" xfId="0" applyFont="1" applyFill="1" applyBorder="1" applyAlignment="1">
      <alignment horizontal="justify" vertical="center" wrapText="1"/>
    </xf>
    <xf numFmtId="0" fontId="30" fillId="0" borderId="38" xfId="0" applyFont="1" applyBorder="1" applyAlignment="1">
      <alignment horizontal="center" vertical="center" wrapText="1"/>
    </xf>
    <xf numFmtId="0" fontId="38" fillId="0" borderId="20" xfId="0" applyFont="1" applyBorder="1" applyAlignment="1">
      <alignment horizontal="justify" vertical="center" wrapText="1"/>
    </xf>
    <xf numFmtId="0" fontId="38" fillId="8" borderId="38" xfId="0" applyFont="1" applyFill="1" applyBorder="1" applyAlignment="1">
      <alignment horizontal="center" vertical="center" wrapText="1"/>
    </xf>
    <xf numFmtId="0" fontId="38" fillId="8" borderId="20" xfId="0" applyFont="1" applyFill="1" applyBorder="1" applyAlignment="1">
      <alignment horizontal="justify" vertical="center" wrapText="1"/>
    </xf>
    <xf numFmtId="0" fontId="30" fillId="0" borderId="20" xfId="0" applyFont="1" applyBorder="1" applyAlignment="1">
      <alignment horizontal="justify" vertical="center" wrapText="1"/>
    </xf>
    <xf numFmtId="0" fontId="8" fillId="0" borderId="1" xfId="0" applyFont="1" applyBorder="1" applyAlignment="1">
      <alignment horizontal="center"/>
    </xf>
    <xf numFmtId="0" fontId="7" fillId="2" borderId="18" xfId="0" applyFont="1" applyFill="1" applyBorder="1" applyAlignment="1">
      <alignment horizontal="justify" vertical="center" wrapText="1"/>
    </xf>
    <xf numFmtId="0" fontId="7" fillId="2" borderId="17" xfId="0" applyFont="1" applyFill="1" applyBorder="1" applyAlignment="1">
      <alignment horizontal="justify" vertical="center" wrapText="1"/>
    </xf>
    <xf numFmtId="0" fontId="7" fillId="2" borderId="19" xfId="0" applyFont="1" applyFill="1" applyBorder="1" applyAlignment="1">
      <alignment horizontal="center" vertical="center"/>
    </xf>
    <xf numFmtId="0" fontId="22" fillId="2" borderId="0" xfId="0" applyFont="1" applyFill="1" applyAlignment="1">
      <alignment horizontal="center" vertical="center" wrapText="1"/>
    </xf>
    <xf numFmtId="0" fontId="20" fillId="2" borderId="0" xfId="0" applyFont="1" applyFill="1" applyAlignment="1">
      <alignment horizontal="center" vertical="center" wrapText="1"/>
    </xf>
    <xf numFmtId="0" fontId="7" fillId="2" borderId="0" xfId="0" applyFont="1" applyFill="1" applyAlignment="1">
      <alignment horizontal="center" vertical="center" wrapText="1"/>
    </xf>
    <xf numFmtId="0" fontId="0" fillId="2" borderId="0" xfId="0" applyFill="1" applyAlignment="1">
      <alignment horizontal="justify" vertical="center"/>
    </xf>
    <xf numFmtId="0" fontId="7" fillId="2" borderId="18"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165" fontId="7" fillId="2" borderId="0" xfId="0" applyNumberFormat="1" applyFont="1" applyFill="1" applyAlignment="1">
      <alignment horizontal="center" vertical="justify" wrapText="1"/>
    </xf>
    <xf numFmtId="0" fontId="7" fillId="2" borderId="0" xfId="0" applyFont="1" applyFill="1" applyAlignment="1">
      <alignment horizontal="center" vertical="justify" wrapText="1"/>
    </xf>
    <xf numFmtId="165" fontId="26" fillId="2" borderId="0" xfId="7" applyFont="1" applyFill="1" applyBorder="1" applyAlignment="1">
      <alignment horizontal="center"/>
    </xf>
    <xf numFmtId="9" fontId="12" fillId="2" borderId="0" xfId="0" applyNumberFormat="1" applyFont="1" applyFill="1" applyAlignment="1">
      <alignment horizontal="center"/>
    </xf>
    <xf numFmtId="0" fontId="12" fillId="2" borderId="0" xfId="0" applyFont="1" applyFill="1" applyAlignment="1">
      <alignment horizontal="center"/>
    </xf>
    <xf numFmtId="0" fontId="25" fillId="2" borderId="0" xfId="0" applyFont="1" applyFill="1" applyAlignment="1">
      <alignment horizontal="center" vertical="justify" wrapText="1"/>
    </xf>
    <xf numFmtId="9" fontId="7" fillId="2" borderId="0" xfId="0" applyNumberFormat="1" applyFont="1" applyFill="1" applyAlignment="1">
      <alignment horizontal="center" vertical="justify" wrapText="1"/>
    </xf>
    <xf numFmtId="0" fontId="7" fillId="2" borderId="0" xfId="0" applyFont="1" applyFill="1" applyAlignment="1">
      <alignment horizontal="left" vertical="justify"/>
    </xf>
    <xf numFmtId="0" fontId="25" fillId="2" borderId="16" xfId="0" applyFont="1" applyFill="1" applyBorder="1" applyAlignment="1">
      <alignment horizontal="center" vertical="center"/>
    </xf>
    <xf numFmtId="0" fontId="7" fillId="2" borderId="0" xfId="0" applyFont="1" applyFill="1" applyAlignment="1">
      <alignment horizontal="left" vertical="center" wrapText="1"/>
    </xf>
    <xf numFmtId="0" fontId="34" fillId="0" borderId="34" xfId="0" applyFont="1" applyBorder="1" applyAlignment="1">
      <alignment horizontal="center" vertical="center"/>
    </xf>
    <xf numFmtId="3" fontId="35" fillId="0" borderId="1" xfId="0" applyNumberFormat="1" applyFont="1" applyBorder="1" applyAlignment="1">
      <alignment horizontal="right" vertical="center"/>
    </xf>
    <xf numFmtId="0" fontId="34" fillId="0" borderId="21" xfId="0" applyFont="1" applyBorder="1" applyAlignment="1">
      <alignment horizontal="center" vertical="center" wrapText="1"/>
    </xf>
    <xf numFmtId="0" fontId="34" fillId="0" borderId="38" xfId="0" applyFont="1" applyBorder="1" applyAlignment="1">
      <alignment horizontal="center" vertical="center" wrapText="1"/>
    </xf>
    <xf numFmtId="0" fontId="35" fillId="0" borderId="26" xfId="0" applyFont="1" applyBorder="1" applyAlignment="1">
      <alignment horizontal="right" vertical="center"/>
    </xf>
    <xf numFmtId="0" fontId="35" fillId="0" borderId="27" xfId="0" applyFont="1" applyBorder="1" applyAlignment="1">
      <alignment horizontal="right" vertical="center"/>
    </xf>
    <xf numFmtId="0" fontId="35" fillId="0" borderId="26" xfId="0" applyFont="1" applyBorder="1" applyAlignment="1">
      <alignment horizontal="left" vertical="center"/>
    </xf>
    <xf numFmtId="0" fontId="35" fillId="0" borderId="27" xfId="0" applyFont="1" applyBorder="1" applyAlignment="1">
      <alignment horizontal="left" vertical="center"/>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1" xfId="0" applyFont="1" applyBorder="1" applyAlignment="1">
      <alignment horizontal="left" vertical="center"/>
    </xf>
    <xf numFmtId="0" fontId="34" fillId="0" borderId="1" xfId="0" applyFont="1" applyBorder="1" applyAlignment="1">
      <alignment horizontal="left" vertical="center" wrapText="1"/>
    </xf>
    <xf numFmtId="0" fontId="34" fillId="0" borderId="1" xfId="0" applyFont="1" applyBorder="1" applyAlignment="1">
      <alignment horizontal="center" vertical="center"/>
    </xf>
    <xf numFmtId="3" fontId="35" fillId="0" borderId="1" xfId="0" applyNumberFormat="1" applyFont="1" applyBorder="1" applyAlignment="1">
      <alignment horizontal="right" vertical="center" wrapText="1"/>
    </xf>
    <xf numFmtId="0" fontId="35" fillId="0" borderId="1" xfId="0" applyFont="1" applyBorder="1" applyAlignment="1">
      <alignment horizontal="right" vertical="center"/>
    </xf>
    <xf numFmtId="3" fontId="34" fillId="0" borderId="1" xfId="0" applyNumberFormat="1" applyFont="1" applyBorder="1" applyAlignment="1">
      <alignment horizontal="right" vertical="center"/>
    </xf>
    <xf numFmtId="0" fontId="35" fillId="0" borderId="1" xfId="0" applyFont="1" applyBorder="1" applyAlignment="1">
      <alignment horizontal="left" vertical="center"/>
    </xf>
    <xf numFmtId="0" fontId="34" fillId="0" borderId="1" xfId="0" applyFont="1" applyBorder="1" applyAlignment="1">
      <alignment horizontal="center" vertical="center" wrapText="1"/>
    </xf>
    <xf numFmtId="0" fontId="33" fillId="4" borderId="18" xfId="0" applyFont="1" applyFill="1" applyBorder="1" applyAlignment="1">
      <alignment horizontal="center"/>
    </xf>
    <xf numFmtId="0" fontId="33" fillId="4" borderId="17" xfId="0" applyFont="1" applyFill="1" applyBorder="1" applyAlignment="1">
      <alignment horizontal="center"/>
    </xf>
    <xf numFmtId="0" fontId="33" fillId="0" borderId="32"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29"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39" xfId="0" applyFont="1" applyBorder="1" applyAlignment="1">
      <alignment horizontal="center" vertical="center" wrapText="1"/>
    </xf>
    <xf numFmtId="0" fontId="34" fillId="0" borderId="31" xfId="0" applyFont="1" applyBorder="1" applyAlignment="1">
      <alignment horizontal="center" vertical="center"/>
    </xf>
    <xf numFmtId="0" fontId="34" fillId="0" borderId="31" xfId="0" applyFont="1" applyBorder="1" applyAlignment="1">
      <alignment horizontal="center" vertical="center" wrapText="1"/>
    </xf>
    <xf numFmtId="0" fontId="34" fillId="0" borderId="1" xfId="0" applyFont="1" applyBorder="1" applyAlignment="1">
      <alignment horizontal="right" vertical="center"/>
    </xf>
    <xf numFmtId="9" fontId="34" fillId="0" borderId="1" xfId="0" applyNumberFormat="1" applyFont="1" applyBorder="1" applyAlignment="1">
      <alignment horizontal="right" vertical="center"/>
    </xf>
    <xf numFmtId="0" fontId="33" fillId="0" borderId="18" xfId="0" applyFont="1" applyBorder="1" applyAlignment="1">
      <alignment horizontal="center"/>
    </xf>
    <xf numFmtId="0" fontId="33" fillId="0" borderId="24" xfId="0" applyFont="1" applyBorder="1" applyAlignment="1">
      <alignment horizontal="center"/>
    </xf>
    <xf numFmtId="0" fontId="33" fillId="0" borderId="17" xfId="0" applyFont="1" applyBorder="1" applyAlignment="1">
      <alignment horizontal="center"/>
    </xf>
    <xf numFmtId="0" fontId="37" fillId="0" borderId="32" xfId="0" applyFont="1" applyBorder="1" applyAlignment="1">
      <alignment horizontal="center" vertical="center"/>
    </xf>
    <xf numFmtId="0" fontId="37" fillId="0" borderId="1" xfId="0" applyFont="1" applyBorder="1" applyAlignment="1">
      <alignment horizontal="center" vertical="center"/>
    </xf>
    <xf numFmtId="0" fontId="8" fillId="0" borderId="32" xfId="0" applyFont="1" applyBorder="1" applyAlignment="1">
      <alignment horizontal="center" vertical="center" wrapText="1"/>
    </xf>
    <xf numFmtId="0" fontId="8" fillId="0" borderId="1"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36" fillId="0" borderId="1"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32" xfId="0" applyFont="1" applyBorder="1" applyAlignment="1">
      <alignment horizontal="center" vertical="center" wrapText="1"/>
    </xf>
    <xf numFmtId="0" fontId="37" fillId="0" borderId="32"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34" xfId="0" applyFont="1" applyBorder="1" applyAlignment="1">
      <alignment horizontal="center" vertical="center" wrapText="1"/>
    </xf>
    <xf numFmtId="0" fontId="36" fillId="0" borderId="33"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29" xfId="0" applyFont="1" applyBorder="1" applyAlignment="1">
      <alignment horizontal="center" vertical="center"/>
    </xf>
    <xf numFmtId="0" fontId="15" fillId="0" borderId="0" xfId="4" applyFont="1" applyAlignment="1">
      <alignment horizontal="center" vertical="center" wrapText="1"/>
    </xf>
    <xf numFmtId="0" fontId="14" fillId="0" borderId="0" xfId="4" applyFont="1" applyAlignment="1">
      <alignment horizontal="center" vertical="center" wrapText="1"/>
    </xf>
    <xf numFmtId="0" fontId="17" fillId="0" borderId="10" xfId="0" applyFont="1" applyBorder="1" applyAlignment="1">
      <alignment horizontal="center" vertical="center"/>
    </xf>
    <xf numFmtId="0" fontId="17" fillId="0" borderId="0" xfId="0" applyFont="1" applyAlignment="1">
      <alignment horizontal="center" vertical="center"/>
    </xf>
    <xf numFmtId="0" fontId="15" fillId="0" borderId="1" xfId="0" applyFont="1" applyBorder="1" applyAlignment="1">
      <alignment horizontal="center" vertical="center" wrapText="1"/>
    </xf>
    <xf numFmtId="0" fontId="19" fillId="0" borderId="1" xfId="4"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19" fillId="0" borderId="2" xfId="4" applyFont="1" applyBorder="1" applyAlignment="1">
      <alignment horizontal="center" vertical="center" wrapText="1"/>
    </xf>
    <xf numFmtId="0" fontId="19" fillId="0" borderId="8" xfId="4" applyFont="1" applyBorder="1" applyAlignment="1">
      <alignment horizontal="center" vertical="center" wrapText="1"/>
    </xf>
    <xf numFmtId="0" fontId="19" fillId="0" borderId="3" xfId="4" applyFont="1" applyBorder="1" applyAlignment="1">
      <alignment horizontal="center" vertical="center" wrapText="1"/>
    </xf>
    <xf numFmtId="0" fontId="19" fillId="4" borderId="1" xfId="4" applyFont="1" applyFill="1" applyBorder="1" applyAlignment="1">
      <alignment horizontal="center" vertical="center" wrapText="1"/>
    </xf>
    <xf numFmtId="0" fontId="15" fillId="0" borderId="0" xfId="4" applyFont="1" applyAlignment="1">
      <alignment horizontal="left" vertical="center" wrapText="1"/>
    </xf>
    <xf numFmtId="0" fontId="15" fillId="0" borderId="1" xfId="0" applyFont="1" applyBorder="1" applyAlignment="1">
      <alignment vertical="center" wrapText="1"/>
    </xf>
    <xf numFmtId="0" fontId="38" fillId="7" borderId="18" xfId="0" applyFont="1" applyFill="1" applyBorder="1" applyAlignment="1">
      <alignment horizontal="center" vertical="center" wrapText="1"/>
    </xf>
    <xf numFmtId="0" fontId="38" fillId="7" borderId="17"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11">
    <cellStyle name="Millares" xfId="7" builtinId="3"/>
    <cellStyle name="Millares [0]" xfId="10" builtinId="6"/>
    <cellStyle name="Millares [0] 2" xfId="9"/>
    <cellStyle name="Millares 2" xfId="1"/>
    <cellStyle name="Moneda" xfId="3" builtinId="4"/>
    <cellStyle name="Moneda [0] 2" xfId="6"/>
    <cellStyle name="Normal" xfId="0" builtinId="0"/>
    <cellStyle name="Normal 2" xfId="2"/>
    <cellStyle name="Normal 3" xfId="4"/>
    <cellStyle name="Normal 4" xfId="5"/>
    <cellStyle name="Porcentaj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8</xdr:col>
      <xdr:colOff>304800</xdr:colOff>
      <xdr:row>35</xdr:row>
      <xdr:rowOff>142875</xdr:rowOff>
    </xdr:to>
    <xdr:pic>
      <xdr:nvPicPr>
        <xdr:cNvPr id="2" name="Imagen 1">
          <a:extLst>
            <a:ext uri="{FF2B5EF4-FFF2-40B4-BE49-F238E27FC236}">
              <a16:creationId xmlns:a16="http://schemas.microsoft.com/office/drawing/2014/main" id="{3DF22F35-EAAF-4C61-ACF2-F236B5BD4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0025"/>
          <a:ext cx="5619750" cy="661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35</xdr:row>
      <xdr:rowOff>38100</xdr:rowOff>
    </xdr:from>
    <xdr:to>
      <xdr:col>8</xdr:col>
      <xdr:colOff>295275</xdr:colOff>
      <xdr:row>70</xdr:row>
      <xdr:rowOff>152400</xdr:rowOff>
    </xdr:to>
    <xdr:pic>
      <xdr:nvPicPr>
        <xdr:cNvPr id="3" name="Imagen 2">
          <a:extLst>
            <a:ext uri="{FF2B5EF4-FFF2-40B4-BE49-F238E27FC236}">
              <a16:creationId xmlns:a16="http://schemas.microsoft.com/office/drawing/2014/main" id="{CBC02BA5-DA8C-48EC-88FF-0E4C426D708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1525" y="6705600"/>
          <a:ext cx="5619750" cy="678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70</xdr:row>
      <xdr:rowOff>95250</xdr:rowOff>
    </xdr:from>
    <xdr:to>
      <xdr:col>8</xdr:col>
      <xdr:colOff>314325</xdr:colOff>
      <xdr:row>105</xdr:row>
      <xdr:rowOff>85725</xdr:rowOff>
    </xdr:to>
    <xdr:pic>
      <xdr:nvPicPr>
        <xdr:cNvPr id="4" name="Imagen 3">
          <a:extLst>
            <a:ext uri="{FF2B5EF4-FFF2-40B4-BE49-F238E27FC236}">
              <a16:creationId xmlns:a16="http://schemas.microsoft.com/office/drawing/2014/main" id="{2675B637-CE1B-45D9-9F40-59B60596A97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1050" y="13430250"/>
          <a:ext cx="5629275" cy="665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105</xdr:row>
      <xdr:rowOff>28575</xdr:rowOff>
    </xdr:from>
    <xdr:to>
      <xdr:col>8</xdr:col>
      <xdr:colOff>314325</xdr:colOff>
      <xdr:row>136</xdr:row>
      <xdr:rowOff>114300</xdr:rowOff>
    </xdr:to>
    <xdr:pic>
      <xdr:nvPicPr>
        <xdr:cNvPr id="5" name="Imagen 4">
          <a:extLst>
            <a:ext uri="{FF2B5EF4-FFF2-40B4-BE49-F238E27FC236}">
              <a16:creationId xmlns:a16="http://schemas.microsoft.com/office/drawing/2014/main" id="{B5DA9F6B-6083-4204-B945-158A17EDD88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1050" y="20031075"/>
          <a:ext cx="5629275" cy="5991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4"/>
  <sheetViews>
    <sheetView topLeftCell="A31" zoomScale="85" zoomScaleNormal="85" workbookViewId="0">
      <selection activeCell="B16" sqref="B16"/>
    </sheetView>
  </sheetViews>
  <sheetFormatPr baseColWidth="10" defaultRowHeight="11.25" x14ac:dyDescent="0.2"/>
  <cols>
    <col min="1" max="1" width="74.42578125" style="2" customWidth="1"/>
    <col min="2" max="2" width="40" style="80" customWidth="1"/>
    <col min="3" max="5" width="11.42578125" style="1"/>
    <col min="6" max="6" width="15" style="1" bestFit="1" customWidth="1"/>
    <col min="7" max="7" width="11.42578125" style="1"/>
    <col min="8" max="8" width="17" style="1" customWidth="1"/>
    <col min="9" max="9" width="13.7109375" style="1" bestFit="1" customWidth="1"/>
    <col min="10" max="16384" width="11.42578125" style="1"/>
  </cols>
  <sheetData>
    <row r="2" spans="1:2" ht="23.25" x14ac:dyDescent="0.35">
      <c r="A2" s="211" t="s">
        <v>58</v>
      </c>
      <c r="B2" s="211"/>
    </row>
    <row r="3" spans="1:2" ht="38.25" customHeight="1" x14ac:dyDescent="0.2">
      <c r="A3" s="63" t="s">
        <v>0</v>
      </c>
      <c r="B3" s="9" t="s">
        <v>79</v>
      </c>
    </row>
    <row r="4" spans="1:2" ht="39" customHeight="1" x14ac:dyDescent="0.2">
      <c r="A4" s="63" t="s">
        <v>16</v>
      </c>
      <c r="B4" s="10"/>
    </row>
    <row r="5" spans="1:2" ht="15" customHeight="1" x14ac:dyDescent="0.2">
      <c r="A5" s="64" t="s">
        <v>59</v>
      </c>
      <c r="B5" s="4" t="s">
        <v>80</v>
      </c>
    </row>
    <row r="6" spans="1:2" ht="22.5" x14ac:dyDescent="0.2">
      <c r="A6" s="65" t="s">
        <v>60</v>
      </c>
      <c r="B6" s="4" t="s">
        <v>3</v>
      </c>
    </row>
    <row r="7" spans="1:2" x14ac:dyDescent="0.2">
      <c r="A7" s="66" t="s">
        <v>61</v>
      </c>
      <c r="B7" s="12"/>
    </row>
    <row r="8" spans="1:2" ht="22.5" x14ac:dyDescent="0.2">
      <c r="A8" s="67" t="s">
        <v>62</v>
      </c>
      <c r="B8" s="13" t="s">
        <v>81</v>
      </c>
    </row>
    <row r="9" spans="1:2" ht="204.75" customHeight="1" x14ac:dyDescent="0.2">
      <c r="A9" s="68" t="s">
        <v>8</v>
      </c>
      <c r="B9" s="8" t="s">
        <v>3</v>
      </c>
    </row>
    <row r="10" spans="1:2" ht="15" customHeight="1" x14ac:dyDescent="0.2">
      <c r="A10" s="68" t="s">
        <v>6</v>
      </c>
      <c r="B10" s="75" t="s">
        <v>82</v>
      </c>
    </row>
    <row r="11" spans="1:2" x14ac:dyDescent="0.2">
      <c r="A11" s="66" t="s">
        <v>63</v>
      </c>
      <c r="B11" s="4" t="s">
        <v>4</v>
      </c>
    </row>
    <row r="12" spans="1:2" ht="22.5" x14ac:dyDescent="0.2">
      <c r="A12" s="69" t="s">
        <v>1</v>
      </c>
      <c r="B12" s="4" t="s">
        <v>4</v>
      </c>
    </row>
    <row r="13" spans="1:2" x14ac:dyDescent="0.2">
      <c r="A13" s="67" t="s">
        <v>64</v>
      </c>
      <c r="B13" s="4"/>
    </row>
    <row r="14" spans="1:2" ht="22.5" x14ac:dyDescent="0.2">
      <c r="A14" s="69" t="s">
        <v>65</v>
      </c>
      <c r="B14" s="4"/>
    </row>
    <row r="15" spans="1:2" ht="15" customHeight="1" x14ac:dyDescent="0.2">
      <c r="A15" s="66" t="s">
        <v>66</v>
      </c>
      <c r="B15" s="4" t="s">
        <v>4</v>
      </c>
    </row>
    <row r="16" spans="1:2" ht="189" customHeight="1" x14ac:dyDescent="0.2">
      <c r="A16" s="69" t="s">
        <v>67</v>
      </c>
      <c r="B16" s="4" t="s">
        <v>4</v>
      </c>
    </row>
    <row r="17" spans="1:9" ht="15" customHeight="1" x14ac:dyDescent="0.2">
      <c r="A17" s="67" t="s">
        <v>68</v>
      </c>
      <c r="B17" s="4" t="s">
        <v>83</v>
      </c>
    </row>
    <row r="18" spans="1:9" ht="324.75" customHeight="1" x14ac:dyDescent="0.2">
      <c r="A18" s="68" t="s">
        <v>5</v>
      </c>
      <c r="B18" s="76" t="s">
        <v>3</v>
      </c>
      <c r="H18" s="77">
        <v>2873724396</v>
      </c>
      <c r="I18" s="78">
        <f>+H18*10%</f>
        <v>287372439.60000002</v>
      </c>
    </row>
    <row r="19" spans="1:9" ht="21.75" customHeight="1" x14ac:dyDescent="0.2">
      <c r="A19" s="66" t="s">
        <v>69</v>
      </c>
      <c r="B19" s="14" t="s">
        <v>85</v>
      </c>
    </row>
    <row r="20" spans="1:9" ht="73.5" customHeight="1" x14ac:dyDescent="0.2">
      <c r="A20" s="69" t="s">
        <v>70</v>
      </c>
      <c r="B20" s="4" t="s">
        <v>3</v>
      </c>
    </row>
    <row r="21" spans="1:9" ht="23.25" customHeight="1" x14ac:dyDescent="0.2">
      <c r="A21" s="67" t="s">
        <v>71</v>
      </c>
      <c r="B21" s="13" t="s">
        <v>84</v>
      </c>
    </row>
    <row r="22" spans="1:9" ht="93.75" customHeight="1" x14ac:dyDescent="0.2">
      <c r="A22" s="69" t="s">
        <v>72</v>
      </c>
      <c r="B22" s="13" t="s">
        <v>3</v>
      </c>
    </row>
    <row r="23" spans="1:9" ht="12" customHeight="1" x14ac:dyDescent="0.2">
      <c r="A23" s="70" t="s">
        <v>73</v>
      </c>
      <c r="B23" s="14" t="s">
        <v>86</v>
      </c>
    </row>
    <row r="24" spans="1:9" ht="93.75" customHeight="1" x14ac:dyDescent="0.2">
      <c r="A24" s="11" t="s">
        <v>74</v>
      </c>
      <c r="B24" s="13" t="s">
        <v>3</v>
      </c>
    </row>
    <row r="25" spans="1:9" x14ac:dyDescent="0.2">
      <c r="A25" s="70" t="s">
        <v>75</v>
      </c>
      <c r="B25" s="14" t="s">
        <v>87</v>
      </c>
    </row>
    <row r="26" spans="1:9" ht="29.25" customHeight="1" x14ac:dyDescent="0.2">
      <c r="A26" s="69" t="s">
        <v>2</v>
      </c>
      <c r="B26" s="13" t="s">
        <v>3</v>
      </c>
    </row>
    <row r="27" spans="1:9" ht="14.25" customHeight="1" x14ac:dyDescent="0.2">
      <c r="A27" s="67" t="s">
        <v>76</v>
      </c>
      <c r="B27" s="4" t="s">
        <v>80</v>
      </c>
    </row>
    <row r="28" spans="1:9" ht="96.75" customHeight="1" x14ac:dyDescent="0.2">
      <c r="A28" s="69" t="s">
        <v>15</v>
      </c>
      <c r="B28" s="13" t="s">
        <v>3</v>
      </c>
    </row>
    <row r="29" spans="1:9" x14ac:dyDescent="0.2">
      <c r="A29" s="71" t="s">
        <v>77</v>
      </c>
      <c r="B29" s="13" t="s">
        <v>28</v>
      </c>
    </row>
    <row r="30" spans="1:9" ht="68.25" customHeight="1" x14ac:dyDescent="0.2">
      <c r="A30" s="72" t="s">
        <v>9</v>
      </c>
      <c r="B30" s="13" t="s">
        <v>3</v>
      </c>
    </row>
    <row r="31" spans="1:9" ht="24" customHeight="1" x14ac:dyDescent="0.2">
      <c r="A31" s="73" t="s">
        <v>78</v>
      </c>
      <c r="B31" s="13" t="s">
        <v>27</v>
      </c>
    </row>
    <row r="32" spans="1:9" ht="114.75" customHeight="1" x14ac:dyDescent="0.2">
      <c r="A32" s="72" t="s">
        <v>26</v>
      </c>
      <c r="B32" s="13" t="s">
        <v>3</v>
      </c>
    </row>
    <row r="33" spans="1:2" ht="22.5" customHeight="1" x14ac:dyDescent="0.2">
      <c r="A33" s="74" t="s">
        <v>7</v>
      </c>
      <c r="B33" s="81" t="s">
        <v>3</v>
      </c>
    </row>
    <row r="34" spans="1:2" x14ac:dyDescent="0.2">
      <c r="A34" s="3"/>
      <c r="B34" s="79"/>
    </row>
  </sheetData>
  <mergeCells count="1">
    <mergeCell ref="A2:B2"/>
  </mergeCells>
  <pageMargins left="0.7" right="0.7" top="0.75" bottom="0.75" header="0.3" footer="0.3"/>
  <pageSetup paperSize="5" scale="6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tabSelected="1" workbookViewId="0">
      <selection activeCell="C6" sqref="C6"/>
    </sheetView>
  </sheetViews>
  <sheetFormatPr baseColWidth="10" defaultRowHeight="15" x14ac:dyDescent="0.25"/>
  <cols>
    <col min="1" max="1" width="27.42578125" customWidth="1"/>
    <col min="2" max="2" width="10.5703125" customWidth="1"/>
    <col min="3" max="3" width="46.85546875" customWidth="1"/>
  </cols>
  <sheetData>
    <row r="1" spans="1:3" x14ac:dyDescent="0.25">
      <c r="A1" s="2"/>
      <c r="B1" s="2"/>
      <c r="C1" s="5"/>
    </row>
    <row r="2" spans="1:3" ht="23.25" x14ac:dyDescent="0.35">
      <c r="A2" s="211" t="s">
        <v>58</v>
      </c>
      <c r="B2" s="211"/>
      <c r="C2" s="211"/>
    </row>
    <row r="3" spans="1:3" ht="46.5" customHeight="1" x14ac:dyDescent="0.25">
      <c r="A3" s="308" t="s">
        <v>10</v>
      </c>
      <c r="B3" s="309"/>
      <c r="C3" s="9" t="s">
        <v>79</v>
      </c>
    </row>
    <row r="4" spans="1:3" x14ac:dyDescent="0.25">
      <c r="A4" s="308" t="s">
        <v>0</v>
      </c>
      <c r="B4" s="309"/>
      <c r="C4" s="8" t="s">
        <v>3</v>
      </c>
    </row>
    <row r="5" spans="1:3" hidden="1" x14ac:dyDescent="0.25">
      <c r="A5" s="308" t="s">
        <v>38</v>
      </c>
      <c r="B5" s="309"/>
      <c r="C5" s="8">
        <v>500</v>
      </c>
    </row>
    <row r="6" spans="1:3" x14ac:dyDescent="0.25">
      <c r="A6" s="308" t="s">
        <v>11</v>
      </c>
      <c r="B6" s="309"/>
      <c r="C6" s="8" t="s">
        <v>25</v>
      </c>
    </row>
    <row r="7" spans="1:3" x14ac:dyDescent="0.25">
      <c r="A7" s="310" t="s">
        <v>12</v>
      </c>
      <c r="B7" s="311"/>
      <c r="C7" s="8" t="s">
        <v>25</v>
      </c>
    </row>
    <row r="8" spans="1:3" x14ac:dyDescent="0.25">
      <c r="A8" s="312" t="s">
        <v>13</v>
      </c>
      <c r="B8" s="313"/>
      <c r="C8" s="8" t="s">
        <v>3</v>
      </c>
    </row>
    <row r="9" spans="1:3" ht="43.5" hidden="1" customHeight="1" x14ac:dyDescent="0.25">
      <c r="A9" s="312" t="s">
        <v>116</v>
      </c>
      <c r="B9" s="313"/>
      <c r="C9" s="8">
        <v>1000</v>
      </c>
    </row>
    <row r="10" spans="1:3" ht="32.25" customHeight="1" x14ac:dyDescent="0.25">
      <c r="A10" s="306" t="s">
        <v>7</v>
      </c>
      <c r="B10" s="307"/>
      <c r="C10" s="31" t="s">
        <v>25</v>
      </c>
    </row>
    <row r="11" spans="1:3" x14ac:dyDescent="0.25">
      <c r="B11" s="6"/>
      <c r="C11" s="7" t="s">
        <v>14</v>
      </c>
    </row>
  </sheetData>
  <mergeCells count="9">
    <mergeCell ref="A10:B10"/>
    <mergeCell ref="A2:C2"/>
    <mergeCell ref="A3:B3"/>
    <mergeCell ref="A4:B4"/>
    <mergeCell ref="A6:B6"/>
    <mergeCell ref="A7:B7"/>
    <mergeCell ref="A8:B8"/>
    <mergeCell ref="A5:B5"/>
    <mergeCell ref="A9:B9"/>
  </mergeCells>
  <pageMargins left="0.7" right="0.7" top="0.75" bottom="0.75" header="0.3" footer="0.3"/>
  <pageSetup scale="6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61"/>
  <sheetViews>
    <sheetView zoomScaleNormal="100" workbookViewId="0">
      <selection activeCell="E12" sqref="E12"/>
    </sheetView>
  </sheetViews>
  <sheetFormatPr baseColWidth="10" defaultRowHeight="15" x14ac:dyDescent="0.25"/>
  <cols>
    <col min="1" max="1" width="11.42578125" style="32"/>
    <col min="2" max="2" width="33.140625" style="32" customWidth="1"/>
    <col min="3" max="3" width="30.28515625" style="32" customWidth="1"/>
    <col min="4" max="4" width="11.42578125" style="32"/>
    <col min="5" max="5" width="32.140625" style="32" customWidth="1"/>
    <col min="6" max="6" width="31.42578125" style="32" customWidth="1"/>
    <col min="7" max="7" width="11.42578125" style="32"/>
    <col min="8" max="8" width="16.85546875" style="32" bestFit="1" customWidth="1"/>
    <col min="9" max="16384" width="11.42578125" style="32"/>
  </cols>
  <sheetData>
    <row r="2" spans="2:7" ht="15.75" thickBot="1" x14ac:dyDescent="0.3">
      <c r="B2" s="214" t="s">
        <v>91</v>
      </c>
      <c r="C2" s="214"/>
    </row>
    <row r="3" spans="2:7" ht="85.5" customHeight="1" thickBot="1" x14ac:dyDescent="0.3">
      <c r="B3" s="212" t="s">
        <v>90</v>
      </c>
      <c r="C3" s="213"/>
      <c r="G3" s="42"/>
    </row>
    <row r="4" spans="2:7" x14ac:dyDescent="0.25">
      <c r="B4" s="44"/>
      <c r="C4" s="43"/>
      <c r="G4" s="42"/>
    </row>
    <row r="5" spans="2:7" ht="15.75" thickBot="1" x14ac:dyDescent="0.3">
      <c r="B5" s="41" t="s">
        <v>44</v>
      </c>
      <c r="C5" s="43"/>
    </row>
    <row r="6" spans="2:7" ht="15.75" thickBot="1" x14ac:dyDescent="0.3">
      <c r="B6" s="40" t="s">
        <v>43</v>
      </c>
      <c r="C6" s="39" t="s">
        <v>79</v>
      </c>
    </row>
    <row r="7" spans="2:7" x14ac:dyDescent="0.25">
      <c r="B7" s="38" t="s">
        <v>42</v>
      </c>
      <c r="C7" s="37" t="s">
        <v>89</v>
      </c>
    </row>
    <row r="8" spans="2:7" x14ac:dyDescent="0.25">
      <c r="B8" s="36" t="s">
        <v>41</v>
      </c>
      <c r="C8" s="35" t="s">
        <v>40</v>
      </c>
    </row>
    <row r="9" spans="2:7" ht="79.5" thickBot="1" x14ac:dyDescent="0.3">
      <c r="B9" s="34" t="s">
        <v>39</v>
      </c>
      <c r="C9" s="103" t="s">
        <v>88</v>
      </c>
    </row>
    <row r="13" spans="2:7" x14ac:dyDescent="0.25">
      <c r="B13" s="41"/>
      <c r="C13" s="43"/>
    </row>
    <row r="14" spans="2:7" x14ac:dyDescent="0.25">
      <c r="B14" s="90"/>
      <c r="C14" s="62"/>
    </row>
    <row r="15" spans="2:7" x14ac:dyDescent="0.25">
      <c r="B15" s="82"/>
      <c r="C15" s="84"/>
    </row>
    <row r="16" spans="2:7" x14ac:dyDescent="0.25">
      <c r="B16" s="89"/>
      <c r="C16" s="33"/>
    </row>
    <row r="17" spans="2:6" x14ac:dyDescent="0.25">
      <c r="B17" s="99"/>
      <c r="C17" s="102"/>
    </row>
    <row r="18" spans="2:6" x14ac:dyDescent="0.25">
      <c r="B18" s="88"/>
      <c r="C18" s="87"/>
    </row>
    <row r="19" spans="2:6" x14ac:dyDescent="0.25">
      <c r="B19" s="217"/>
      <c r="C19" s="217"/>
      <c r="D19" s="217"/>
      <c r="E19" s="217"/>
      <c r="F19" s="217"/>
    </row>
    <row r="20" spans="2:6" x14ac:dyDescent="0.25">
      <c r="B20" s="41"/>
      <c r="C20" s="43"/>
      <c r="E20" s="41"/>
    </row>
    <row r="21" spans="2:6" x14ac:dyDescent="0.25">
      <c r="B21" s="90"/>
      <c r="C21" s="62"/>
      <c r="E21" s="90"/>
      <c r="F21" s="62"/>
    </row>
    <row r="22" spans="2:6" x14ac:dyDescent="0.25">
      <c r="B22" s="82"/>
      <c r="C22" s="84"/>
      <c r="E22" s="82"/>
      <c r="F22" s="84"/>
    </row>
    <row r="23" spans="2:6" x14ac:dyDescent="0.25">
      <c r="B23" s="89"/>
      <c r="C23" s="33"/>
      <c r="E23" s="89"/>
      <c r="F23" s="33"/>
    </row>
    <row r="24" spans="2:6" x14ac:dyDescent="0.25">
      <c r="B24" s="99"/>
      <c r="C24" s="102"/>
      <c r="E24" s="99"/>
      <c r="F24" s="102"/>
    </row>
    <row r="25" spans="2:6" x14ac:dyDescent="0.25">
      <c r="B25" s="88"/>
      <c r="C25" s="87"/>
    </row>
    <row r="26" spans="2:6" x14ac:dyDescent="0.25">
      <c r="B26" s="215"/>
      <c r="C26" s="216"/>
      <c r="D26" s="216"/>
      <c r="E26" s="216"/>
      <c r="F26" s="216"/>
    </row>
    <row r="27" spans="2:6" x14ac:dyDescent="0.25">
      <c r="B27" s="41"/>
      <c r="C27" s="43"/>
    </row>
    <row r="28" spans="2:6" x14ac:dyDescent="0.25">
      <c r="B28" s="90"/>
      <c r="C28" s="62"/>
      <c r="E28" s="41"/>
    </row>
    <row r="29" spans="2:6" x14ac:dyDescent="0.25">
      <c r="B29" s="82"/>
      <c r="C29" s="84"/>
      <c r="E29" s="90"/>
      <c r="F29" s="62"/>
    </row>
    <row r="30" spans="2:6" x14ac:dyDescent="0.25">
      <c r="B30" s="89"/>
      <c r="C30" s="33"/>
      <c r="E30" s="82"/>
      <c r="F30" s="84"/>
    </row>
    <row r="31" spans="2:6" x14ac:dyDescent="0.25">
      <c r="B31" s="101"/>
      <c r="C31" s="94"/>
      <c r="E31" s="89"/>
      <c r="F31" s="33"/>
    </row>
    <row r="32" spans="2:6" x14ac:dyDescent="0.25">
      <c r="B32" s="100"/>
      <c r="C32" s="94"/>
      <c r="E32" s="99"/>
      <c r="F32" s="98"/>
    </row>
    <row r="33" spans="2:6" x14ac:dyDescent="0.25">
      <c r="B33" s="95"/>
      <c r="C33" s="97"/>
    </row>
    <row r="34" spans="2:6" x14ac:dyDescent="0.25">
      <c r="B34" s="95"/>
      <c r="C34" s="97"/>
    </row>
    <row r="35" spans="2:6" ht="29.25" customHeight="1" x14ac:dyDescent="0.25">
      <c r="B35" s="95"/>
      <c r="C35" s="97"/>
      <c r="D35" s="95"/>
      <c r="E35" s="95"/>
      <c r="F35" s="95"/>
    </row>
    <row r="36" spans="2:6" x14ac:dyDescent="0.25">
      <c r="B36" s="95"/>
      <c r="C36" s="96"/>
    </row>
    <row r="37" spans="2:6" x14ac:dyDescent="0.25">
      <c r="B37" s="95"/>
      <c r="C37" s="94"/>
      <c r="E37" s="41"/>
    </row>
    <row r="38" spans="2:6" x14ac:dyDescent="0.25">
      <c r="B38" s="90"/>
      <c r="C38" s="62"/>
      <c r="E38" s="90"/>
      <c r="F38" s="62"/>
    </row>
    <row r="39" spans="2:6" x14ac:dyDescent="0.25">
      <c r="B39" s="82"/>
      <c r="C39" s="84"/>
      <c r="E39" s="82"/>
      <c r="F39" s="84"/>
    </row>
    <row r="40" spans="2:6" x14ac:dyDescent="0.25">
      <c r="B40" s="89"/>
      <c r="C40" s="33"/>
      <c r="E40" s="89"/>
      <c r="F40" s="33"/>
    </row>
    <row r="41" spans="2:6" x14ac:dyDescent="0.25">
      <c r="B41" s="88"/>
      <c r="C41" s="93"/>
      <c r="E41" s="88"/>
      <c r="F41" s="92"/>
    </row>
    <row r="42" spans="2:6" x14ac:dyDescent="0.25">
      <c r="B42" s="86"/>
      <c r="C42" s="82"/>
      <c r="E42" s="86"/>
      <c r="F42" s="82"/>
    </row>
    <row r="43" spans="2:6" x14ac:dyDescent="0.25">
      <c r="B43" s="85"/>
      <c r="C43" s="82"/>
      <c r="E43" s="85"/>
      <c r="F43" s="82"/>
    </row>
    <row r="44" spans="2:6" x14ac:dyDescent="0.25">
      <c r="B44" s="91"/>
      <c r="C44" s="84"/>
      <c r="E44" s="83"/>
      <c r="F44" s="84"/>
    </row>
    <row r="45" spans="2:6" x14ac:dyDescent="0.25">
      <c r="B45" s="83"/>
      <c r="C45" s="82"/>
      <c r="E45" s="83"/>
      <c r="F45" s="82"/>
    </row>
    <row r="46" spans="2:6" x14ac:dyDescent="0.25">
      <c r="B46" s="83"/>
      <c r="C46" s="82"/>
      <c r="E46" s="83"/>
      <c r="F46" s="82"/>
    </row>
    <row r="47" spans="2:6" x14ac:dyDescent="0.25">
      <c r="B47" s="91"/>
      <c r="C47" s="84"/>
      <c r="E47" s="91"/>
      <c r="F47" s="84"/>
    </row>
    <row r="48" spans="2:6" x14ac:dyDescent="0.25">
      <c r="B48" s="83"/>
      <c r="C48" s="82"/>
      <c r="E48" s="83"/>
      <c r="F48" s="82"/>
    </row>
    <row r="51" spans="2:6" x14ac:dyDescent="0.25">
      <c r="B51" s="90"/>
      <c r="C51" s="62"/>
      <c r="E51" s="90"/>
      <c r="F51" s="62"/>
    </row>
    <row r="52" spans="2:6" x14ac:dyDescent="0.25">
      <c r="B52" s="82"/>
      <c r="C52" s="84"/>
      <c r="E52" s="82"/>
      <c r="F52" s="84"/>
    </row>
    <row r="53" spans="2:6" x14ac:dyDescent="0.25">
      <c r="B53" s="89"/>
      <c r="C53" s="33"/>
      <c r="E53" s="89"/>
      <c r="F53" s="33"/>
    </row>
    <row r="54" spans="2:6" x14ac:dyDescent="0.25">
      <c r="B54" s="88"/>
      <c r="C54" s="87"/>
      <c r="E54" s="88"/>
      <c r="F54" s="87"/>
    </row>
    <row r="55" spans="2:6" x14ac:dyDescent="0.25">
      <c r="B55" s="86"/>
      <c r="C55" s="82"/>
      <c r="E55" s="86"/>
      <c r="F55" s="82"/>
    </row>
    <row r="56" spans="2:6" x14ac:dyDescent="0.25">
      <c r="B56" s="85"/>
      <c r="C56" s="82"/>
      <c r="E56" s="85"/>
      <c r="F56" s="82"/>
    </row>
    <row r="57" spans="2:6" x14ac:dyDescent="0.25">
      <c r="B57" s="83"/>
      <c r="C57" s="82"/>
      <c r="E57" s="83"/>
      <c r="F57" s="82"/>
    </row>
    <row r="58" spans="2:6" x14ac:dyDescent="0.25">
      <c r="B58" s="83"/>
      <c r="C58" s="82"/>
      <c r="E58" s="83"/>
      <c r="F58" s="82"/>
    </row>
    <row r="59" spans="2:6" x14ac:dyDescent="0.25">
      <c r="B59" s="83"/>
      <c r="C59" s="82"/>
      <c r="E59" s="83"/>
      <c r="F59" s="82"/>
    </row>
    <row r="60" spans="2:6" x14ac:dyDescent="0.25">
      <c r="B60" s="83"/>
      <c r="C60" s="84"/>
      <c r="E60" s="83"/>
      <c r="F60" s="84"/>
    </row>
    <row r="61" spans="2:6" x14ac:dyDescent="0.25">
      <c r="B61" s="83"/>
      <c r="C61" s="82"/>
      <c r="E61" s="83"/>
      <c r="F61" s="82"/>
    </row>
  </sheetData>
  <mergeCells count="4">
    <mergeCell ref="B3:C3"/>
    <mergeCell ref="B2:C2"/>
    <mergeCell ref="B26:F26"/>
    <mergeCell ref="B19:F19"/>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1"/>
  <sheetViews>
    <sheetView topLeftCell="A7" zoomScale="90" zoomScaleNormal="90" workbookViewId="0">
      <selection activeCell="C38" sqref="C38"/>
    </sheetView>
  </sheetViews>
  <sheetFormatPr baseColWidth="10" defaultRowHeight="15" x14ac:dyDescent="0.25"/>
  <cols>
    <col min="1" max="1" width="11.42578125" style="32"/>
    <col min="2" max="2" width="27.5703125" style="32" customWidth="1"/>
    <col min="3" max="3" width="29.5703125" style="32" customWidth="1"/>
    <col min="4" max="4" width="26.85546875" style="32" customWidth="1"/>
    <col min="5" max="5" width="14.7109375" style="32" customWidth="1"/>
    <col min="6" max="6" width="14.85546875" style="32" bestFit="1" customWidth="1"/>
    <col min="7" max="7" width="16" style="32" bestFit="1" customWidth="1"/>
    <col min="8" max="8" width="25.5703125" style="32" bestFit="1" customWidth="1"/>
    <col min="9" max="9" width="16" style="32" customWidth="1"/>
    <col min="10" max="10" width="18.85546875" style="32" customWidth="1"/>
    <col min="11" max="11" width="23.7109375" style="32" customWidth="1"/>
    <col min="12" max="12" width="23.5703125" style="32" customWidth="1"/>
    <col min="13" max="13" width="11.42578125" style="32"/>
    <col min="14" max="14" width="25.5703125" style="32" bestFit="1" customWidth="1"/>
    <col min="15" max="15" width="19.7109375" style="32" customWidth="1"/>
    <col min="16" max="16" width="18.28515625" style="32" customWidth="1"/>
    <col min="17" max="17" width="24.42578125" style="32" customWidth="1"/>
    <col min="18" max="16384" width="11.42578125" style="32"/>
  </cols>
  <sheetData>
    <row r="1" spans="1:6" x14ac:dyDescent="0.25">
      <c r="D1" s="140"/>
    </row>
    <row r="2" spans="1:6" x14ac:dyDescent="0.25">
      <c r="B2" s="57" t="str">
        <f>+DOCUMENTOS!B2</f>
        <v>INVITACIÓN ABIERTA No 018 DE 2021</v>
      </c>
    </row>
    <row r="3" spans="1:6" ht="64.5" customHeight="1" x14ac:dyDescent="0.25">
      <c r="B3" s="218" t="str">
        <f>+DOCUMENTOS!B3</f>
        <v>CONSTRUCCION Y PUESTA EN FUNCIONAMIENTO DE PLANTA DE TRATAMIENTO DE AGUAS RESIDUALES DOMESTICAS E INDUSTRIALES DE LA EMPRESA DE LICORES DE CUNDINAMARCA.</v>
      </c>
      <c r="C3" s="218"/>
      <c r="D3" s="218"/>
      <c r="E3" s="218"/>
      <c r="F3" s="218"/>
    </row>
    <row r="4" spans="1:6" x14ac:dyDescent="0.25">
      <c r="B4" s="139"/>
      <c r="C4" s="139"/>
      <c r="D4" s="139"/>
      <c r="E4" s="139"/>
      <c r="F4" s="139"/>
    </row>
    <row r="5" spans="1:6" x14ac:dyDescent="0.25">
      <c r="B5" s="57" t="s">
        <v>56</v>
      </c>
    </row>
    <row r="7" spans="1:6" ht="62.25" customHeight="1" x14ac:dyDescent="0.25">
      <c r="B7" s="138" t="s">
        <v>55</v>
      </c>
      <c r="C7" s="221" t="s">
        <v>115</v>
      </c>
      <c r="D7" s="222"/>
      <c r="F7" s="137">
        <v>2873724396</v>
      </c>
    </row>
    <row r="8" spans="1:6" ht="18.75" customHeight="1" x14ac:dyDescent="0.25">
      <c r="B8" s="136" t="s">
        <v>49</v>
      </c>
      <c r="C8" s="133" t="s">
        <v>54</v>
      </c>
      <c r="D8" s="129" t="s">
        <v>114</v>
      </c>
      <c r="F8" s="134">
        <f>F7*2</f>
        <v>5747448792</v>
      </c>
    </row>
    <row r="9" spans="1:6" ht="18.75" customHeight="1" x14ac:dyDescent="0.25">
      <c r="B9" s="130" t="s">
        <v>104</v>
      </c>
      <c r="C9" s="133" t="s">
        <v>53</v>
      </c>
      <c r="D9" s="133" t="s">
        <v>113</v>
      </c>
      <c r="F9" s="134"/>
    </row>
    <row r="10" spans="1:6" ht="44.25" customHeight="1" x14ac:dyDescent="0.25">
      <c r="B10" s="130" t="s">
        <v>103</v>
      </c>
      <c r="C10" s="133" t="s">
        <v>52</v>
      </c>
      <c r="D10" s="135" t="s">
        <v>112</v>
      </c>
      <c r="F10" s="134"/>
    </row>
    <row r="11" spans="1:6" ht="44.25" customHeight="1" x14ac:dyDescent="0.25">
      <c r="B11" s="130" t="s">
        <v>111</v>
      </c>
      <c r="C11" s="133" t="s">
        <v>110</v>
      </c>
      <c r="D11" s="135" t="s">
        <v>109</v>
      </c>
      <c r="F11" s="134"/>
    </row>
    <row r="12" spans="1:6" ht="31.5" x14ac:dyDescent="0.25">
      <c r="B12" s="130" t="s">
        <v>97</v>
      </c>
      <c r="C12" s="133" t="s">
        <v>108</v>
      </c>
      <c r="D12" s="132" t="s">
        <v>107</v>
      </c>
      <c r="E12" s="127"/>
    </row>
    <row r="13" spans="1:6" ht="23.25" customHeight="1" x14ac:dyDescent="0.25">
      <c r="A13" s="131"/>
      <c r="B13" s="130" t="s">
        <v>94</v>
      </c>
      <c r="C13" s="129" t="s">
        <v>106</v>
      </c>
      <c r="D13" s="128" t="s">
        <v>105</v>
      </c>
      <c r="E13" s="127"/>
    </row>
    <row r="14" spans="1:6" ht="13.5" customHeight="1" x14ac:dyDescent="0.25">
      <c r="B14" s="126"/>
      <c r="C14" s="125"/>
      <c r="D14" s="124"/>
    </row>
    <row r="15" spans="1:6" ht="15.75" thickBot="1" x14ac:dyDescent="0.3">
      <c r="D15" s="123"/>
    </row>
    <row r="16" spans="1:6" ht="25.5" customHeight="1" thickBot="1" x14ac:dyDescent="0.3">
      <c r="B16" s="219" t="str">
        <f>+DOCUMENTOS!C6</f>
        <v>IGNACIO GOMEZ IHM SAS</v>
      </c>
      <c r="C16" s="220"/>
      <c r="D16" s="220"/>
      <c r="E16" s="220"/>
      <c r="F16" s="122" t="s">
        <v>93</v>
      </c>
    </row>
    <row r="17" spans="2:6" ht="12" customHeight="1" x14ac:dyDescent="0.25">
      <c r="B17" s="56" t="s">
        <v>51</v>
      </c>
      <c r="C17" s="104"/>
      <c r="D17" s="104"/>
      <c r="E17" s="104"/>
      <c r="F17" s="55"/>
    </row>
    <row r="18" spans="2:6" ht="12" customHeight="1" thickBot="1" x14ac:dyDescent="0.3">
      <c r="B18" s="49"/>
      <c r="C18" s="53" t="s">
        <v>50</v>
      </c>
      <c r="D18" s="51">
        <v>43809074662</v>
      </c>
      <c r="E18" s="121">
        <f>D18/D19</f>
        <v>2.9694530647705046</v>
      </c>
      <c r="F18" s="116" t="s">
        <v>96</v>
      </c>
    </row>
    <row r="19" spans="2:6" ht="11.25" customHeight="1" x14ac:dyDescent="0.25">
      <c r="B19" s="49" t="s">
        <v>49</v>
      </c>
      <c r="C19" s="107" t="s">
        <v>46</v>
      </c>
      <c r="D19" s="45">
        <v>14753247048</v>
      </c>
      <c r="E19" s="106"/>
      <c r="F19" s="116"/>
    </row>
    <row r="20" spans="2:6" x14ac:dyDescent="0.25">
      <c r="B20" s="49"/>
      <c r="C20" s="104"/>
      <c r="D20" s="45"/>
      <c r="E20" s="106"/>
      <c r="F20" s="116"/>
    </row>
    <row r="21" spans="2:6" ht="15.75" thickBot="1" x14ac:dyDescent="0.3">
      <c r="B21" s="49" t="s">
        <v>104</v>
      </c>
      <c r="C21" s="53" t="s">
        <v>48</v>
      </c>
      <c r="D21" s="51">
        <v>20345632490</v>
      </c>
      <c r="E21" s="50">
        <f>D21/D22</f>
        <v>0.25486394920014699</v>
      </c>
      <c r="F21" s="116" t="s">
        <v>93</v>
      </c>
    </row>
    <row r="22" spans="2:6" x14ac:dyDescent="0.25">
      <c r="B22" s="49"/>
      <c r="C22" s="107" t="s">
        <v>47</v>
      </c>
      <c r="D22" s="45">
        <v>79829385654</v>
      </c>
      <c r="E22" s="106"/>
      <c r="F22" s="116"/>
    </row>
    <row r="23" spans="2:6" x14ac:dyDescent="0.25">
      <c r="B23" s="49"/>
      <c r="C23" s="107"/>
      <c r="E23" s="106"/>
      <c r="F23" s="116"/>
    </row>
    <row r="24" spans="2:6" x14ac:dyDescent="0.25">
      <c r="B24" s="49" t="s">
        <v>103</v>
      </c>
      <c r="C24" s="107" t="s">
        <v>102</v>
      </c>
      <c r="D24" s="45" t="s">
        <v>101</v>
      </c>
      <c r="E24" s="45">
        <f>D18-D19</f>
        <v>29055827614</v>
      </c>
      <c r="F24" s="116" t="s">
        <v>93</v>
      </c>
    </row>
    <row r="25" spans="2:6" x14ac:dyDescent="0.25">
      <c r="B25" s="49"/>
      <c r="C25" s="107"/>
      <c r="D25" s="45"/>
      <c r="E25" s="106"/>
      <c r="F25" s="116"/>
    </row>
    <row r="26" spans="2:6" x14ac:dyDescent="0.25">
      <c r="B26" s="49" t="s">
        <v>100</v>
      </c>
      <c r="C26" s="120" t="s">
        <v>99</v>
      </c>
      <c r="D26" s="119">
        <v>4066196494</v>
      </c>
      <c r="E26" s="118">
        <f>D26/D27</f>
        <v>8.4566775134987395</v>
      </c>
      <c r="F26" s="116" t="s">
        <v>93</v>
      </c>
    </row>
    <row r="27" spans="2:6" x14ac:dyDescent="0.25">
      <c r="B27" s="49"/>
      <c r="C27" s="107" t="s">
        <v>98</v>
      </c>
      <c r="D27" s="45">
        <v>480826718</v>
      </c>
      <c r="E27" s="106"/>
      <c r="F27" s="116"/>
    </row>
    <row r="28" spans="2:6" x14ac:dyDescent="0.25">
      <c r="B28" s="49"/>
      <c r="C28" s="107"/>
      <c r="D28" s="45"/>
      <c r="E28" s="106"/>
      <c r="F28" s="116"/>
    </row>
    <row r="29" spans="2:6" ht="15.75" thickBot="1" x14ac:dyDescent="0.3">
      <c r="B29" s="49" t="s">
        <v>97</v>
      </c>
      <c r="C29" s="53" t="s">
        <v>45</v>
      </c>
      <c r="D29" s="51">
        <v>4066196494</v>
      </c>
      <c r="E29" s="117">
        <f>D29/D30</f>
        <v>6.835810246857274E-2</v>
      </c>
      <c r="F29" s="116" t="s">
        <v>96</v>
      </c>
    </row>
    <row r="30" spans="2:6" x14ac:dyDescent="0.25">
      <c r="B30" s="49"/>
      <c r="C30" s="107" t="s">
        <v>95</v>
      </c>
      <c r="D30" s="45">
        <v>59483753164</v>
      </c>
      <c r="E30" s="106"/>
      <c r="F30" s="116"/>
    </row>
    <row r="31" spans="2:6" x14ac:dyDescent="0.25">
      <c r="B31" s="49"/>
      <c r="C31" s="107"/>
      <c r="D31" s="45"/>
      <c r="E31" s="106"/>
      <c r="F31" s="116"/>
    </row>
    <row r="32" spans="2:6" ht="15.75" thickBot="1" x14ac:dyDescent="0.3">
      <c r="B32" s="49" t="s">
        <v>94</v>
      </c>
      <c r="C32" s="53" t="s">
        <v>45</v>
      </c>
      <c r="D32" s="51">
        <v>4066196494</v>
      </c>
      <c r="E32" s="50">
        <f>D32/D33</f>
        <v>5.0936086513603977E-2</v>
      </c>
      <c r="F32" s="116" t="s">
        <v>93</v>
      </c>
    </row>
    <row r="33" spans="1:14" x14ac:dyDescent="0.25">
      <c r="B33" s="49"/>
      <c r="C33" s="107" t="s">
        <v>47</v>
      </c>
      <c r="D33" s="45">
        <v>79829385654</v>
      </c>
      <c r="E33" s="106"/>
      <c r="F33" s="116"/>
    </row>
    <row r="34" spans="1:14" ht="15.75" thickBot="1" x14ac:dyDescent="0.3">
      <c r="B34" s="48"/>
      <c r="C34" s="47"/>
      <c r="D34" s="47"/>
      <c r="E34" s="47"/>
      <c r="F34" s="46"/>
    </row>
    <row r="37" spans="1:14" x14ac:dyDescent="0.25">
      <c r="B37" s="217"/>
      <c r="C37" s="217"/>
      <c r="D37" s="217"/>
      <c r="E37" s="217"/>
      <c r="F37" s="108"/>
    </row>
    <row r="38" spans="1:14" x14ac:dyDescent="0.25">
      <c r="B38" s="109"/>
      <c r="C38" s="104"/>
      <c r="D38" s="104"/>
      <c r="E38" s="104"/>
      <c r="F38" s="108"/>
    </row>
    <row r="39" spans="1:14" x14ac:dyDescent="0.25">
      <c r="A39" s="32" t="s">
        <v>92</v>
      </c>
      <c r="B39" s="104"/>
      <c r="C39" s="107"/>
      <c r="D39" s="45"/>
      <c r="E39" s="52"/>
      <c r="F39" s="105"/>
    </row>
    <row r="40" spans="1:14" x14ac:dyDescent="0.25">
      <c r="B40" s="104"/>
      <c r="C40" s="107"/>
      <c r="D40" s="45"/>
      <c r="E40" s="106"/>
      <c r="F40" s="105"/>
    </row>
    <row r="41" spans="1:14" x14ac:dyDescent="0.25">
      <c r="B41" s="104"/>
      <c r="C41" s="104"/>
      <c r="D41" s="45"/>
      <c r="E41" s="106"/>
      <c r="F41" s="105"/>
    </row>
    <row r="42" spans="1:14" x14ac:dyDescent="0.25">
      <c r="B42" s="104"/>
      <c r="C42" s="107"/>
      <c r="D42" s="45"/>
      <c r="E42" s="50"/>
      <c r="F42" s="105"/>
    </row>
    <row r="43" spans="1:14" x14ac:dyDescent="0.25">
      <c r="B43" s="104"/>
      <c r="C43" s="107"/>
      <c r="D43" s="45"/>
      <c r="E43" s="110"/>
      <c r="F43" s="105"/>
    </row>
    <row r="44" spans="1:14" x14ac:dyDescent="0.25">
      <c r="B44" s="104"/>
      <c r="C44" s="104"/>
      <c r="D44" s="45"/>
      <c r="E44" s="106"/>
      <c r="F44" s="105"/>
    </row>
    <row r="45" spans="1:14" x14ac:dyDescent="0.25">
      <c r="B45" s="104"/>
      <c r="C45" s="107"/>
      <c r="D45" s="45"/>
      <c r="E45" s="50"/>
      <c r="F45" s="105"/>
      <c r="K45" s="114"/>
      <c r="N45" s="114"/>
    </row>
    <row r="46" spans="1:14" x14ac:dyDescent="0.25">
      <c r="B46" s="104"/>
      <c r="C46" s="107"/>
      <c r="D46" s="45"/>
      <c r="E46" s="106"/>
      <c r="F46" s="105"/>
    </row>
    <row r="47" spans="1:14" x14ac:dyDescent="0.25">
      <c r="B47" s="104"/>
      <c r="C47" s="107"/>
      <c r="D47" s="45"/>
      <c r="E47" s="106"/>
      <c r="F47" s="105"/>
    </row>
    <row r="48" spans="1:14" x14ac:dyDescent="0.25">
      <c r="B48" s="104"/>
      <c r="C48" s="107"/>
      <c r="D48" s="45"/>
      <c r="E48" s="50"/>
      <c r="F48" s="105"/>
    </row>
    <row r="49" spans="2:18" x14ac:dyDescent="0.25">
      <c r="B49" s="104"/>
      <c r="C49" s="107"/>
      <c r="D49" s="45"/>
      <c r="E49" s="50"/>
      <c r="F49" s="105"/>
      <c r="N49" s="114"/>
      <c r="O49" s="115"/>
    </row>
    <row r="50" spans="2:18" x14ac:dyDescent="0.25">
      <c r="B50" s="104"/>
      <c r="C50" s="104"/>
      <c r="D50" s="104"/>
      <c r="E50" s="104"/>
      <c r="F50" s="104"/>
    </row>
    <row r="51" spans="2:18" x14ac:dyDescent="0.25">
      <c r="B51" s="104"/>
      <c r="C51" s="107"/>
      <c r="D51" s="45"/>
      <c r="E51" s="110"/>
      <c r="F51" s="105"/>
      <c r="N51" s="114"/>
    </row>
    <row r="52" spans="2:18" ht="15" customHeight="1" x14ac:dyDescent="0.25">
      <c r="B52" s="217"/>
      <c r="C52" s="217"/>
      <c r="D52" s="217"/>
      <c r="E52" s="217"/>
      <c r="F52" s="217"/>
      <c r="G52" s="217"/>
      <c r="H52" s="217"/>
      <c r="I52" s="217"/>
      <c r="J52" s="217"/>
      <c r="K52" s="217"/>
      <c r="L52" s="217"/>
    </row>
    <row r="53" spans="2:18" x14ac:dyDescent="0.25">
      <c r="B53" s="229"/>
      <c r="C53" s="224"/>
      <c r="D53" s="224"/>
      <c r="E53" s="224"/>
      <c r="F53" s="108"/>
      <c r="H53" s="226"/>
      <c r="I53" s="227"/>
      <c r="J53" s="227"/>
      <c r="K53" s="227"/>
      <c r="L53" s="227"/>
    </row>
    <row r="54" spans="2:18" x14ac:dyDescent="0.25">
      <c r="B54" s="217"/>
      <c r="C54" s="217"/>
      <c r="D54" s="217"/>
      <c r="E54" s="217"/>
      <c r="F54" s="113"/>
      <c r="H54" s="217"/>
      <c r="I54" s="217"/>
      <c r="J54" s="217"/>
      <c r="K54" s="217"/>
      <c r="L54" s="113"/>
      <c r="N54" s="217"/>
      <c r="O54" s="217"/>
      <c r="P54" s="217"/>
      <c r="Q54" s="217"/>
      <c r="R54" s="113"/>
    </row>
    <row r="55" spans="2:18" x14ac:dyDescent="0.25">
      <c r="B55" s="109"/>
      <c r="C55" s="104"/>
      <c r="D55" s="104"/>
      <c r="E55" s="104"/>
      <c r="F55" s="108"/>
      <c r="H55" s="109"/>
      <c r="I55" s="104"/>
      <c r="J55" s="104"/>
      <c r="K55" s="104"/>
      <c r="L55" s="108"/>
      <c r="N55" s="109"/>
      <c r="O55" s="104"/>
      <c r="P55" s="104"/>
      <c r="Q55" s="104"/>
      <c r="R55" s="108"/>
    </row>
    <row r="56" spans="2:18" x14ac:dyDescent="0.25">
      <c r="B56" s="104"/>
      <c r="C56" s="107"/>
      <c r="D56" s="45"/>
      <c r="E56" s="54"/>
      <c r="F56" s="105"/>
      <c r="H56" s="104"/>
      <c r="I56" s="107"/>
      <c r="J56" s="45"/>
      <c r="K56" s="54"/>
      <c r="L56" s="105"/>
      <c r="N56" s="104"/>
      <c r="O56" s="107"/>
      <c r="P56" s="45"/>
      <c r="Q56" s="54"/>
      <c r="R56" s="105"/>
    </row>
    <row r="57" spans="2:18" x14ac:dyDescent="0.25">
      <c r="B57" s="104"/>
      <c r="C57" s="107"/>
      <c r="D57" s="45"/>
      <c r="E57" s="106"/>
      <c r="F57" s="105"/>
      <c r="H57" s="104"/>
      <c r="I57" s="107"/>
      <c r="J57" s="45"/>
      <c r="K57" s="106"/>
      <c r="L57" s="105"/>
      <c r="N57" s="104"/>
      <c r="O57" s="107"/>
      <c r="P57" s="45"/>
      <c r="Q57" s="106"/>
      <c r="R57" s="105"/>
    </row>
    <row r="58" spans="2:18" x14ac:dyDescent="0.25">
      <c r="B58" s="104"/>
      <c r="C58" s="104"/>
      <c r="D58" s="45"/>
      <c r="E58" s="106"/>
      <c r="F58" s="105"/>
      <c r="H58" s="104"/>
      <c r="I58" s="104"/>
      <c r="J58" s="45"/>
      <c r="K58" s="106"/>
      <c r="L58" s="105"/>
      <c r="N58" s="104"/>
      <c r="O58" s="104"/>
      <c r="P58" s="45"/>
      <c r="Q58" s="106"/>
      <c r="R58" s="105"/>
    </row>
    <row r="59" spans="2:18" x14ac:dyDescent="0.25">
      <c r="B59" s="104"/>
      <c r="C59" s="107"/>
      <c r="D59" s="45"/>
      <c r="E59" s="112"/>
      <c r="F59" s="105"/>
      <c r="H59" s="104"/>
      <c r="I59" s="107"/>
      <c r="J59" s="45"/>
      <c r="K59" s="112"/>
      <c r="L59" s="105"/>
      <c r="N59" s="104"/>
      <c r="O59" s="107"/>
      <c r="P59" s="45"/>
      <c r="Q59" s="50"/>
      <c r="R59" s="105"/>
    </row>
    <row r="60" spans="2:18" x14ac:dyDescent="0.25">
      <c r="B60" s="104"/>
      <c r="C60" s="107"/>
      <c r="D60" s="45"/>
      <c r="E60" s="50"/>
      <c r="F60" s="105"/>
      <c r="H60" s="104"/>
      <c r="I60" s="107"/>
      <c r="J60" s="45"/>
      <c r="K60" s="50"/>
      <c r="L60" s="105"/>
      <c r="N60" s="104"/>
      <c r="O60" s="107"/>
      <c r="P60" s="45"/>
      <c r="Q60" s="106"/>
      <c r="R60" s="105"/>
    </row>
    <row r="61" spans="2:18" x14ac:dyDescent="0.25">
      <c r="B61" s="104"/>
      <c r="C61" s="107"/>
      <c r="D61" s="45"/>
      <c r="E61" s="50"/>
      <c r="F61" s="105"/>
      <c r="H61" s="104"/>
      <c r="I61" s="107"/>
      <c r="J61" s="45"/>
      <c r="K61" s="50"/>
      <c r="L61" s="105"/>
      <c r="N61" s="104"/>
      <c r="O61" s="107"/>
      <c r="P61" s="45"/>
      <c r="Q61" s="106"/>
      <c r="R61" s="105"/>
    </row>
    <row r="62" spans="2:18" x14ac:dyDescent="0.25">
      <c r="B62" s="104"/>
      <c r="C62" s="107"/>
      <c r="D62" s="45"/>
      <c r="E62" s="50"/>
      <c r="F62" s="105"/>
      <c r="H62" s="104"/>
      <c r="I62" s="107"/>
      <c r="J62" s="45"/>
      <c r="K62" s="50"/>
      <c r="L62" s="105"/>
      <c r="N62" s="104"/>
      <c r="O62" s="107"/>
      <c r="P62" s="45"/>
      <c r="Q62" s="50"/>
      <c r="R62" s="105"/>
    </row>
    <row r="63" spans="2:18" x14ac:dyDescent="0.25">
      <c r="B63" s="104"/>
      <c r="C63" s="107"/>
      <c r="D63" s="45"/>
      <c r="E63" s="50"/>
      <c r="F63" s="105"/>
      <c r="H63" s="104"/>
      <c r="I63" s="107"/>
      <c r="J63" s="45"/>
      <c r="K63" s="50"/>
      <c r="L63" s="105"/>
      <c r="N63" s="104"/>
      <c r="O63" s="107"/>
      <c r="P63" s="45"/>
      <c r="Q63" s="106"/>
      <c r="R63" s="105"/>
    </row>
    <row r="64" spans="2:18" x14ac:dyDescent="0.25">
      <c r="B64" s="104"/>
      <c r="C64" s="107"/>
      <c r="D64" s="45"/>
      <c r="E64" s="50"/>
      <c r="F64" s="105"/>
      <c r="H64" s="104"/>
      <c r="I64" s="107"/>
      <c r="J64" s="45"/>
      <c r="K64" s="50"/>
      <c r="L64" s="105"/>
      <c r="N64" s="104"/>
      <c r="O64" s="107"/>
      <c r="P64" s="45"/>
      <c r="Q64" s="106"/>
      <c r="R64" s="105"/>
    </row>
    <row r="65" spans="2:18" x14ac:dyDescent="0.25">
      <c r="B65" s="104"/>
      <c r="C65" s="107"/>
      <c r="D65" s="45"/>
      <c r="E65" s="112"/>
      <c r="F65" s="105"/>
      <c r="H65" s="104"/>
      <c r="I65" s="107"/>
      <c r="J65" s="45"/>
      <c r="K65" s="112"/>
      <c r="L65" s="105"/>
      <c r="N65" s="104"/>
      <c r="O65" s="107"/>
      <c r="P65" s="45"/>
      <c r="Q65" s="50"/>
      <c r="R65" s="105"/>
    </row>
    <row r="66" spans="2:18" x14ac:dyDescent="0.25">
      <c r="B66" s="104"/>
      <c r="C66" s="107"/>
      <c r="D66" s="45"/>
      <c r="E66" s="106"/>
      <c r="F66" s="105"/>
      <c r="H66" s="104"/>
      <c r="I66" s="107"/>
      <c r="J66" s="45"/>
      <c r="K66" s="106"/>
      <c r="L66" s="105"/>
      <c r="N66" s="104"/>
      <c r="O66" s="107"/>
      <c r="P66" s="45"/>
      <c r="Q66" s="106"/>
      <c r="R66" s="105"/>
    </row>
    <row r="67" spans="2:18" x14ac:dyDescent="0.25">
      <c r="B67" s="104"/>
      <c r="C67" s="104"/>
      <c r="D67" s="104"/>
      <c r="E67" s="104"/>
      <c r="F67" s="104"/>
      <c r="H67" s="104"/>
      <c r="I67" s="104"/>
      <c r="J67" s="104"/>
      <c r="K67" s="104"/>
      <c r="L67" s="104"/>
      <c r="N67" s="104"/>
      <c r="O67" s="104"/>
      <c r="P67" s="104"/>
      <c r="Q67" s="104"/>
      <c r="R67" s="104"/>
    </row>
    <row r="68" spans="2:18" ht="15.75" x14ac:dyDescent="0.25">
      <c r="B68" s="225"/>
      <c r="C68" s="225"/>
      <c r="D68" s="225"/>
      <c r="E68" s="225"/>
      <c r="F68" s="225"/>
      <c r="G68" s="225"/>
      <c r="H68" s="225"/>
      <c r="I68" s="225"/>
      <c r="J68" s="225"/>
      <c r="K68" s="225"/>
      <c r="L68" s="225"/>
    </row>
    <row r="69" spans="2:18" x14ac:dyDescent="0.25">
      <c r="B69" s="104"/>
      <c r="C69" s="107"/>
      <c r="D69" s="45"/>
      <c r="E69" s="106"/>
      <c r="F69" s="105"/>
    </row>
    <row r="70" spans="2:18" x14ac:dyDescent="0.25">
      <c r="B70" s="217"/>
      <c r="C70" s="217"/>
      <c r="D70" s="217"/>
      <c r="E70" s="217"/>
      <c r="F70" s="108"/>
      <c r="H70" s="224"/>
      <c r="I70" s="224"/>
      <c r="J70" s="224"/>
      <c r="K70" s="224"/>
      <c r="L70" s="108"/>
      <c r="N70" s="223"/>
      <c r="O70" s="224"/>
      <c r="P70" s="224"/>
      <c r="Q70" s="224"/>
      <c r="R70" s="108"/>
    </row>
    <row r="71" spans="2:18" x14ac:dyDescent="0.25">
      <c r="B71" s="109"/>
      <c r="C71" s="104"/>
      <c r="D71" s="104"/>
      <c r="E71" s="104"/>
      <c r="F71" s="108"/>
      <c r="H71" s="109"/>
      <c r="I71" s="104"/>
      <c r="J71" s="104"/>
      <c r="K71" s="104"/>
      <c r="L71" s="108"/>
      <c r="N71" s="109"/>
      <c r="O71" s="104"/>
      <c r="P71" s="104"/>
      <c r="Q71" s="104"/>
      <c r="R71" s="108"/>
    </row>
    <row r="72" spans="2:18" x14ac:dyDescent="0.25">
      <c r="B72" s="104"/>
      <c r="C72" s="107"/>
      <c r="D72" s="45"/>
      <c r="E72" s="54"/>
      <c r="F72" s="105"/>
      <c r="H72" s="104"/>
      <c r="I72" s="111"/>
      <c r="J72" s="45"/>
      <c r="K72" s="54"/>
      <c r="L72" s="105"/>
      <c r="N72" s="104"/>
      <c r="O72" s="107"/>
      <c r="P72" s="45"/>
      <c r="Q72" s="54"/>
      <c r="R72" s="105"/>
    </row>
    <row r="73" spans="2:18" x14ac:dyDescent="0.25">
      <c r="B73" s="104"/>
      <c r="C73" s="107"/>
      <c r="D73" s="45"/>
      <c r="E73" s="106"/>
      <c r="F73" s="105"/>
      <c r="H73" s="104"/>
      <c r="I73" s="111"/>
      <c r="J73" s="45"/>
      <c r="K73" s="106"/>
      <c r="L73" s="105"/>
      <c r="N73" s="104"/>
      <c r="O73" s="107"/>
      <c r="P73" s="45"/>
      <c r="Q73" s="106"/>
      <c r="R73" s="105"/>
    </row>
    <row r="74" spans="2:18" x14ac:dyDescent="0.25">
      <c r="B74" s="104"/>
      <c r="C74" s="104"/>
      <c r="D74" s="45"/>
      <c r="E74" s="106"/>
      <c r="F74" s="105"/>
      <c r="H74" s="104"/>
      <c r="I74" s="104"/>
      <c r="J74" s="45"/>
      <c r="K74" s="106"/>
      <c r="L74" s="105"/>
      <c r="N74" s="104"/>
      <c r="O74" s="104"/>
      <c r="P74" s="45"/>
      <c r="Q74" s="106"/>
      <c r="R74" s="105"/>
    </row>
    <row r="75" spans="2:18" x14ac:dyDescent="0.25">
      <c r="B75" s="104"/>
      <c r="C75" s="107"/>
      <c r="D75" s="45"/>
      <c r="E75" s="50"/>
      <c r="F75" s="105"/>
      <c r="H75" s="104"/>
      <c r="I75" s="107"/>
      <c r="J75" s="45"/>
      <c r="K75" s="52"/>
      <c r="L75" s="105"/>
      <c r="N75" s="104"/>
      <c r="O75" s="107"/>
      <c r="P75" s="45"/>
      <c r="Q75" s="52"/>
      <c r="R75" s="105"/>
    </row>
    <row r="76" spans="2:18" x14ac:dyDescent="0.25">
      <c r="B76" s="104"/>
      <c r="C76" s="107"/>
      <c r="D76" s="45"/>
      <c r="E76" s="110"/>
      <c r="F76" s="105"/>
      <c r="H76" s="104"/>
      <c r="I76" s="107"/>
      <c r="J76" s="45"/>
      <c r="K76" s="106"/>
      <c r="L76" s="105"/>
      <c r="N76" s="104"/>
      <c r="O76" s="107"/>
      <c r="P76" s="45"/>
      <c r="Q76" s="106"/>
      <c r="R76" s="105"/>
    </row>
    <row r="77" spans="2:18" x14ac:dyDescent="0.25">
      <c r="B77" s="104"/>
      <c r="C77" s="104"/>
      <c r="D77" s="45"/>
      <c r="E77" s="106"/>
      <c r="F77" s="105"/>
      <c r="H77" s="104"/>
      <c r="I77" s="107"/>
      <c r="J77" s="45"/>
      <c r="K77" s="106"/>
      <c r="L77" s="105"/>
      <c r="N77" s="104"/>
      <c r="O77" s="107"/>
      <c r="P77" s="45"/>
      <c r="Q77" s="106"/>
      <c r="R77" s="105"/>
    </row>
    <row r="78" spans="2:18" x14ac:dyDescent="0.25">
      <c r="B78" s="104"/>
      <c r="C78" s="107"/>
      <c r="D78" s="45"/>
      <c r="E78" s="50"/>
      <c r="F78" s="105"/>
      <c r="H78" s="104"/>
      <c r="I78" s="107"/>
      <c r="J78" s="45"/>
      <c r="K78" s="50"/>
      <c r="L78" s="105"/>
      <c r="N78" s="104"/>
      <c r="O78" s="107"/>
      <c r="P78" s="45"/>
      <c r="Q78" s="50"/>
      <c r="R78" s="105"/>
    </row>
    <row r="79" spans="2:18" x14ac:dyDescent="0.25">
      <c r="B79" s="104"/>
      <c r="C79" s="107"/>
      <c r="D79" s="45"/>
      <c r="E79" s="106"/>
      <c r="F79" s="105"/>
      <c r="H79" s="104"/>
      <c r="I79" s="107"/>
      <c r="J79" s="45"/>
      <c r="K79" s="106"/>
      <c r="L79" s="105"/>
      <c r="N79" s="104"/>
      <c r="O79" s="107"/>
      <c r="P79" s="45"/>
      <c r="Q79" s="106"/>
      <c r="R79" s="105"/>
    </row>
    <row r="80" spans="2:18" x14ac:dyDescent="0.25">
      <c r="B80" s="104"/>
      <c r="C80" s="107"/>
      <c r="D80" s="45"/>
      <c r="E80" s="106"/>
      <c r="F80" s="105"/>
      <c r="H80" s="104"/>
      <c r="I80" s="107"/>
      <c r="J80" s="45"/>
      <c r="K80" s="106"/>
      <c r="L80" s="105"/>
      <c r="N80" s="104"/>
      <c r="O80" s="107"/>
      <c r="P80" s="45"/>
      <c r="Q80" s="106"/>
      <c r="R80" s="105"/>
    </row>
    <row r="81" spans="2:18" x14ac:dyDescent="0.25">
      <c r="B81" s="104"/>
      <c r="C81" s="107"/>
      <c r="D81" s="45"/>
      <c r="E81" s="50"/>
      <c r="F81" s="105"/>
      <c r="H81" s="104"/>
      <c r="I81" s="107"/>
      <c r="J81" s="45"/>
      <c r="K81" s="50"/>
      <c r="L81" s="105"/>
      <c r="N81" s="104"/>
      <c r="O81" s="107"/>
      <c r="P81" s="45"/>
      <c r="Q81" s="50"/>
      <c r="R81" s="105"/>
    </row>
    <row r="82" spans="2:18" x14ac:dyDescent="0.25">
      <c r="B82" s="104"/>
      <c r="C82" s="107"/>
      <c r="D82" s="45"/>
      <c r="E82" s="50"/>
      <c r="F82" s="105"/>
      <c r="H82" s="104"/>
      <c r="I82" s="107"/>
      <c r="J82" s="45"/>
      <c r="K82" s="106"/>
      <c r="L82" s="105"/>
      <c r="N82" s="104"/>
      <c r="O82" s="107"/>
      <c r="P82" s="45"/>
      <c r="Q82" s="106"/>
      <c r="R82" s="105"/>
    </row>
    <row r="83" spans="2:18" x14ac:dyDescent="0.25">
      <c r="B83" s="104"/>
      <c r="C83" s="104"/>
      <c r="D83" s="104"/>
      <c r="E83" s="104"/>
      <c r="F83" s="104"/>
      <c r="H83" s="104"/>
      <c r="I83" s="107"/>
      <c r="J83" s="45"/>
      <c r="K83" s="106"/>
      <c r="L83" s="105"/>
      <c r="N83" s="104"/>
      <c r="O83" s="107"/>
      <c r="P83" s="45"/>
      <c r="Q83" s="106"/>
      <c r="R83" s="105"/>
    </row>
    <row r="84" spans="2:18" x14ac:dyDescent="0.25">
      <c r="B84" s="104"/>
      <c r="C84" s="104"/>
      <c r="D84" s="104"/>
      <c r="E84" s="104"/>
      <c r="F84" s="104"/>
      <c r="H84" s="104"/>
      <c r="I84" s="104"/>
      <c r="J84" s="104"/>
      <c r="K84" s="104"/>
      <c r="L84" s="104"/>
      <c r="N84" s="104"/>
      <c r="O84" s="104"/>
      <c r="P84" s="104"/>
      <c r="Q84" s="104"/>
      <c r="R84" s="104"/>
    </row>
    <row r="85" spans="2:18" x14ac:dyDescent="0.25">
      <c r="B85" s="104"/>
      <c r="C85" s="107"/>
      <c r="D85" s="45"/>
      <c r="E85" s="106"/>
      <c r="F85" s="105"/>
    </row>
    <row r="86" spans="2:18" x14ac:dyDescent="0.25">
      <c r="B86" s="104"/>
      <c r="C86" s="107"/>
      <c r="D86" s="45"/>
      <c r="E86" s="106"/>
      <c r="F86" s="105"/>
    </row>
    <row r="87" spans="2:18" x14ac:dyDescent="0.25">
      <c r="B87" s="104"/>
      <c r="C87" s="107"/>
      <c r="D87" s="45"/>
      <c r="E87" s="106"/>
      <c r="F87" s="105"/>
    </row>
    <row r="88" spans="2:18" x14ac:dyDescent="0.25">
      <c r="B88" s="228"/>
      <c r="C88" s="228"/>
      <c r="D88" s="228"/>
      <c r="E88" s="228"/>
      <c r="F88" s="108"/>
      <c r="H88" s="228"/>
      <c r="I88" s="228"/>
      <c r="J88" s="228"/>
      <c r="K88" s="228"/>
      <c r="L88" s="108"/>
      <c r="N88" s="228"/>
      <c r="O88" s="228"/>
      <c r="P88" s="228"/>
      <c r="Q88" s="228"/>
      <c r="R88" s="108"/>
    </row>
    <row r="89" spans="2:18" x14ac:dyDescent="0.25">
      <c r="B89" s="109"/>
      <c r="C89" s="104"/>
      <c r="D89" s="104"/>
      <c r="E89" s="104"/>
      <c r="F89" s="108"/>
      <c r="H89" s="109"/>
      <c r="I89" s="104"/>
      <c r="J89" s="104"/>
      <c r="K89" s="104"/>
      <c r="L89" s="108"/>
      <c r="N89" s="109"/>
      <c r="O89" s="104"/>
      <c r="P89" s="104"/>
      <c r="Q89" s="104"/>
      <c r="R89" s="108"/>
    </row>
    <row r="90" spans="2:18" x14ac:dyDescent="0.25">
      <c r="B90" s="104"/>
      <c r="C90" s="107"/>
      <c r="D90" s="45"/>
      <c r="E90" s="54"/>
      <c r="F90" s="105"/>
      <c r="H90" s="104"/>
      <c r="I90" s="107"/>
      <c r="J90" s="45"/>
      <c r="K90" s="54"/>
      <c r="L90" s="105"/>
      <c r="N90" s="104"/>
      <c r="O90" s="107"/>
      <c r="P90" s="45"/>
      <c r="Q90" s="54"/>
      <c r="R90" s="105"/>
    </row>
    <row r="91" spans="2:18" x14ac:dyDescent="0.25">
      <c r="B91" s="104"/>
      <c r="C91" s="107"/>
      <c r="D91" s="45"/>
      <c r="E91" s="106"/>
      <c r="F91" s="105"/>
      <c r="H91" s="104"/>
      <c r="I91" s="107"/>
      <c r="J91" s="45"/>
      <c r="K91" s="106"/>
      <c r="L91" s="105"/>
      <c r="N91" s="104"/>
      <c r="O91" s="107"/>
      <c r="P91" s="45"/>
      <c r="Q91" s="106"/>
      <c r="R91" s="105"/>
    </row>
    <row r="92" spans="2:18" x14ac:dyDescent="0.25">
      <c r="B92" s="104"/>
      <c r="C92" s="104"/>
      <c r="D92" s="45"/>
      <c r="E92" s="106"/>
      <c r="F92" s="105"/>
      <c r="H92" s="104"/>
      <c r="I92" s="104"/>
      <c r="J92" s="45"/>
      <c r="K92" s="106"/>
      <c r="L92" s="105"/>
      <c r="N92" s="104"/>
      <c r="O92" s="104"/>
      <c r="P92" s="45"/>
      <c r="Q92" s="106"/>
      <c r="R92" s="105"/>
    </row>
    <row r="93" spans="2:18" x14ac:dyDescent="0.25">
      <c r="B93" s="104"/>
      <c r="C93" s="107"/>
      <c r="D93" s="45"/>
      <c r="E93" s="52"/>
      <c r="F93" s="105"/>
      <c r="H93" s="104"/>
      <c r="I93" s="107"/>
      <c r="J93" s="45"/>
      <c r="K93" s="52"/>
      <c r="L93" s="105"/>
      <c r="N93" s="104"/>
      <c r="O93" s="107"/>
      <c r="P93" s="45"/>
      <c r="Q93" s="52"/>
      <c r="R93" s="105"/>
    </row>
    <row r="94" spans="2:18" x14ac:dyDescent="0.25">
      <c r="B94" s="104"/>
      <c r="C94" s="107"/>
      <c r="D94" s="45"/>
      <c r="E94" s="106"/>
      <c r="F94" s="105"/>
      <c r="H94" s="104"/>
      <c r="I94" s="107"/>
      <c r="J94" s="45"/>
      <c r="K94" s="106"/>
      <c r="L94" s="105"/>
      <c r="N94" s="104"/>
      <c r="O94" s="107"/>
      <c r="P94" s="45"/>
      <c r="Q94" s="106"/>
      <c r="R94" s="105"/>
    </row>
    <row r="95" spans="2:18" x14ac:dyDescent="0.25">
      <c r="B95" s="104"/>
      <c r="C95" s="107"/>
      <c r="D95" s="45"/>
      <c r="E95" s="106"/>
      <c r="F95" s="105"/>
      <c r="H95" s="104"/>
      <c r="I95" s="107"/>
      <c r="J95" s="45"/>
      <c r="K95" s="106"/>
      <c r="L95" s="105"/>
      <c r="N95" s="104"/>
      <c r="O95" s="107"/>
      <c r="P95" s="45"/>
      <c r="Q95" s="106"/>
      <c r="R95" s="105"/>
    </row>
    <row r="96" spans="2:18" x14ac:dyDescent="0.25">
      <c r="B96" s="104"/>
      <c r="C96" s="107"/>
      <c r="D96" s="45"/>
      <c r="E96" s="106"/>
      <c r="F96" s="105"/>
      <c r="H96" s="104"/>
      <c r="I96" s="107"/>
      <c r="J96" s="45"/>
      <c r="K96" s="106"/>
      <c r="L96" s="105"/>
      <c r="N96" s="104"/>
      <c r="O96" s="107"/>
      <c r="P96" s="45"/>
      <c r="Q96" s="106"/>
      <c r="R96" s="105"/>
    </row>
    <row r="97" spans="2:18" x14ac:dyDescent="0.25">
      <c r="B97" s="104"/>
      <c r="C97" s="107"/>
      <c r="D97" s="45"/>
      <c r="E97" s="106"/>
      <c r="F97" s="105"/>
      <c r="H97" s="104"/>
      <c r="I97" s="107"/>
      <c r="J97" s="45"/>
      <c r="K97" s="106"/>
      <c r="L97" s="105"/>
      <c r="N97" s="104"/>
      <c r="O97" s="107"/>
      <c r="P97" s="45"/>
      <c r="Q97" s="106"/>
      <c r="R97" s="105"/>
    </row>
    <row r="98" spans="2:18" x14ac:dyDescent="0.25">
      <c r="B98" s="104"/>
      <c r="C98" s="107"/>
      <c r="D98" s="45"/>
      <c r="E98" s="106"/>
      <c r="F98" s="105"/>
      <c r="H98" s="104"/>
      <c r="I98" s="107"/>
      <c r="J98" s="45"/>
      <c r="K98" s="106"/>
      <c r="L98" s="105"/>
      <c r="N98" s="104"/>
      <c r="O98" s="107"/>
      <c r="P98" s="45"/>
      <c r="Q98" s="106"/>
      <c r="R98" s="105"/>
    </row>
    <row r="99" spans="2:18" x14ac:dyDescent="0.25">
      <c r="B99" s="104"/>
      <c r="C99" s="107"/>
      <c r="D99" s="45"/>
      <c r="E99" s="106"/>
      <c r="F99" s="105"/>
      <c r="H99" s="104"/>
      <c r="I99" s="107"/>
      <c r="J99" s="45"/>
      <c r="K99" s="106"/>
      <c r="L99" s="105"/>
      <c r="N99" s="104"/>
      <c r="O99" s="107"/>
      <c r="P99" s="45"/>
      <c r="Q99" s="106"/>
      <c r="R99" s="105"/>
    </row>
    <row r="100" spans="2:18" x14ac:dyDescent="0.25">
      <c r="B100" s="104"/>
      <c r="C100" s="107"/>
      <c r="D100" s="45"/>
      <c r="E100" s="106"/>
      <c r="F100" s="105"/>
      <c r="H100" s="104"/>
      <c r="I100" s="107"/>
      <c r="J100" s="45"/>
      <c r="K100" s="106"/>
      <c r="L100" s="105"/>
      <c r="N100" s="104"/>
      <c r="O100" s="107"/>
      <c r="P100" s="45"/>
      <c r="Q100" s="106"/>
      <c r="R100" s="105"/>
    </row>
    <row r="101" spans="2:18" x14ac:dyDescent="0.25">
      <c r="B101" s="104"/>
      <c r="C101" s="107"/>
      <c r="D101" s="45"/>
      <c r="E101" s="106"/>
      <c r="F101" s="105"/>
      <c r="H101" s="104"/>
      <c r="I101" s="107"/>
      <c r="J101" s="45"/>
      <c r="K101" s="106"/>
      <c r="L101" s="105"/>
      <c r="N101" s="104"/>
      <c r="O101" s="107"/>
      <c r="P101" s="45"/>
      <c r="Q101" s="106"/>
      <c r="R101" s="105"/>
    </row>
    <row r="102" spans="2:18" x14ac:dyDescent="0.25">
      <c r="B102" s="104"/>
      <c r="C102" s="104"/>
      <c r="D102" s="104"/>
      <c r="E102" s="104"/>
      <c r="F102" s="104"/>
      <c r="H102" s="104"/>
      <c r="I102" s="104"/>
      <c r="J102" s="104"/>
      <c r="K102" s="104"/>
      <c r="L102" s="104"/>
      <c r="N102" s="104"/>
      <c r="O102" s="104"/>
      <c r="P102" s="104"/>
      <c r="Q102" s="104"/>
      <c r="R102" s="104"/>
    </row>
    <row r="103" spans="2:18" x14ac:dyDescent="0.25">
      <c r="B103" s="104"/>
      <c r="C103" s="107"/>
      <c r="D103" s="45"/>
      <c r="E103" s="106"/>
      <c r="F103" s="105"/>
    </row>
    <row r="104" spans="2:18" x14ac:dyDescent="0.25">
      <c r="B104" s="104"/>
      <c r="C104" s="107"/>
      <c r="D104" s="45"/>
      <c r="E104" s="106"/>
      <c r="F104" s="105"/>
    </row>
    <row r="105" spans="2:18" x14ac:dyDescent="0.25">
      <c r="B105" s="104"/>
      <c r="C105" s="107"/>
      <c r="D105" s="45"/>
      <c r="E105" s="106"/>
      <c r="F105" s="105"/>
    </row>
    <row r="106" spans="2:18" x14ac:dyDescent="0.25">
      <c r="B106" s="104"/>
      <c r="C106" s="107"/>
      <c r="D106" s="45"/>
      <c r="E106" s="106"/>
      <c r="F106" s="105"/>
    </row>
    <row r="107" spans="2:18" x14ac:dyDescent="0.25">
      <c r="B107" s="104"/>
      <c r="C107" s="107"/>
      <c r="D107" s="45"/>
      <c r="E107" s="106"/>
      <c r="F107" s="105"/>
    </row>
    <row r="108" spans="2:18" x14ac:dyDescent="0.25">
      <c r="B108" s="104"/>
      <c r="C108" s="107"/>
      <c r="D108" s="45"/>
      <c r="E108" s="106"/>
      <c r="F108" s="105"/>
    </row>
    <row r="109" spans="2:18" x14ac:dyDescent="0.25">
      <c r="B109" s="104"/>
      <c r="C109" s="107"/>
      <c r="D109" s="45"/>
      <c r="E109" s="106"/>
      <c r="F109" s="105"/>
    </row>
    <row r="110" spans="2:18" x14ac:dyDescent="0.25">
      <c r="B110" s="104"/>
      <c r="C110" s="107"/>
      <c r="D110" s="45"/>
      <c r="E110" s="106"/>
      <c r="F110" s="105"/>
    </row>
    <row r="111" spans="2:18" x14ac:dyDescent="0.25">
      <c r="B111" s="104"/>
      <c r="C111" s="104"/>
      <c r="D111" s="104"/>
      <c r="E111" s="104"/>
      <c r="F111" s="104"/>
    </row>
  </sheetData>
  <mergeCells count="17">
    <mergeCell ref="N88:Q88"/>
    <mergeCell ref="H88:K88"/>
    <mergeCell ref="B88:E88"/>
    <mergeCell ref="N54:Q54"/>
    <mergeCell ref="B53:E53"/>
    <mergeCell ref="B70:E70"/>
    <mergeCell ref="B54:E54"/>
    <mergeCell ref="H54:K54"/>
    <mergeCell ref="B3:F3"/>
    <mergeCell ref="B16:E16"/>
    <mergeCell ref="C7:D7"/>
    <mergeCell ref="B37:E37"/>
    <mergeCell ref="N70:Q70"/>
    <mergeCell ref="H70:K70"/>
    <mergeCell ref="B68:L68"/>
    <mergeCell ref="B52:L52"/>
    <mergeCell ref="H53:L53"/>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workbookViewId="0">
      <selection activeCell="D11" sqref="D11"/>
    </sheetView>
  </sheetViews>
  <sheetFormatPr baseColWidth="10" defaultRowHeight="15" x14ac:dyDescent="0.25"/>
  <cols>
    <col min="1" max="1" width="11.42578125" style="32"/>
    <col min="2" max="2" width="18" style="32" customWidth="1"/>
    <col min="3" max="3" width="24" style="32" customWidth="1"/>
    <col min="4" max="5" width="16.42578125" style="32" customWidth="1"/>
    <col min="6" max="16384" width="11.42578125" style="32"/>
  </cols>
  <sheetData>
    <row r="1" spans="2:5" ht="15.75" x14ac:dyDescent="0.25">
      <c r="B1" s="60"/>
    </row>
    <row r="2" spans="2:5" ht="33" customHeight="1" x14ac:dyDescent="0.25">
      <c r="B2" s="230" t="str">
        <f>+'EVALUACION INDICES'!B2</f>
        <v>INVITACIÓN ABIERTA No 018 DE 2021</v>
      </c>
      <c r="C2" s="230"/>
    </row>
    <row r="3" spans="2:5" ht="105" customHeight="1" x14ac:dyDescent="0.25">
      <c r="B3" s="232" t="str">
        <f>+'EVALUACION INDICES'!B3</f>
        <v>CONSTRUCCION Y PUESTA EN FUNCIONAMIENTO DE PLANTA DE TRATAMIENTO DE AGUAS RESIDUALES DOMESTICAS E INDUSTRIALES DE LA EMPRESA DE LICORES DE CUNDINAMARCA.</v>
      </c>
      <c r="C3" s="232"/>
    </row>
    <row r="4" spans="2:5" ht="15.75" thickBot="1" x14ac:dyDescent="0.3">
      <c r="B4" s="59" t="s">
        <v>56</v>
      </c>
      <c r="C4" s="58"/>
    </row>
    <row r="5" spans="2:5" ht="22.5" customHeight="1" thickTop="1" thickBot="1" x14ac:dyDescent="0.3">
      <c r="B5" s="231" t="s">
        <v>55</v>
      </c>
      <c r="C5" s="231"/>
      <c r="D5" s="153" t="s">
        <v>57</v>
      </c>
      <c r="E5" s="152"/>
    </row>
    <row r="6" spans="2:5" ht="60.75" customHeight="1" thickTop="1" thickBot="1" x14ac:dyDescent="0.3">
      <c r="B6" s="231"/>
      <c r="C6" s="231"/>
      <c r="D6" s="151" t="str">
        <f>+DOCUMENTOS!C6</f>
        <v>IGNACIO GOMEZ IHM SAS</v>
      </c>
      <c r="E6" s="113"/>
    </row>
    <row r="7" spans="2:5" ht="24" customHeight="1" thickTop="1" thickBot="1" x14ac:dyDescent="0.3">
      <c r="B7" s="148" t="str">
        <f>+'EVALUACION INDICES'!B8</f>
        <v>LIQUIDEZ</v>
      </c>
      <c r="C7" s="144" t="str">
        <f>'EVALUACION INDICES'!D8</f>
        <v>&gt; = 2.5</v>
      </c>
      <c r="D7" s="150">
        <f>+'EVALUACION INDICES'!E18</f>
        <v>2.9694530647705046</v>
      </c>
      <c r="E7" s="142"/>
    </row>
    <row r="8" spans="2:5" ht="24" customHeight="1" thickTop="1" thickBot="1" x14ac:dyDescent="0.3">
      <c r="B8" s="148" t="str">
        <f>'EVALUACION INDICES'!B9</f>
        <v>NIVEL DE ENDEUDAMIENTO</v>
      </c>
      <c r="C8" s="144" t="str">
        <f>'EVALUACION INDICES'!D9</f>
        <v>&lt;= 40 %</v>
      </c>
      <c r="D8" s="143">
        <f>+'EVALUACION INDICES'!E21</f>
        <v>0.25486394920014699</v>
      </c>
      <c r="E8" s="142"/>
    </row>
    <row r="9" spans="2:5" ht="24" customHeight="1" thickTop="1" thickBot="1" x14ac:dyDescent="0.3">
      <c r="B9" s="148" t="s">
        <v>103</v>
      </c>
      <c r="C9" s="144" t="str">
        <f>+'EVALUACION INDICES'!D10</f>
        <v>&gt; = 2.873.724.396</v>
      </c>
      <c r="D9" s="149">
        <f>+'EVALUACION INDICES'!E24</f>
        <v>29055827614</v>
      </c>
      <c r="E9" s="142"/>
    </row>
    <row r="10" spans="2:5" ht="24" customHeight="1" thickTop="1" thickBot="1" x14ac:dyDescent="0.3">
      <c r="B10" s="148" t="s">
        <v>111</v>
      </c>
      <c r="C10" s="144" t="str">
        <f>+'EVALUACION INDICES'!D11</f>
        <v>&gt; = 8</v>
      </c>
      <c r="D10" s="147">
        <f>+'EVALUACION INDICES'!E26</f>
        <v>8.4566775134987395</v>
      </c>
      <c r="E10" s="142"/>
    </row>
    <row r="11" spans="2:5" ht="25.5" thickTop="1" thickBot="1" x14ac:dyDescent="0.3">
      <c r="B11" s="145" t="s">
        <v>97</v>
      </c>
      <c r="C11" s="144" t="str">
        <f>+'EVALUACION INDICES'!D12</f>
        <v>&gt; = 6%</v>
      </c>
      <c r="D11" s="146">
        <f>+'EVALUACION INDICES'!E29</f>
        <v>6.835810246857274E-2</v>
      </c>
      <c r="E11" s="142"/>
    </row>
    <row r="12" spans="2:5" ht="25.5" thickTop="1" thickBot="1" x14ac:dyDescent="0.3">
      <c r="B12" s="145" t="s">
        <v>94</v>
      </c>
      <c r="C12" s="144" t="str">
        <f>+'EVALUACION INDICES'!D13</f>
        <v>&gt; = 4%</v>
      </c>
      <c r="D12" s="143">
        <f>+'EVALUACION INDICES'!E32</f>
        <v>5.0936086513603977E-2</v>
      </c>
      <c r="E12" s="142"/>
    </row>
    <row r="13" spans="2:5" ht="16.5" thickTop="1" thickBot="1" x14ac:dyDescent="0.3">
      <c r="D13" s="141" t="s">
        <v>3</v>
      </c>
    </row>
    <row r="14" spans="2:5" ht="15.75" thickTop="1" x14ac:dyDescent="0.25"/>
  </sheetData>
  <mergeCells count="3">
    <mergeCell ref="B2:C2"/>
    <mergeCell ref="B5:C6"/>
    <mergeCell ref="B3:C3"/>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32" sqref="I132"/>
    </sheetView>
  </sheetViews>
  <sheetFormatPr baseColWidth="10" defaultRowHeight="1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4"/>
  <sheetViews>
    <sheetView topLeftCell="A181" workbookViewId="0">
      <selection activeCell="A124" sqref="A124"/>
    </sheetView>
  </sheetViews>
  <sheetFormatPr baseColWidth="10" defaultColWidth="21.140625" defaultRowHeight="15" x14ac:dyDescent="0.2"/>
  <cols>
    <col min="1" max="1" width="21.28515625" style="154" bestFit="1" customWidth="1"/>
    <col min="2" max="3" width="21.140625" style="154"/>
    <col min="4" max="4" width="21.28515625" style="154" bestFit="1" customWidth="1"/>
    <col min="5" max="7" width="21.140625" style="154"/>
    <col min="8" max="8" width="27.42578125" style="154" bestFit="1" customWidth="1"/>
    <col min="9" max="9" width="21.140625" style="154"/>
    <col min="10" max="10" width="46.42578125" style="154" customWidth="1"/>
    <col min="11" max="11" width="21.140625" style="154"/>
    <col min="12" max="12" width="21.28515625" style="154" bestFit="1" customWidth="1"/>
    <col min="13" max="16384" width="21.140625" style="154"/>
  </cols>
  <sheetData>
    <row r="1" spans="1:10" customFormat="1" ht="15.75" thickBot="1" x14ac:dyDescent="0.3"/>
    <row r="2" spans="1:10" customFormat="1" ht="24" customHeight="1" thickBot="1" x14ac:dyDescent="0.3">
      <c r="A2" s="257" t="s">
        <v>806</v>
      </c>
      <c r="B2" s="258"/>
      <c r="C2" s="258"/>
      <c r="D2" s="258"/>
      <c r="E2" s="258"/>
      <c r="F2" s="258"/>
      <c r="G2" s="258"/>
      <c r="H2" s="258"/>
      <c r="I2" s="258"/>
      <c r="J2" s="259"/>
    </row>
    <row r="3" spans="1:10" ht="24" customHeight="1" thickBot="1" x14ac:dyDescent="0.25">
      <c r="A3" s="181" t="s">
        <v>33</v>
      </c>
      <c r="B3" s="180" t="s">
        <v>805</v>
      </c>
      <c r="C3" s="180" t="s">
        <v>804</v>
      </c>
      <c r="D3" s="180" t="s">
        <v>803</v>
      </c>
      <c r="E3" s="235" t="s">
        <v>802</v>
      </c>
      <c r="F3" s="236"/>
      <c r="G3" s="235" t="s">
        <v>801</v>
      </c>
      <c r="H3" s="236"/>
      <c r="I3" s="235" t="s">
        <v>800</v>
      </c>
      <c r="J3" s="236"/>
    </row>
    <row r="4" spans="1:10" ht="16.5" thickBot="1" x14ac:dyDescent="0.25">
      <c r="A4" s="179"/>
      <c r="B4" s="178"/>
      <c r="C4" s="177"/>
      <c r="D4" s="177"/>
      <c r="E4" s="237"/>
      <c r="F4" s="238"/>
      <c r="G4" s="239"/>
      <c r="H4" s="240"/>
      <c r="I4" s="241" t="s">
        <v>799</v>
      </c>
      <c r="J4" s="242"/>
    </row>
    <row r="5" spans="1:10" ht="15.75" x14ac:dyDescent="0.2">
      <c r="A5" s="176">
        <v>1</v>
      </c>
      <c r="B5" s="233" t="s">
        <v>798</v>
      </c>
      <c r="C5" s="233"/>
      <c r="D5" s="233"/>
      <c r="E5" s="233"/>
      <c r="F5" s="233"/>
      <c r="G5" s="233"/>
      <c r="H5" s="175"/>
      <c r="I5" s="174" t="s">
        <v>797</v>
      </c>
      <c r="J5" s="173" t="s">
        <v>32</v>
      </c>
    </row>
    <row r="6" spans="1:10" ht="60" x14ac:dyDescent="0.2">
      <c r="A6" s="169" t="s">
        <v>796</v>
      </c>
      <c r="B6" s="164" t="s">
        <v>795</v>
      </c>
      <c r="C6" s="163" t="s">
        <v>248</v>
      </c>
      <c r="D6" s="163">
        <v>1309.25</v>
      </c>
      <c r="E6" s="234">
        <v>11048</v>
      </c>
      <c r="F6" s="234"/>
      <c r="G6" s="234">
        <v>14464594</v>
      </c>
      <c r="H6" s="234"/>
      <c r="I6" s="159" t="s">
        <v>3</v>
      </c>
      <c r="J6" s="158" t="s">
        <v>737</v>
      </c>
    </row>
    <row r="7" spans="1:10" ht="30" x14ac:dyDescent="0.2">
      <c r="A7" s="169" t="s">
        <v>794</v>
      </c>
      <c r="B7" s="164" t="s">
        <v>793</v>
      </c>
      <c r="C7" s="163" t="s">
        <v>308</v>
      </c>
      <c r="D7" s="163">
        <v>1</v>
      </c>
      <c r="E7" s="234">
        <v>2235260</v>
      </c>
      <c r="F7" s="234"/>
      <c r="G7" s="234">
        <v>2235260</v>
      </c>
      <c r="H7" s="234"/>
      <c r="I7" s="159" t="s">
        <v>3</v>
      </c>
      <c r="J7" s="158" t="s">
        <v>737</v>
      </c>
    </row>
    <row r="8" spans="1:10" ht="45" x14ac:dyDescent="0.2">
      <c r="A8" s="169" t="s">
        <v>792</v>
      </c>
      <c r="B8" s="164" t="s">
        <v>791</v>
      </c>
      <c r="C8" s="163" t="s">
        <v>235</v>
      </c>
      <c r="D8" s="163">
        <v>75.61</v>
      </c>
      <c r="E8" s="234">
        <v>115689</v>
      </c>
      <c r="F8" s="234"/>
      <c r="G8" s="234">
        <v>8747245</v>
      </c>
      <c r="H8" s="234"/>
      <c r="I8" s="159" t="s">
        <v>3</v>
      </c>
      <c r="J8" s="158" t="s">
        <v>737</v>
      </c>
    </row>
    <row r="9" spans="1:10" ht="45" x14ac:dyDescent="0.2">
      <c r="A9" s="169" t="s">
        <v>790</v>
      </c>
      <c r="B9" s="164" t="s">
        <v>789</v>
      </c>
      <c r="C9" s="163" t="s">
        <v>308</v>
      </c>
      <c r="D9" s="163">
        <v>2</v>
      </c>
      <c r="E9" s="234">
        <v>1126459</v>
      </c>
      <c r="F9" s="234"/>
      <c r="G9" s="234">
        <v>2252918</v>
      </c>
      <c r="H9" s="234"/>
      <c r="I9" s="159" t="s">
        <v>3</v>
      </c>
      <c r="J9" s="158" t="s">
        <v>737</v>
      </c>
    </row>
    <row r="10" spans="1:10" ht="15.75" x14ac:dyDescent="0.2">
      <c r="A10" s="169"/>
      <c r="B10" s="243" t="s">
        <v>788</v>
      </c>
      <c r="C10" s="243"/>
      <c r="D10" s="243"/>
      <c r="E10" s="243"/>
      <c r="F10" s="243"/>
      <c r="G10" s="243"/>
      <c r="H10" s="161">
        <v>27700017</v>
      </c>
      <c r="I10" s="159" t="s">
        <v>3</v>
      </c>
      <c r="J10" s="158" t="s">
        <v>737</v>
      </c>
    </row>
    <row r="11" spans="1:10" ht="15.75" x14ac:dyDescent="0.2">
      <c r="A11" s="162"/>
      <c r="B11" s="244" t="s">
        <v>787</v>
      </c>
      <c r="C11" s="244"/>
      <c r="D11" s="244"/>
      <c r="E11" s="244"/>
      <c r="F11" s="244"/>
      <c r="G11" s="244"/>
      <c r="H11" s="161">
        <v>27700017</v>
      </c>
      <c r="I11" s="159" t="s">
        <v>3</v>
      </c>
      <c r="J11" s="158" t="s">
        <v>737</v>
      </c>
    </row>
    <row r="12" spans="1:10" ht="15.75" x14ac:dyDescent="0.2">
      <c r="A12" s="162">
        <v>2</v>
      </c>
      <c r="B12" s="245" t="s">
        <v>786</v>
      </c>
      <c r="C12" s="245"/>
      <c r="D12" s="245"/>
      <c r="E12" s="245"/>
      <c r="F12" s="245"/>
      <c r="G12" s="245"/>
      <c r="H12" s="245"/>
      <c r="I12" s="245"/>
      <c r="J12" s="260"/>
    </row>
    <row r="13" spans="1:10" ht="24" customHeight="1" x14ac:dyDescent="0.2">
      <c r="A13" s="162" t="s">
        <v>785</v>
      </c>
      <c r="B13" s="250" t="s">
        <v>784</v>
      </c>
      <c r="C13" s="250"/>
      <c r="D13" s="250"/>
      <c r="E13" s="250"/>
      <c r="F13" s="250"/>
      <c r="G13" s="250"/>
      <c r="H13" s="250"/>
      <c r="I13" s="250"/>
      <c r="J13" s="261"/>
    </row>
    <row r="14" spans="1:10" ht="150" x14ac:dyDescent="0.2">
      <c r="A14" s="162" t="s">
        <v>783</v>
      </c>
      <c r="B14" s="164" t="s">
        <v>782</v>
      </c>
      <c r="C14" s="163" t="s">
        <v>248</v>
      </c>
      <c r="D14" s="163">
        <v>22.96</v>
      </c>
      <c r="E14" s="234">
        <v>6673</v>
      </c>
      <c r="F14" s="234"/>
      <c r="G14" s="234">
        <v>153185</v>
      </c>
      <c r="H14" s="234"/>
      <c r="I14" s="159" t="s">
        <v>3</v>
      </c>
      <c r="J14" s="158" t="s">
        <v>737</v>
      </c>
    </row>
    <row r="15" spans="1:10" ht="195" x14ac:dyDescent="0.2">
      <c r="A15" s="162" t="s">
        <v>781</v>
      </c>
      <c r="B15" s="164" t="s">
        <v>780</v>
      </c>
      <c r="C15" s="163" t="s">
        <v>245</v>
      </c>
      <c r="D15" s="163">
        <v>46.79</v>
      </c>
      <c r="E15" s="234">
        <v>57079</v>
      </c>
      <c r="F15" s="234"/>
      <c r="G15" s="234">
        <v>2670949</v>
      </c>
      <c r="H15" s="234"/>
      <c r="I15" s="159" t="s">
        <v>3</v>
      </c>
      <c r="J15" s="158" t="s">
        <v>737</v>
      </c>
    </row>
    <row r="16" spans="1:10" ht="75" x14ac:dyDescent="0.2">
      <c r="A16" s="162" t="s">
        <v>779</v>
      </c>
      <c r="B16" s="164" t="s">
        <v>279</v>
      </c>
      <c r="C16" s="163" t="s">
        <v>248</v>
      </c>
      <c r="D16" s="163">
        <v>57.39</v>
      </c>
      <c r="E16" s="234">
        <v>9927</v>
      </c>
      <c r="F16" s="234"/>
      <c r="G16" s="234">
        <v>569711</v>
      </c>
      <c r="H16" s="234"/>
      <c r="I16" s="159" t="s">
        <v>3</v>
      </c>
      <c r="J16" s="158" t="s">
        <v>737</v>
      </c>
    </row>
    <row r="17" spans="1:10" ht="120" x14ac:dyDescent="0.2">
      <c r="A17" s="162" t="s">
        <v>778</v>
      </c>
      <c r="B17" s="164" t="s">
        <v>277</v>
      </c>
      <c r="C17" s="163" t="s">
        <v>245</v>
      </c>
      <c r="D17" s="163">
        <v>1.72</v>
      </c>
      <c r="E17" s="234">
        <v>160661</v>
      </c>
      <c r="F17" s="234"/>
      <c r="G17" s="234">
        <v>276610</v>
      </c>
      <c r="H17" s="234"/>
      <c r="I17" s="159" t="s">
        <v>3</v>
      </c>
      <c r="J17" s="158" t="s">
        <v>737</v>
      </c>
    </row>
    <row r="18" spans="1:10" ht="60" x14ac:dyDescent="0.2">
      <c r="A18" s="162" t="s">
        <v>777</v>
      </c>
      <c r="B18" s="164" t="s">
        <v>275</v>
      </c>
      <c r="C18" s="163" t="s">
        <v>235</v>
      </c>
      <c r="D18" s="163">
        <v>19.13</v>
      </c>
      <c r="E18" s="234">
        <v>97394</v>
      </c>
      <c r="F18" s="234"/>
      <c r="G18" s="234">
        <v>1863147</v>
      </c>
      <c r="H18" s="234"/>
      <c r="I18" s="159" t="s">
        <v>3</v>
      </c>
      <c r="J18" s="158" t="s">
        <v>737</v>
      </c>
    </row>
    <row r="19" spans="1:10" ht="60" x14ac:dyDescent="0.2">
      <c r="A19" s="162" t="s">
        <v>776</v>
      </c>
      <c r="B19" s="164" t="s">
        <v>273</v>
      </c>
      <c r="C19" s="163" t="s">
        <v>235</v>
      </c>
      <c r="D19" s="163">
        <v>19.13</v>
      </c>
      <c r="E19" s="234">
        <v>6090</v>
      </c>
      <c r="F19" s="234"/>
      <c r="G19" s="234">
        <v>116502</v>
      </c>
      <c r="H19" s="234"/>
      <c r="I19" s="159" t="s">
        <v>3</v>
      </c>
      <c r="J19" s="158" t="s">
        <v>737</v>
      </c>
    </row>
    <row r="20" spans="1:10" ht="105" x14ac:dyDescent="0.2">
      <c r="A20" s="162" t="s">
        <v>775</v>
      </c>
      <c r="B20" s="164" t="s">
        <v>271</v>
      </c>
      <c r="C20" s="163" t="s">
        <v>245</v>
      </c>
      <c r="D20" s="163">
        <v>6.11</v>
      </c>
      <c r="E20" s="234">
        <v>153820</v>
      </c>
      <c r="F20" s="234"/>
      <c r="G20" s="234">
        <v>939443</v>
      </c>
      <c r="H20" s="234"/>
      <c r="I20" s="159" t="s">
        <v>3</v>
      </c>
      <c r="J20" s="158" t="s">
        <v>737</v>
      </c>
    </row>
    <row r="21" spans="1:10" ht="150" x14ac:dyDescent="0.2">
      <c r="A21" s="162" t="s">
        <v>774</v>
      </c>
      <c r="B21" s="164" t="s">
        <v>773</v>
      </c>
      <c r="C21" s="163" t="s">
        <v>245</v>
      </c>
      <c r="D21" s="163">
        <v>40.880000000000003</v>
      </c>
      <c r="E21" s="234">
        <v>85605</v>
      </c>
      <c r="F21" s="234"/>
      <c r="G21" s="234">
        <v>3499929</v>
      </c>
      <c r="H21" s="234"/>
      <c r="I21" s="159" t="s">
        <v>3</v>
      </c>
      <c r="J21" s="158" t="s">
        <v>737</v>
      </c>
    </row>
    <row r="22" spans="1:10" ht="15.75" x14ac:dyDescent="0.2">
      <c r="A22" s="162"/>
      <c r="B22" s="244" t="s">
        <v>772</v>
      </c>
      <c r="C22" s="244"/>
      <c r="D22" s="244"/>
      <c r="E22" s="244"/>
      <c r="F22" s="244"/>
      <c r="G22" s="244"/>
      <c r="H22" s="161">
        <v>10089475</v>
      </c>
      <c r="I22" s="159" t="s">
        <v>3</v>
      </c>
      <c r="J22" s="158" t="s">
        <v>737</v>
      </c>
    </row>
    <row r="23" spans="1:10" ht="24" customHeight="1" x14ac:dyDescent="0.2">
      <c r="A23" s="162" t="s">
        <v>771</v>
      </c>
      <c r="B23" s="250" t="s">
        <v>770</v>
      </c>
      <c r="C23" s="250"/>
      <c r="D23" s="250"/>
      <c r="E23" s="250"/>
      <c r="F23" s="250"/>
      <c r="G23" s="250"/>
      <c r="H23" s="250"/>
      <c r="I23" s="250"/>
      <c r="J23" s="261"/>
    </row>
    <row r="24" spans="1:10" ht="180" x14ac:dyDescent="0.2">
      <c r="A24" s="162" t="s">
        <v>769</v>
      </c>
      <c r="B24" s="164" t="s">
        <v>768</v>
      </c>
      <c r="C24" s="163" t="s">
        <v>248</v>
      </c>
      <c r="D24" s="163">
        <v>61</v>
      </c>
      <c r="E24" s="234">
        <v>6673</v>
      </c>
      <c r="F24" s="234"/>
      <c r="G24" s="234">
        <v>407053</v>
      </c>
      <c r="H24" s="234"/>
      <c r="I24" s="159" t="s">
        <v>3</v>
      </c>
      <c r="J24" s="158" t="s">
        <v>737</v>
      </c>
    </row>
    <row r="25" spans="1:10" ht="210" x14ac:dyDescent="0.2">
      <c r="A25" s="162" t="s">
        <v>767</v>
      </c>
      <c r="B25" s="164" t="s">
        <v>766</v>
      </c>
      <c r="C25" s="163" t="s">
        <v>245</v>
      </c>
      <c r="D25" s="163">
        <v>45.75</v>
      </c>
      <c r="E25" s="234">
        <v>57079</v>
      </c>
      <c r="F25" s="234"/>
      <c r="G25" s="234">
        <v>2611364</v>
      </c>
      <c r="H25" s="234"/>
      <c r="I25" s="159" t="s">
        <v>3</v>
      </c>
      <c r="J25" s="158" t="s">
        <v>737</v>
      </c>
    </row>
    <row r="26" spans="1:10" ht="75" x14ac:dyDescent="0.2">
      <c r="A26" s="162" t="s">
        <v>765</v>
      </c>
      <c r="B26" s="164" t="s">
        <v>701</v>
      </c>
      <c r="C26" s="163" t="s">
        <v>248</v>
      </c>
      <c r="D26" s="163">
        <v>183</v>
      </c>
      <c r="E26" s="234">
        <v>9927</v>
      </c>
      <c r="F26" s="234"/>
      <c r="G26" s="234">
        <v>1816641</v>
      </c>
      <c r="H26" s="234"/>
      <c r="I26" s="159" t="s">
        <v>3</v>
      </c>
      <c r="J26" s="158" t="s">
        <v>737</v>
      </c>
    </row>
    <row r="27" spans="1:10" ht="120" x14ac:dyDescent="0.2">
      <c r="A27" s="162" t="s">
        <v>764</v>
      </c>
      <c r="B27" s="164" t="s">
        <v>719</v>
      </c>
      <c r="C27" s="163" t="s">
        <v>245</v>
      </c>
      <c r="D27" s="163">
        <v>9.15</v>
      </c>
      <c r="E27" s="234">
        <v>160661</v>
      </c>
      <c r="F27" s="234"/>
      <c r="G27" s="234">
        <v>1470048</v>
      </c>
      <c r="H27" s="234"/>
      <c r="I27" s="159" t="s">
        <v>3</v>
      </c>
      <c r="J27" s="158" t="s">
        <v>737</v>
      </c>
    </row>
    <row r="28" spans="1:10" ht="60" x14ac:dyDescent="0.2">
      <c r="A28" s="162" t="s">
        <v>763</v>
      </c>
      <c r="B28" s="164" t="s">
        <v>762</v>
      </c>
      <c r="C28" s="163" t="s">
        <v>235</v>
      </c>
      <c r="D28" s="163">
        <v>80.25</v>
      </c>
      <c r="E28" s="234">
        <v>43204</v>
      </c>
      <c r="F28" s="234"/>
      <c r="G28" s="234">
        <v>3467121</v>
      </c>
      <c r="H28" s="234"/>
      <c r="I28" s="159" t="s">
        <v>3</v>
      </c>
      <c r="J28" s="158" t="s">
        <v>737</v>
      </c>
    </row>
    <row r="29" spans="1:10" ht="60" x14ac:dyDescent="0.2">
      <c r="A29" s="162" t="s">
        <v>761</v>
      </c>
      <c r="B29" s="164" t="s">
        <v>760</v>
      </c>
      <c r="C29" s="163" t="s">
        <v>235</v>
      </c>
      <c r="D29" s="163">
        <v>80.25</v>
      </c>
      <c r="E29" s="234">
        <v>16724</v>
      </c>
      <c r="F29" s="234"/>
      <c r="G29" s="234">
        <v>1342101</v>
      </c>
      <c r="H29" s="234"/>
      <c r="I29" s="159" t="s">
        <v>3</v>
      </c>
      <c r="J29" s="158" t="s">
        <v>737</v>
      </c>
    </row>
    <row r="30" spans="1:10" ht="45" x14ac:dyDescent="0.2">
      <c r="A30" s="162" t="s">
        <v>759</v>
      </c>
      <c r="B30" s="164" t="s">
        <v>758</v>
      </c>
      <c r="C30" s="163" t="s">
        <v>266</v>
      </c>
      <c r="D30" s="163">
        <v>6</v>
      </c>
      <c r="E30" s="234">
        <v>58973</v>
      </c>
      <c r="F30" s="234"/>
      <c r="G30" s="234">
        <v>353838</v>
      </c>
      <c r="H30" s="234"/>
      <c r="I30" s="159" t="s">
        <v>3</v>
      </c>
      <c r="J30" s="158" t="s">
        <v>737</v>
      </c>
    </row>
    <row r="31" spans="1:10" ht="45" x14ac:dyDescent="0.2">
      <c r="A31" s="162" t="s">
        <v>757</v>
      </c>
      <c r="B31" s="164" t="s">
        <v>756</v>
      </c>
      <c r="C31" s="163" t="s">
        <v>266</v>
      </c>
      <c r="D31" s="163">
        <v>6</v>
      </c>
      <c r="E31" s="234">
        <v>12543</v>
      </c>
      <c r="F31" s="234"/>
      <c r="G31" s="234">
        <v>75258</v>
      </c>
      <c r="H31" s="234"/>
      <c r="I31" s="159" t="s">
        <v>3</v>
      </c>
      <c r="J31" s="158" t="s">
        <v>737</v>
      </c>
    </row>
    <row r="32" spans="1:10" ht="90" x14ac:dyDescent="0.2">
      <c r="A32" s="162" t="s">
        <v>755</v>
      </c>
      <c r="B32" s="164" t="s">
        <v>689</v>
      </c>
      <c r="C32" s="163" t="s">
        <v>245</v>
      </c>
      <c r="D32" s="163">
        <v>10</v>
      </c>
      <c r="E32" s="234">
        <v>153820</v>
      </c>
      <c r="F32" s="234"/>
      <c r="G32" s="234">
        <v>1538622</v>
      </c>
      <c r="H32" s="234"/>
      <c r="I32" s="159" t="s">
        <v>3</v>
      </c>
      <c r="J32" s="158" t="s">
        <v>737</v>
      </c>
    </row>
    <row r="33" spans="1:10" ht="150" x14ac:dyDescent="0.2">
      <c r="A33" s="162" t="s">
        <v>754</v>
      </c>
      <c r="B33" s="164" t="s">
        <v>753</v>
      </c>
      <c r="C33" s="163" t="s">
        <v>245</v>
      </c>
      <c r="D33" s="163">
        <v>32.03</v>
      </c>
      <c r="E33" s="234">
        <v>85605</v>
      </c>
      <c r="F33" s="234"/>
      <c r="G33" s="234">
        <v>2741500</v>
      </c>
      <c r="H33" s="234"/>
      <c r="I33" s="159" t="s">
        <v>3</v>
      </c>
      <c r="J33" s="158" t="s">
        <v>737</v>
      </c>
    </row>
    <row r="34" spans="1:10" ht="60" x14ac:dyDescent="0.2">
      <c r="A34" s="162" t="s">
        <v>752</v>
      </c>
      <c r="B34" s="164" t="s">
        <v>751</v>
      </c>
      <c r="C34" s="163" t="s">
        <v>266</v>
      </c>
      <c r="D34" s="163">
        <v>7</v>
      </c>
      <c r="E34" s="234">
        <v>164094</v>
      </c>
      <c r="F34" s="234"/>
      <c r="G34" s="234">
        <v>1148658</v>
      </c>
      <c r="H34" s="234"/>
      <c r="I34" s="159" t="s">
        <v>3</v>
      </c>
      <c r="J34" s="158" t="s">
        <v>737</v>
      </c>
    </row>
    <row r="35" spans="1:10" ht="15.75" x14ac:dyDescent="0.2">
      <c r="A35" s="162"/>
      <c r="B35" s="244" t="s">
        <v>750</v>
      </c>
      <c r="C35" s="244"/>
      <c r="D35" s="244"/>
      <c r="E35" s="244"/>
      <c r="F35" s="244"/>
      <c r="G35" s="244"/>
      <c r="H35" s="161">
        <v>16972205</v>
      </c>
      <c r="I35" s="159" t="s">
        <v>3</v>
      </c>
      <c r="J35" s="158" t="s">
        <v>737</v>
      </c>
    </row>
    <row r="36" spans="1:10" ht="24" customHeight="1" x14ac:dyDescent="0.2">
      <c r="A36" s="162" t="s">
        <v>749</v>
      </c>
      <c r="B36" s="250" t="s">
        <v>748</v>
      </c>
      <c r="C36" s="250"/>
      <c r="D36" s="250"/>
      <c r="E36" s="250"/>
      <c r="F36" s="250"/>
      <c r="G36" s="250"/>
      <c r="H36" s="250"/>
      <c r="I36" s="250"/>
      <c r="J36" s="261"/>
    </row>
    <row r="37" spans="1:10" ht="375" x14ac:dyDescent="0.2">
      <c r="A37" s="162" t="s">
        <v>747</v>
      </c>
      <c r="B37" s="164" t="s">
        <v>746</v>
      </c>
      <c r="C37" s="163" t="s">
        <v>738</v>
      </c>
      <c r="D37" s="163">
        <v>1</v>
      </c>
      <c r="E37" s="234">
        <v>49870001</v>
      </c>
      <c r="F37" s="234"/>
      <c r="G37" s="234">
        <v>49870001</v>
      </c>
      <c r="H37" s="234"/>
      <c r="I37" s="159" t="s">
        <v>3</v>
      </c>
      <c r="J37" s="158" t="s">
        <v>737</v>
      </c>
    </row>
    <row r="38" spans="1:10" ht="105" x14ac:dyDescent="0.2">
      <c r="A38" s="162" t="s">
        <v>745</v>
      </c>
      <c r="B38" s="164" t="s">
        <v>465</v>
      </c>
      <c r="C38" s="163" t="s">
        <v>245</v>
      </c>
      <c r="D38" s="163">
        <v>168</v>
      </c>
      <c r="E38" s="234">
        <v>19042</v>
      </c>
      <c r="F38" s="234"/>
      <c r="G38" s="234">
        <v>3199056</v>
      </c>
      <c r="H38" s="234"/>
      <c r="I38" s="159" t="s">
        <v>3</v>
      </c>
      <c r="J38" s="158" t="s">
        <v>737</v>
      </c>
    </row>
    <row r="39" spans="1:10" ht="135" x14ac:dyDescent="0.2">
      <c r="A39" s="162" t="s">
        <v>744</v>
      </c>
      <c r="B39" s="164" t="s">
        <v>743</v>
      </c>
      <c r="C39" s="163" t="s">
        <v>738</v>
      </c>
      <c r="D39" s="163">
        <v>1</v>
      </c>
      <c r="E39" s="234">
        <v>3872154</v>
      </c>
      <c r="F39" s="234"/>
      <c r="G39" s="234">
        <v>3872154</v>
      </c>
      <c r="H39" s="234"/>
      <c r="I39" s="159" t="s">
        <v>3</v>
      </c>
      <c r="J39" s="158" t="s">
        <v>737</v>
      </c>
    </row>
    <row r="40" spans="1:10" ht="105" x14ac:dyDescent="0.2">
      <c r="A40" s="162" t="s">
        <v>742</v>
      </c>
      <c r="B40" s="164" t="s">
        <v>741</v>
      </c>
      <c r="C40" s="163" t="s">
        <v>248</v>
      </c>
      <c r="D40" s="163">
        <v>155.6</v>
      </c>
      <c r="E40" s="234">
        <v>28687</v>
      </c>
      <c r="F40" s="234"/>
      <c r="G40" s="234">
        <v>4463697</v>
      </c>
      <c r="H40" s="234"/>
      <c r="I40" s="159" t="s">
        <v>3</v>
      </c>
      <c r="J40" s="158" t="s">
        <v>737</v>
      </c>
    </row>
    <row r="41" spans="1:10" ht="165" x14ac:dyDescent="0.2">
      <c r="A41" s="162" t="s">
        <v>740</v>
      </c>
      <c r="B41" s="164" t="s">
        <v>739</v>
      </c>
      <c r="C41" s="163" t="s">
        <v>738</v>
      </c>
      <c r="D41" s="163">
        <v>1</v>
      </c>
      <c r="E41" s="234">
        <v>2000000</v>
      </c>
      <c r="F41" s="234"/>
      <c r="G41" s="234">
        <v>2000000</v>
      </c>
      <c r="H41" s="234"/>
      <c r="I41" s="159" t="s">
        <v>3</v>
      </c>
      <c r="J41" s="158" t="s">
        <v>737</v>
      </c>
    </row>
    <row r="42" spans="1:10" ht="90" x14ac:dyDescent="0.2">
      <c r="A42" s="162" t="s">
        <v>736</v>
      </c>
      <c r="B42" s="164" t="s">
        <v>735</v>
      </c>
      <c r="C42" s="163" t="s">
        <v>245</v>
      </c>
      <c r="D42" s="163">
        <v>114.38</v>
      </c>
      <c r="E42" s="234">
        <v>139163</v>
      </c>
      <c r="F42" s="234"/>
      <c r="G42" s="234">
        <v>15918016</v>
      </c>
      <c r="H42" s="234"/>
      <c r="I42" s="159" t="s">
        <v>3</v>
      </c>
      <c r="J42" s="158" t="s">
        <v>669</v>
      </c>
    </row>
    <row r="43" spans="1:10" ht="150" x14ac:dyDescent="0.2">
      <c r="A43" s="162" t="s">
        <v>734</v>
      </c>
      <c r="B43" s="164" t="s">
        <v>712</v>
      </c>
      <c r="C43" s="163" t="s">
        <v>245</v>
      </c>
      <c r="D43" s="163">
        <v>15</v>
      </c>
      <c r="E43" s="234">
        <v>85605</v>
      </c>
      <c r="F43" s="234"/>
      <c r="G43" s="234">
        <v>1284075</v>
      </c>
      <c r="H43" s="234"/>
      <c r="I43" s="159" t="s">
        <v>3</v>
      </c>
      <c r="J43" s="158" t="s">
        <v>669</v>
      </c>
    </row>
    <row r="44" spans="1:10" ht="180" x14ac:dyDescent="0.2">
      <c r="A44" s="162" t="s">
        <v>733</v>
      </c>
      <c r="B44" s="164" t="s">
        <v>732</v>
      </c>
      <c r="C44" s="163" t="s">
        <v>266</v>
      </c>
      <c r="D44" s="163">
        <v>2</v>
      </c>
      <c r="E44" s="234">
        <v>25977102</v>
      </c>
      <c r="F44" s="234"/>
      <c r="G44" s="234">
        <v>51954204</v>
      </c>
      <c r="H44" s="234"/>
      <c r="I44" s="159" t="s">
        <v>3</v>
      </c>
      <c r="J44" s="158" t="s">
        <v>669</v>
      </c>
    </row>
    <row r="45" spans="1:10" ht="165" x14ac:dyDescent="0.2">
      <c r="A45" s="162" t="s">
        <v>731</v>
      </c>
      <c r="B45" s="164" t="s">
        <v>730</v>
      </c>
      <c r="C45" s="163" t="s">
        <v>266</v>
      </c>
      <c r="D45" s="163">
        <v>2</v>
      </c>
      <c r="E45" s="234">
        <v>4853825</v>
      </c>
      <c r="F45" s="234"/>
      <c r="G45" s="234">
        <v>9707650</v>
      </c>
      <c r="H45" s="234"/>
      <c r="I45" s="159" t="s">
        <v>3</v>
      </c>
      <c r="J45" s="158" t="s">
        <v>669</v>
      </c>
    </row>
    <row r="46" spans="1:10" ht="90" x14ac:dyDescent="0.2">
      <c r="A46" s="162" t="s">
        <v>729</v>
      </c>
      <c r="B46" s="164" t="s">
        <v>728</v>
      </c>
      <c r="C46" s="163" t="s">
        <v>266</v>
      </c>
      <c r="D46" s="163">
        <v>1</v>
      </c>
      <c r="E46" s="234">
        <v>29950023</v>
      </c>
      <c r="F46" s="234"/>
      <c r="G46" s="234">
        <v>29950023</v>
      </c>
      <c r="H46" s="234"/>
      <c r="I46" s="159" t="s">
        <v>3</v>
      </c>
      <c r="J46" s="158" t="s">
        <v>669</v>
      </c>
    </row>
    <row r="47" spans="1:10" ht="15.75" x14ac:dyDescent="0.2">
      <c r="A47" s="162"/>
      <c r="B47" s="244" t="s">
        <v>727</v>
      </c>
      <c r="C47" s="244"/>
      <c r="D47" s="244"/>
      <c r="E47" s="244"/>
      <c r="F47" s="244"/>
      <c r="G47" s="244"/>
      <c r="H47" s="161">
        <v>172218876</v>
      </c>
      <c r="I47" s="159" t="s">
        <v>3</v>
      </c>
      <c r="J47" s="158" t="s">
        <v>669</v>
      </c>
    </row>
    <row r="48" spans="1:10" ht="15.75" x14ac:dyDescent="0.2">
      <c r="A48" s="162" t="s">
        <v>726</v>
      </c>
      <c r="B48" s="244" t="s">
        <v>725</v>
      </c>
      <c r="C48" s="244"/>
      <c r="D48" s="244"/>
      <c r="E48" s="244"/>
      <c r="F48" s="244"/>
      <c r="G48" s="244"/>
      <c r="H48" s="166"/>
      <c r="I48" s="159"/>
      <c r="J48" s="158"/>
    </row>
    <row r="49" spans="1:10" ht="135" x14ac:dyDescent="0.2">
      <c r="A49" s="162" t="s">
        <v>724</v>
      </c>
      <c r="B49" s="164" t="s">
        <v>723</v>
      </c>
      <c r="C49" s="164" t="s">
        <v>248</v>
      </c>
      <c r="D49" s="164">
        <v>84.3</v>
      </c>
      <c r="E49" s="234">
        <v>6673</v>
      </c>
      <c r="F49" s="234"/>
      <c r="G49" s="234">
        <v>562534</v>
      </c>
      <c r="H49" s="234"/>
      <c r="I49" s="159" t="s">
        <v>3</v>
      </c>
      <c r="J49" s="158" t="s">
        <v>669</v>
      </c>
    </row>
    <row r="50" spans="1:10" ht="105" x14ac:dyDescent="0.2">
      <c r="A50" s="162" t="s">
        <v>722</v>
      </c>
      <c r="B50" s="164" t="s">
        <v>703</v>
      </c>
      <c r="C50" s="164" t="s">
        <v>245</v>
      </c>
      <c r="D50" s="164">
        <v>86.7</v>
      </c>
      <c r="E50" s="234">
        <v>49774</v>
      </c>
      <c r="F50" s="234"/>
      <c r="G50" s="234">
        <v>4315406</v>
      </c>
      <c r="H50" s="234"/>
      <c r="I50" s="159" t="s">
        <v>3</v>
      </c>
      <c r="J50" s="158" t="s">
        <v>669</v>
      </c>
    </row>
    <row r="51" spans="1:10" ht="75" x14ac:dyDescent="0.2">
      <c r="A51" s="162" t="s">
        <v>721</v>
      </c>
      <c r="B51" s="164" t="s">
        <v>701</v>
      </c>
      <c r="C51" s="163" t="s">
        <v>248</v>
      </c>
      <c r="D51" s="164">
        <v>346.8</v>
      </c>
      <c r="E51" s="234">
        <v>9927</v>
      </c>
      <c r="F51" s="234"/>
      <c r="G51" s="234">
        <v>3442684</v>
      </c>
      <c r="H51" s="234"/>
      <c r="I51" s="159" t="s">
        <v>3</v>
      </c>
      <c r="J51" s="158" t="s">
        <v>669</v>
      </c>
    </row>
    <row r="52" spans="1:10" ht="120" x14ac:dyDescent="0.2">
      <c r="A52" s="162" t="s">
        <v>720</v>
      </c>
      <c r="B52" s="164" t="s">
        <v>719</v>
      </c>
      <c r="C52" s="163" t="s">
        <v>245</v>
      </c>
      <c r="D52" s="164">
        <v>13.01</v>
      </c>
      <c r="E52" s="234">
        <v>160661</v>
      </c>
      <c r="F52" s="234"/>
      <c r="G52" s="234">
        <v>2089396</v>
      </c>
      <c r="H52" s="234"/>
      <c r="I52" s="159" t="s">
        <v>3</v>
      </c>
      <c r="J52" s="158" t="s">
        <v>669</v>
      </c>
    </row>
    <row r="53" spans="1:10" ht="105" x14ac:dyDescent="0.2">
      <c r="A53" s="162" t="s">
        <v>718</v>
      </c>
      <c r="B53" s="164" t="s">
        <v>717</v>
      </c>
      <c r="C53" s="163" t="s">
        <v>235</v>
      </c>
      <c r="D53" s="163">
        <v>149.5</v>
      </c>
      <c r="E53" s="234">
        <v>68445</v>
      </c>
      <c r="F53" s="234"/>
      <c r="G53" s="234">
        <v>10232528</v>
      </c>
      <c r="H53" s="234"/>
      <c r="I53" s="159" t="s">
        <v>3</v>
      </c>
      <c r="J53" s="158" t="s">
        <v>669</v>
      </c>
    </row>
    <row r="54" spans="1:10" ht="105" x14ac:dyDescent="0.2">
      <c r="A54" s="162" t="s">
        <v>716</v>
      </c>
      <c r="B54" s="164" t="s">
        <v>715</v>
      </c>
      <c r="C54" s="163" t="s">
        <v>235</v>
      </c>
      <c r="D54" s="163">
        <v>149.5</v>
      </c>
      <c r="E54" s="234">
        <v>12543</v>
      </c>
      <c r="F54" s="234"/>
      <c r="G54" s="234">
        <v>1875179</v>
      </c>
      <c r="H54" s="234"/>
      <c r="I54" s="159" t="s">
        <v>3</v>
      </c>
      <c r="J54" s="158" t="s">
        <v>669</v>
      </c>
    </row>
    <row r="55" spans="1:10" ht="90" x14ac:dyDescent="0.2">
      <c r="A55" s="162" t="s">
        <v>714</v>
      </c>
      <c r="B55" s="164" t="s">
        <v>689</v>
      </c>
      <c r="C55" s="163" t="s">
        <v>245</v>
      </c>
      <c r="D55" s="163">
        <v>18.05</v>
      </c>
      <c r="E55" s="234">
        <v>153820</v>
      </c>
      <c r="F55" s="234"/>
      <c r="G55" s="234">
        <v>2775773</v>
      </c>
      <c r="H55" s="234"/>
      <c r="I55" s="159" t="s">
        <v>3</v>
      </c>
      <c r="J55" s="158" t="s">
        <v>669</v>
      </c>
    </row>
    <row r="56" spans="1:10" ht="150" x14ac:dyDescent="0.2">
      <c r="A56" s="162" t="s">
        <v>713</v>
      </c>
      <c r="B56" s="164" t="s">
        <v>712</v>
      </c>
      <c r="C56" s="163" t="s">
        <v>245</v>
      </c>
      <c r="D56" s="163">
        <v>60.69</v>
      </c>
      <c r="E56" s="234">
        <v>85605</v>
      </c>
      <c r="F56" s="234"/>
      <c r="G56" s="234">
        <v>5195367</v>
      </c>
      <c r="H56" s="234"/>
      <c r="I56" s="159" t="s">
        <v>3</v>
      </c>
      <c r="J56" s="158" t="s">
        <v>669</v>
      </c>
    </row>
    <row r="57" spans="1:10" ht="90" x14ac:dyDescent="0.2">
      <c r="A57" s="162" t="s">
        <v>711</v>
      </c>
      <c r="B57" s="164" t="s">
        <v>710</v>
      </c>
      <c r="C57" s="163" t="s">
        <v>266</v>
      </c>
      <c r="D57" s="163">
        <v>1</v>
      </c>
      <c r="E57" s="234">
        <v>1790000</v>
      </c>
      <c r="F57" s="234"/>
      <c r="G57" s="234">
        <v>1790000</v>
      </c>
      <c r="H57" s="234"/>
      <c r="I57" s="159" t="s">
        <v>3</v>
      </c>
      <c r="J57" s="158" t="s">
        <v>669</v>
      </c>
    </row>
    <row r="58" spans="1:10" ht="15.75" x14ac:dyDescent="0.2">
      <c r="A58" s="162"/>
      <c r="B58" s="244" t="s">
        <v>709</v>
      </c>
      <c r="C58" s="244"/>
      <c r="D58" s="244"/>
      <c r="E58" s="244"/>
      <c r="F58" s="244"/>
      <c r="G58" s="244"/>
      <c r="H58" s="161">
        <v>32278866</v>
      </c>
      <c r="I58" s="159" t="s">
        <v>3</v>
      </c>
      <c r="J58" s="158" t="s">
        <v>669</v>
      </c>
    </row>
    <row r="59" spans="1:10" ht="15.75" x14ac:dyDescent="0.2">
      <c r="A59" s="162" t="s">
        <v>708</v>
      </c>
      <c r="B59" s="244" t="s">
        <v>707</v>
      </c>
      <c r="C59" s="244"/>
      <c r="D59" s="244"/>
      <c r="E59" s="244"/>
      <c r="F59" s="244"/>
      <c r="G59" s="244"/>
      <c r="H59" s="166"/>
      <c r="I59" s="159"/>
      <c r="J59" s="158"/>
    </row>
    <row r="60" spans="1:10" ht="135" x14ac:dyDescent="0.2">
      <c r="A60" s="162" t="s">
        <v>706</v>
      </c>
      <c r="B60" s="164" t="s">
        <v>705</v>
      </c>
      <c r="C60" s="164" t="s">
        <v>248</v>
      </c>
      <c r="D60" s="164">
        <v>14.96</v>
      </c>
      <c r="E60" s="234">
        <v>6673</v>
      </c>
      <c r="F60" s="234"/>
      <c r="G60" s="234">
        <v>99855</v>
      </c>
      <c r="H60" s="234"/>
      <c r="I60" s="159" t="s">
        <v>3</v>
      </c>
      <c r="J60" s="158" t="s">
        <v>669</v>
      </c>
    </row>
    <row r="61" spans="1:10" ht="105" x14ac:dyDescent="0.2">
      <c r="A61" s="162" t="s">
        <v>704</v>
      </c>
      <c r="B61" s="164" t="s">
        <v>703</v>
      </c>
      <c r="C61" s="164" t="s">
        <v>245</v>
      </c>
      <c r="D61" s="164">
        <v>14.96</v>
      </c>
      <c r="E61" s="234">
        <v>49774</v>
      </c>
      <c r="F61" s="234"/>
      <c r="G61" s="234">
        <v>744818</v>
      </c>
      <c r="H61" s="234"/>
      <c r="I61" s="159" t="s">
        <v>3</v>
      </c>
      <c r="J61" s="158" t="s">
        <v>669</v>
      </c>
    </row>
    <row r="62" spans="1:10" ht="75" x14ac:dyDescent="0.2">
      <c r="A62" s="162" t="s">
        <v>702</v>
      </c>
      <c r="B62" s="164" t="s">
        <v>701</v>
      </c>
      <c r="C62" s="163" t="s">
        <v>248</v>
      </c>
      <c r="D62" s="164">
        <v>59.86</v>
      </c>
      <c r="E62" s="234">
        <v>9927</v>
      </c>
      <c r="F62" s="234"/>
      <c r="G62" s="234">
        <v>594191</v>
      </c>
      <c r="H62" s="234"/>
      <c r="I62" s="159" t="s">
        <v>3</v>
      </c>
      <c r="J62" s="158" t="s">
        <v>669</v>
      </c>
    </row>
    <row r="63" spans="1:10" ht="120" x14ac:dyDescent="0.2">
      <c r="A63" s="162" t="s">
        <v>700</v>
      </c>
      <c r="B63" s="164" t="s">
        <v>699</v>
      </c>
      <c r="C63" s="163" t="s">
        <v>245</v>
      </c>
      <c r="D63" s="164">
        <v>2.2400000000000002</v>
      </c>
      <c r="E63" s="234">
        <v>160661</v>
      </c>
      <c r="F63" s="234"/>
      <c r="G63" s="234">
        <v>360620</v>
      </c>
      <c r="H63" s="234"/>
      <c r="I63" s="159" t="s">
        <v>3</v>
      </c>
      <c r="J63" s="158" t="s">
        <v>669</v>
      </c>
    </row>
    <row r="64" spans="1:10" ht="180" x14ac:dyDescent="0.2">
      <c r="A64" s="162" t="s">
        <v>698</v>
      </c>
      <c r="B64" s="164" t="s">
        <v>697</v>
      </c>
      <c r="C64" s="163" t="s">
        <v>235</v>
      </c>
      <c r="D64" s="163">
        <v>30.94</v>
      </c>
      <c r="E64" s="234">
        <v>43204</v>
      </c>
      <c r="F64" s="234"/>
      <c r="G64" s="234">
        <v>1336732</v>
      </c>
      <c r="H64" s="234"/>
      <c r="I64" s="159" t="s">
        <v>3</v>
      </c>
      <c r="J64" s="158" t="s">
        <v>669</v>
      </c>
    </row>
    <row r="65" spans="1:10" ht="180" x14ac:dyDescent="0.2">
      <c r="A65" s="162" t="s">
        <v>696</v>
      </c>
      <c r="B65" s="164" t="s">
        <v>695</v>
      </c>
      <c r="C65" s="163" t="s">
        <v>235</v>
      </c>
      <c r="D65" s="163">
        <v>30.94</v>
      </c>
      <c r="E65" s="234">
        <v>16724</v>
      </c>
      <c r="F65" s="234"/>
      <c r="G65" s="234">
        <v>517441</v>
      </c>
      <c r="H65" s="234"/>
      <c r="I65" s="159" t="s">
        <v>3</v>
      </c>
      <c r="J65" s="158" t="s">
        <v>669</v>
      </c>
    </row>
    <row r="66" spans="1:10" ht="45" x14ac:dyDescent="0.2">
      <c r="A66" s="162" t="s">
        <v>694</v>
      </c>
      <c r="B66" s="164" t="s">
        <v>693</v>
      </c>
      <c r="C66" s="163" t="s">
        <v>266</v>
      </c>
      <c r="D66" s="163">
        <v>6</v>
      </c>
      <c r="E66" s="234">
        <v>58973</v>
      </c>
      <c r="F66" s="234"/>
      <c r="G66" s="234">
        <v>353838</v>
      </c>
      <c r="H66" s="234"/>
      <c r="I66" s="159" t="s">
        <v>3</v>
      </c>
      <c r="J66" s="158" t="s">
        <v>669</v>
      </c>
    </row>
    <row r="67" spans="1:10" ht="45" x14ac:dyDescent="0.2">
      <c r="A67" s="162" t="s">
        <v>692</v>
      </c>
      <c r="B67" s="164" t="s">
        <v>691</v>
      </c>
      <c r="C67" s="163" t="s">
        <v>266</v>
      </c>
      <c r="D67" s="163">
        <v>6</v>
      </c>
      <c r="E67" s="234">
        <v>12543</v>
      </c>
      <c r="F67" s="234"/>
      <c r="G67" s="234">
        <v>75258</v>
      </c>
      <c r="H67" s="234"/>
      <c r="I67" s="159" t="s">
        <v>3</v>
      </c>
      <c r="J67" s="158" t="s">
        <v>669</v>
      </c>
    </row>
    <row r="68" spans="1:10" ht="90" x14ac:dyDescent="0.2">
      <c r="A68" s="162" t="s">
        <v>690</v>
      </c>
      <c r="B68" s="164" t="s">
        <v>689</v>
      </c>
      <c r="C68" s="163" t="s">
        <v>245</v>
      </c>
      <c r="D68" s="163">
        <v>2.2400000000000002</v>
      </c>
      <c r="E68" s="234">
        <v>153820</v>
      </c>
      <c r="F68" s="234"/>
      <c r="G68" s="234">
        <v>345264</v>
      </c>
      <c r="H68" s="234"/>
      <c r="I68" s="159" t="s">
        <v>3</v>
      </c>
      <c r="J68" s="158" t="s">
        <v>669</v>
      </c>
    </row>
    <row r="69" spans="1:10" ht="150" x14ac:dyDescent="0.2">
      <c r="A69" s="162" t="s">
        <v>688</v>
      </c>
      <c r="B69" s="164" t="s">
        <v>687</v>
      </c>
      <c r="C69" s="163" t="s">
        <v>245</v>
      </c>
      <c r="D69" s="163">
        <v>10.47</v>
      </c>
      <c r="E69" s="234">
        <v>85605</v>
      </c>
      <c r="F69" s="234"/>
      <c r="G69" s="234">
        <v>896695</v>
      </c>
      <c r="H69" s="234"/>
      <c r="I69" s="159" t="s">
        <v>3</v>
      </c>
      <c r="J69" s="158" t="s">
        <v>669</v>
      </c>
    </row>
    <row r="70" spans="1:10" ht="105" x14ac:dyDescent="0.2">
      <c r="A70" s="162" t="s">
        <v>686</v>
      </c>
      <c r="B70" s="164" t="s">
        <v>685</v>
      </c>
      <c r="C70" s="163" t="s">
        <v>266</v>
      </c>
      <c r="D70" s="163">
        <v>5</v>
      </c>
      <c r="E70" s="234">
        <v>40332</v>
      </c>
      <c r="F70" s="234"/>
      <c r="G70" s="234">
        <v>201660</v>
      </c>
      <c r="H70" s="234"/>
      <c r="I70" s="159" t="s">
        <v>3</v>
      </c>
      <c r="J70" s="158" t="s">
        <v>669</v>
      </c>
    </row>
    <row r="71" spans="1:10" ht="120" x14ac:dyDescent="0.2">
      <c r="A71" s="162" t="s">
        <v>684</v>
      </c>
      <c r="B71" s="164" t="s">
        <v>683</v>
      </c>
      <c r="C71" s="163" t="s">
        <v>266</v>
      </c>
      <c r="D71" s="163">
        <v>2</v>
      </c>
      <c r="E71" s="234">
        <v>15405067</v>
      </c>
      <c r="F71" s="234"/>
      <c r="G71" s="234">
        <v>30810134</v>
      </c>
      <c r="H71" s="234"/>
      <c r="I71" s="159" t="s">
        <v>3</v>
      </c>
      <c r="J71" s="158" t="s">
        <v>669</v>
      </c>
    </row>
    <row r="72" spans="1:10" ht="120" x14ac:dyDescent="0.2">
      <c r="A72" s="162" t="s">
        <v>682</v>
      </c>
      <c r="B72" s="164" t="s">
        <v>681</v>
      </c>
      <c r="C72" s="163" t="s">
        <v>266</v>
      </c>
      <c r="D72" s="163">
        <v>2</v>
      </c>
      <c r="E72" s="234">
        <v>1540506</v>
      </c>
      <c r="F72" s="234"/>
      <c r="G72" s="234">
        <v>3081012</v>
      </c>
      <c r="H72" s="234"/>
      <c r="I72" s="159" t="s">
        <v>3</v>
      </c>
      <c r="J72" s="158" t="s">
        <v>669</v>
      </c>
    </row>
    <row r="73" spans="1:10" ht="15.75" x14ac:dyDescent="0.2">
      <c r="A73" s="162"/>
      <c r="B73" s="244" t="s">
        <v>680</v>
      </c>
      <c r="C73" s="244"/>
      <c r="D73" s="244"/>
      <c r="E73" s="244"/>
      <c r="F73" s="244"/>
      <c r="G73" s="244"/>
      <c r="H73" s="161">
        <v>39417517</v>
      </c>
      <c r="I73" s="159" t="s">
        <v>3</v>
      </c>
      <c r="J73" s="158" t="s">
        <v>669</v>
      </c>
    </row>
    <row r="74" spans="1:10" ht="15.75" x14ac:dyDescent="0.2">
      <c r="A74" s="162" t="s">
        <v>679</v>
      </c>
      <c r="B74" s="244" t="s">
        <v>678</v>
      </c>
      <c r="C74" s="244"/>
      <c r="D74" s="244"/>
      <c r="E74" s="244"/>
      <c r="F74" s="244"/>
      <c r="G74" s="244"/>
      <c r="H74" s="166"/>
      <c r="I74" s="159"/>
      <c r="J74" s="158"/>
    </row>
    <row r="75" spans="1:10" ht="195" x14ac:dyDescent="0.2">
      <c r="A75" s="162" t="s">
        <v>677</v>
      </c>
      <c r="B75" s="164" t="s">
        <v>676</v>
      </c>
      <c r="C75" s="163" t="s">
        <v>266</v>
      </c>
      <c r="D75" s="163">
        <v>2</v>
      </c>
      <c r="E75" s="234">
        <v>7742735</v>
      </c>
      <c r="F75" s="234"/>
      <c r="G75" s="234">
        <v>15485470</v>
      </c>
      <c r="H75" s="234"/>
      <c r="I75" s="159" t="s">
        <v>3</v>
      </c>
      <c r="J75" s="158" t="s">
        <v>669</v>
      </c>
    </row>
    <row r="76" spans="1:10" ht="195" x14ac:dyDescent="0.2">
      <c r="A76" s="162" t="s">
        <v>675</v>
      </c>
      <c r="B76" s="164" t="s">
        <v>674</v>
      </c>
      <c r="C76" s="163" t="s">
        <v>266</v>
      </c>
      <c r="D76" s="163">
        <v>2</v>
      </c>
      <c r="E76" s="234">
        <v>1243053</v>
      </c>
      <c r="F76" s="234"/>
      <c r="G76" s="234">
        <v>2486106</v>
      </c>
      <c r="H76" s="234"/>
      <c r="I76" s="159" t="s">
        <v>3</v>
      </c>
      <c r="J76" s="158" t="s">
        <v>669</v>
      </c>
    </row>
    <row r="77" spans="1:10" ht="60" x14ac:dyDescent="0.2">
      <c r="A77" s="162" t="s">
        <v>673</v>
      </c>
      <c r="B77" s="164" t="s">
        <v>672</v>
      </c>
      <c r="C77" s="163" t="s">
        <v>138</v>
      </c>
      <c r="D77" s="163">
        <v>1</v>
      </c>
      <c r="E77" s="234">
        <v>1305322</v>
      </c>
      <c r="F77" s="234"/>
      <c r="G77" s="234">
        <v>1305322</v>
      </c>
      <c r="H77" s="234"/>
      <c r="I77" s="159" t="s">
        <v>3</v>
      </c>
      <c r="J77" s="158" t="s">
        <v>669</v>
      </c>
    </row>
    <row r="78" spans="1:10" ht="60" x14ac:dyDescent="0.2">
      <c r="A78" s="162" t="s">
        <v>671</v>
      </c>
      <c r="B78" s="164" t="s">
        <v>670</v>
      </c>
      <c r="C78" s="163" t="s">
        <v>138</v>
      </c>
      <c r="D78" s="163">
        <v>1</v>
      </c>
      <c r="E78" s="234">
        <v>836213</v>
      </c>
      <c r="F78" s="234"/>
      <c r="G78" s="234">
        <v>836213</v>
      </c>
      <c r="H78" s="234"/>
      <c r="I78" s="159" t="s">
        <v>3</v>
      </c>
      <c r="J78" s="158" t="s">
        <v>669</v>
      </c>
    </row>
    <row r="79" spans="1:10" ht="15.75" x14ac:dyDescent="0.2">
      <c r="A79" s="162"/>
      <c r="B79" s="244" t="s">
        <v>668</v>
      </c>
      <c r="C79" s="244"/>
      <c r="D79" s="244"/>
      <c r="E79" s="244"/>
      <c r="F79" s="244"/>
      <c r="G79" s="244"/>
      <c r="H79" s="161">
        <v>20113111</v>
      </c>
      <c r="I79" s="159" t="s">
        <v>3</v>
      </c>
      <c r="J79" s="158" t="s">
        <v>574</v>
      </c>
    </row>
    <row r="80" spans="1:10" ht="15.75" x14ac:dyDescent="0.2">
      <c r="A80" s="162"/>
      <c r="B80" s="244" t="s">
        <v>667</v>
      </c>
      <c r="C80" s="244"/>
      <c r="D80" s="244"/>
      <c r="E80" s="244"/>
      <c r="F80" s="244"/>
      <c r="G80" s="244"/>
      <c r="H80" s="161">
        <v>291090051</v>
      </c>
      <c r="I80" s="159" t="s">
        <v>3</v>
      </c>
      <c r="J80" s="158" t="s">
        <v>574</v>
      </c>
    </row>
    <row r="81" spans="1:10" ht="15.75" x14ac:dyDescent="0.2">
      <c r="A81" s="162">
        <v>3</v>
      </c>
      <c r="B81" s="245" t="s">
        <v>666</v>
      </c>
      <c r="C81" s="245"/>
      <c r="D81" s="245"/>
      <c r="E81" s="245"/>
      <c r="F81" s="245"/>
      <c r="G81" s="245"/>
      <c r="H81" s="165"/>
      <c r="I81" s="159"/>
      <c r="J81" s="158"/>
    </row>
    <row r="82" spans="1:10" ht="15.75" x14ac:dyDescent="0.2">
      <c r="A82" s="162" t="s">
        <v>665</v>
      </c>
      <c r="B82" s="244" t="s">
        <v>664</v>
      </c>
      <c r="C82" s="244"/>
      <c r="D82" s="244"/>
      <c r="E82" s="244"/>
      <c r="F82" s="244"/>
      <c r="G82" s="244"/>
      <c r="H82" s="172"/>
      <c r="I82" s="159"/>
      <c r="J82" s="158"/>
    </row>
    <row r="83" spans="1:10" ht="120" x14ac:dyDescent="0.2">
      <c r="A83" s="162" t="s">
        <v>663</v>
      </c>
      <c r="B83" s="164" t="s">
        <v>662</v>
      </c>
      <c r="C83" s="163" t="s">
        <v>308</v>
      </c>
      <c r="D83" s="163">
        <v>1</v>
      </c>
      <c r="E83" s="234">
        <v>36452</v>
      </c>
      <c r="F83" s="234"/>
      <c r="G83" s="234">
        <v>36452</v>
      </c>
      <c r="H83" s="234"/>
      <c r="I83" s="159" t="s">
        <v>3</v>
      </c>
      <c r="J83" s="158" t="s">
        <v>574</v>
      </c>
    </row>
    <row r="84" spans="1:10" ht="75" x14ac:dyDescent="0.2">
      <c r="A84" s="162" t="s">
        <v>661</v>
      </c>
      <c r="B84" s="164" t="s">
        <v>660</v>
      </c>
      <c r="C84" s="163" t="s">
        <v>235</v>
      </c>
      <c r="D84" s="163">
        <v>103.27</v>
      </c>
      <c r="E84" s="246">
        <v>19813</v>
      </c>
      <c r="F84" s="246"/>
      <c r="G84" s="234">
        <v>2046089</v>
      </c>
      <c r="H84" s="234"/>
      <c r="I84" s="159" t="s">
        <v>3</v>
      </c>
      <c r="J84" s="158" t="s">
        <v>574</v>
      </c>
    </row>
    <row r="85" spans="1:10" ht="75" x14ac:dyDescent="0.2">
      <c r="A85" s="162" t="s">
        <v>659</v>
      </c>
      <c r="B85" s="164" t="s">
        <v>658</v>
      </c>
      <c r="C85" s="163" t="s">
        <v>235</v>
      </c>
      <c r="D85" s="163">
        <v>103.27</v>
      </c>
      <c r="E85" s="234">
        <v>2331</v>
      </c>
      <c r="F85" s="234"/>
      <c r="G85" s="234">
        <v>240722</v>
      </c>
      <c r="H85" s="234"/>
      <c r="I85" s="159" t="s">
        <v>3</v>
      </c>
      <c r="J85" s="158" t="s">
        <v>574</v>
      </c>
    </row>
    <row r="86" spans="1:10" ht="120" x14ac:dyDescent="0.2">
      <c r="A86" s="162" t="s">
        <v>657</v>
      </c>
      <c r="B86" s="164" t="s">
        <v>656</v>
      </c>
      <c r="C86" s="163" t="s">
        <v>235</v>
      </c>
      <c r="D86" s="163">
        <v>56.05</v>
      </c>
      <c r="E86" s="234">
        <v>57955</v>
      </c>
      <c r="F86" s="234"/>
      <c r="G86" s="234">
        <v>3248378</v>
      </c>
      <c r="H86" s="234"/>
      <c r="I86" s="159" t="s">
        <v>3</v>
      </c>
      <c r="J86" s="158" t="s">
        <v>574</v>
      </c>
    </row>
    <row r="87" spans="1:10" ht="120" x14ac:dyDescent="0.2">
      <c r="A87" s="162" t="s">
        <v>655</v>
      </c>
      <c r="B87" s="164" t="s">
        <v>654</v>
      </c>
      <c r="C87" s="163" t="s">
        <v>235</v>
      </c>
      <c r="D87" s="163">
        <v>56.05</v>
      </c>
      <c r="E87" s="234">
        <v>4413</v>
      </c>
      <c r="F87" s="234"/>
      <c r="G87" s="234">
        <v>247349</v>
      </c>
      <c r="H87" s="234"/>
      <c r="I87" s="159" t="s">
        <v>3</v>
      </c>
      <c r="J87" s="158" t="s">
        <v>574</v>
      </c>
    </row>
    <row r="88" spans="1:10" ht="90" x14ac:dyDescent="0.2">
      <c r="A88" s="162" t="s">
        <v>653</v>
      </c>
      <c r="B88" s="164" t="s">
        <v>652</v>
      </c>
      <c r="C88" s="163" t="s">
        <v>235</v>
      </c>
      <c r="D88" s="163">
        <v>39.1</v>
      </c>
      <c r="E88" s="234">
        <v>49875</v>
      </c>
      <c r="F88" s="234"/>
      <c r="G88" s="234">
        <v>1950113</v>
      </c>
      <c r="H88" s="234"/>
      <c r="I88" s="159" t="s">
        <v>3</v>
      </c>
      <c r="J88" s="158" t="s">
        <v>574</v>
      </c>
    </row>
    <row r="89" spans="1:10" ht="90" x14ac:dyDescent="0.2">
      <c r="A89" s="162" t="s">
        <v>651</v>
      </c>
      <c r="B89" s="164" t="s">
        <v>650</v>
      </c>
      <c r="C89" s="163" t="s">
        <v>235</v>
      </c>
      <c r="D89" s="163">
        <v>39.1</v>
      </c>
      <c r="E89" s="234">
        <v>5113</v>
      </c>
      <c r="F89" s="234"/>
      <c r="G89" s="234">
        <v>199918</v>
      </c>
      <c r="H89" s="234"/>
      <c r="I89" s="159" t="s">
        <v>3</v>
      </c>
      <c r="J89" s="158" t="s">
        <v>574</v>
      </c>
    </row>
    <row r="90" spans="1:10" ht="120" x14ac:dyDescent="0.2">
      <c r="A90" s="162" t="s">
        <v>649</v>
      </c>
      <c r="B90" s="164" t="s">
        <v>648</v>
      </c>
      <c r="C90" s="163" t="s">
        <v>266</v>
      </c>
      <c r="D90" s="163">
        <v>1</v>
      </c>
      <c r="E90" s="234">
        <v>959204</v>
      </c>
      <c r="F90" s="234"/>
      <c r="G90" s="234">
        <v>959204</v>
      </c>
      <c r="H90" s="234"/>
      <c r="I90" s="159" t="s">
        <v>3</v>
      </c>
      <c r="J90" s="158" t="s">
        <v>574</v>
      </c>
    </row>
    <row r="91" spans="1:10" ht="90" x14ac:dyDescent="0.2">
      <c r="A91" s="162" t="s">
        <v>647</v>
      </c>
      <c r="B91" s="164" t="s">
        <v>646</v>
      </c>
      <c r="C91" s="163" t="s">
        <v>266</v>
      </c>
      <c r="D91" s="163">
        <v>1</v>
      </c>
      <c r="E91" s="234">
        <v>680590</v>
      </c>
      <c r="F91" s="234"/>
      <c r="G91" s="234">
        <v>680590</v>
      </c>
      <c r="H91" s="234"/>
      <c r="I91" s="159" t="s">
        <v>3</v>
      </c>
      <c r="J91" s="158" t="s">
        <v>574</v>
      </c>
    </row>
    <row r="92" spans="1:10" ht="90" x14ac:dyDescent="0.2">
      <c r="A92" s="162" t="s">
        <v>645</v>
      </c>
      <c r="B92" s="164" t="s">
        <v>644</v>
      </c>
      <c r="C92" s="163" t="s">
        <v>266</v>
      </c>
      <c r="D92" s="163">
        <v>6</v>
      </c>
      <c r="E92" s="234">
        <v>117485</v>
      </c>
      <c r="F92" s="234"/>
      <c r="G92" s="234">
        <v>704910</v>
      </c>
      <c r="H92" s="234"/>
      <c r="I92" s="159" t="s">
        <v>3</v>
      </c>
      <c r="J92" s="158" t="s">
        <v>574</v>
      </c>
    </row>
    <row r="93" spans="1:10" ht="105" x14ac:dyDescent="0.2">
      <c r="A93" s="162" t="s">
        <v>643</v>
      </c>
      <c r="B93" s="164" t="s">
        <v>642</v>
      </c>
      <c r="C93" s="163" t="s">
        <v>266</v>
      </c>
      <c r="D93" s="163">
        <v>2</v>
      </c>
      <c r="E93" s="234">
        <v>159508</v>
      </c>
      <c r="F93" s="234"/>
      <c r="G93" s="234">
        <v>319016</v>
      </c>
      <c r="H93" s="234"/>
      <c r="I93" s="159" t="s">
        <v>3</v>
      </c>
      <c r="J93" s="158" t="s">
        <v>574</v>
      </c>
    </row>
    <row r="94" spans="1:10" ht="165" x14ac:dyDescent="0.2">
      <c r="A94" s="162" t="s">
        <v>641</v>
      </c>
      <c r="B94" s="164" t="s">
        <v>640</v>
      </c>
      <c r="C94" s="163" t="s">
        <v>266</v>
      </c>
      <c r="D94" s="163">
        <v>1</v>
      </c>
      <c r="E94" s="234">
        <v>2879095</v>
      </c>
      <c r="F94" s="234"/>
      <c r="G94" s="234">
        <v>2879095</v>
      </c>
      <c r="H94" s="234"/>
      <c r="I94" s="159" t="s">
        <v>3</v>
      </c>
      <c r="J94" s="158" t="s">
        <v>574</v>
      </c>
    </row>
    <row r="95" spans="1:10" ht="15.75" x14ac:dyDescent="0.2">
      <c r="A95" s="162"/>
      <c r="B95" s="244" t="s">
        <v>639</v>
      </c>
      <c r="C95" s="244"/>
      <c r="D95" s="244"/>
      <c r="E95" s="244"/>
      <c r="F95" s="244"/>
      <c r="G95" s="244"/>
      <c r="H95" s="161">
        <v>13511835</v>
      </c>
      <c r="I95" s="159" t="s">
        <v>3</v>
      </c>
      <c r="J95" s="158" t="s">
        <v>574</v>
      </c>
    </row>
    <row r="96" spans="1:10" ht="15.75" x14ac:dyDescent="0.2">
      <c r="A96" s="162"/>
      <c r="B96" s="244" t="s">
        <v>638</v>
      </c>
      <c r="C96" s="244"/>
      <c r="D96" s="244"/>
      <c r="E96" s="244"/>
      <c r="F96" s="244"/>
      <c r="G96" s="244"/>
      <c r="H96" s="161">
        <v>13511835</v>
      </c>
      <c r="I96" s="159" t="s">
        <v>3</v>
      </c>
      <c r="J96" s="158" t="s">
        <v>574</v>
      </c>
    </row>
    <row r="97" spans="1:10" ht="15.75" x14ac:dyDescent="0.2">
      <c r="A97" s="162">
        <v>4</v>
      </c>
      <c r="B97" s="245" t="s">
        <v>637</v>
      </c>
      <c r="C97" s="245"/>
      <c r="D97" s="245"/>
      <c r="E97" s="245"/>
      <c r="F97" s="245"/>
      <c r="G97" s="245"/>
      <c r="H97" s="165"/>
      <c r="I97" s="159"/>
      <c r="J97" s="158"/>
    </row>
    <row r="98" spans="1:10" ht="15.75" x14ac:dyDescent="0.2">
      <c r="A98" s="162" t="s">
        <v>636</v>
      </c>
      <c r="B98" s="243" t="s">
        <v>635</v>
      </c>
      <c r="C98" s="243"/>
      <c r="D98" s="243"/>
      <c r="E98" s="243"/>
      <c r="F98" s="243"/>
      <c r="G98" s="243"/>
      <c r="H98" s="166"/>
      <c r="I98" s="159"/>
      <c r="J98" s="158"/>
    </row>
    <row r="99" spans="1:10" ht="105" x14ac:dyDescent="0.2">
      <c r="A99" s="162" t="s">
        <v>634</v>
      </c>
      <c r="B99" s="164" t="s">
        <v>465</v>
      </c>
      <c r="C99" s="163" t="s">
        <v>245</v>
      </c>
      <c r="D99" s="163">
        <v>10.02</v>
      </c>
      <c r="E99" s="234">
        <v>19042</v>
      </c>
      <c r="F99" s="234"/>
      <c r="G99" s="234">
        <v>190784</v>
      </c>
      <c r="H99" s="234"/>
      <c r="I99" s="159" t="s">
        <v>3</v>
      </c>
      <c r="J99" s="158" t="s">
        <v>574</v>
      </c>
    </row>
    <row r="100" spans="1:10" ht="120" x14ac:dyDescent="0.2">
      <c r="A100" s="162" t="s">
        <v>633</v>
      </c>
      <c r="B100" s="164" t="s">
        <v>632</v>
      </c>
      <c r="C100" s="163" t="s">
        <v>245</v>
      </c>
      <c r="D100" s="163">
        <v>11.82</v>
      </c>
      <c r="E100" s="234">
        <v>160661</v>
      </c>
      <c r="F100" s="234"/>
      <c r="G100" s="234">
        <v>1899656</v>
      </c>
      <c r="H100" s="234"/>
      <c r="I100" s="159" t="s">
        <v>3</v>
      </c>
      <c r="J100" s="158" t="s">
        <v>574</v>
      </c>
    </row>
    <row r="101" spans="1:10" ht="15.75" x14ac:dyDescent="0.2">
      <c r="A101" s="162"/>
      <c r="B101" s="243" t="s">
        <v>631</v>
      </c>
      <c r="C101" s="243"/>
      <c r="D101" s="243"/>
      <c r="E101" s="243"/>
      <c r="F101" s="243"/>
      <c r="G101" s="243"/>
      <c r="H101" s="161">
        <v>2090439</v>
      </c>
      <c r="I101" s="159" t="s">
        <v>3</v>
      </c>
      <c r="J101" s="158" t="s">
        <v>574</v>
      </c>
    </row>
    <row r="102" spans="1:10" ht="15.75" x14ac:dyDescent="0.2">
      <c r="A102" s="162" t="s">
        <v>630</v>
      </c>
      <c r="B102" s="243" t="s">
        <v>629</v>
      </c>
      <c r="C102" s="243"/>
      <c r="D102" s="243"/>
      <c r="E102" s="243"/>
      <c r="F102" s="243"/>
      <c r="G102" s="243"/>
      <c r="H102" s="166"/>
      <c r="I102" s="159" t="s">
        <v>3</v>
      </c>
      <c r="J102" s="158" t="s">
        <v>574</v>
      </c>
    </row>
    <row r="103" spans="1:10" ht="45" x14ac:dyDescent="0.2">
      <c r="A103" s="162" t="s">
        <v>628</v>
      </c>
      <c r="B103" s="164" t="s">
        <v>627</v>
      </c>
      <c r="C103" s="163" t="s">
        <v>245</v>
      </c>
      <c r="D103" s="163">
        <v>1.93</v>
      </c>
      <c r="E103" s="234">
        <v>756393</v>
      </c>
      <c r="F103" s="234"/>
      <c r="G103" s="234">
        <v>1459838</v>
      </c>
      <c r="H103" s="234"/>
      <c r="I103" s="159" t="s">
        <v>3</v>
      </c>
      <c r="J103" s="158" t="s">
        <v>574</v>
      </c>
    </row>
    <row r="104" spans="1:10" ht="60" x14ac:dyDescent="0.2">
      <c r="A104" s="162" t="s">
        <v>626</v>
      </c>
      <c r="B104" s="164" t="s">
        <v>625</v>
      </c>
      <c r="C104" s="163" t="s">
        <v>248</v>
      </c>
      <c r="D104" s="163">
        <v>20.52</v>
      </c>
      <c r="E104" s="234">
        <v>65710</v>
      </c>
      <c r="F104" s="234"/>
      <c r="G104" s="234">
        <v>1348369</v>
      </c>
      <c r="H104" s="234"/>
      <c r="I104" s="159" t="s">
        <v>3</v>
      </c>
      <c r="J104" s="158" t="s">
        <v>574</v>
      </c>
    </row>
    <row r="105" spans="1:10" ht="45" x14ac:dyDescent="0.2">
      <c r="A105" s="162" t="s">
        <v>624</v>
      </c>
      <c r="B105" s="164" t="s">
        <v>623</v>
      </c>
      <c r="C105" s="163" t="s">
        <v>248</v>
      </c>
      <c r="D105" s="163">
        <v>20.52</v>
      </c>
      <c r="E105" s="234">
        <v>45738</v>
      </c>
      <c r="F105" s="234"/>
      <c r="G105" s="234">
        <v>938544</v>
      </c>
      <c r="H105" s="234"/>
      <c r="I105" s="159" t="s">
        <v>3</v>
      </c>
      <c r="J105" s="158" t="s">
        <v>574</v>
      </c>
    </row>
    <row r="106" spans="1:10" ht="15.75" x14ac:dyDescent="0.2">
      <c r="A106" s="162"/>
      <c r="B106" s="243" t="s">
        <v>622</v>
      </c>
      <c r="C106" s="243"/>
      <c r="D106" s="243"/>
      <c r="E106" s="243"/>
      <c r="F106" s="243"/>
      <c r="G106" s="243"/>
      <c r="H106" s="161">
        <v>3746751</v>
      </c>
      <c r="I106" s="159" t="s">
        <v>3</v>
      </c>
      <c r="J106" s="158" t="s">
        <v>574</v>
      </c>
    </row>
    <row r="107" spans="1:10" ht="15.75" x14ac:dyDescent="0.2">
      <c r="A107" s="162" t="s">
        <v>621</v>
      </c>
      <c r="B107" s="243" t="s">
        <v>620</v>
      </c>
      <c r="C107" s="243"/>
      <c r="D107" s="243"/>
      <c r="E107" s="243"/>
      <c r="F107" s="243"/>
      <c r="G107" s="243"/>
      <c r="H107" s="166"/>
      <c r="I107" s="159"/>
      <c r="J107" s="158"/>
    </row>
    <row r="108" spans="1:10" ht="30" x14ac:dyDescent="0.2">
      <c r="A108" s="162" t="s">
        <v>619</v>
      </c>
      <c r="B108" s="164" t="s">
        <v>618</v>
      </c>
      <c r="C108" s="163" t="s">
        <v>245</v>
      </c>
      <c r="D108" s="163">
        <v>0.47</v>
      </c>
      <c r="E108" s="234">
        <v>965160</v>
      </c>
      <c r="F108" s="234"/>
      <c r="G108" s="234">
        <v>456994</v>
      </c>
      <c r="H108" s="234"/>
      <c r="I108" s="159" t="s">
        <v>3</v>
      </c>
      <c r="J108" s="158" t="s">
        <v>574</v>
      </c>
    </row>
    <row r="109" spans="1:10" ht="45" x14ac:dyDescent="0.2">
      <c r="A109" s="162" t="s">
        <v>617</v>
      </c>
      <c r="B109" s="164" t="s">
        <v>616</v>
      </c>
      <c r="C109" s="163" t="s">
        <v>248</v>
      </c>
      <c r="D109" s="163">
        <v>2.14</v>
      </c>
      <c r="E109" s="234">
        <v>128621</v>
      </c>
      <c r="F109" s="234"/>
      <c r="G109" s="234">
        <v>275796</v>
      </c>
      <c r="H109" s="234"/>
      <c r="I109" s="159" t="s">
        <v>3</v>
      </c>
      <c r="J109" s="158" t="s">
        <v>574</v>
      </c>
    </row>
    <row r="110" spans="1:10" ht="30" x14ac:dyDescent="0.2">
      <c r="A110" s="162" t="s">
        <v>615</v>
      </c>
      <c r="B110" s="164" t="s">
        <v>479</v>
      </c>
      <c r="C110" s="163" t="s">
        <v>478</v>
      </c>
      <c r="D110" s="163">
        <v>534.66</v>
      </c>
      <c r="E110" s="234">
        <v>7924</v>
      </c>
      <c r="F110" s="234"/>
      <c r="G110" s="234">
        <v>4236636</v>
      </c>
      <c r="H110" s="234"/>
      <c r="I110" s="159" t="s">
        <v>3</v>
      </c>
      <c r="J110" s="158" t="s">
        <v>574</v>
      </c>
    </row>
    <row r="111" spans="1:10" ht="15.75" x14ac:dyDescent="0.2">
      <c r="A111" s="162"/>
      <c r="B111" s="243" t="s">
        <v>614</v>
      </c>
      <c r="C111" s="243"/>
      <c r="D111" s="243"/>
      <c r="E111" s="243"/>
      <c r="F111" s="243"/>
      <c r="G111" s="243"/>
      <c r="H111" s="161">
        <v>4969426</v>
      </c>
      <c r="I111" s="159" t="s">
        <v>3</v>
      </c>
      <c r="J111" s="158" t="s">
        <v>574</v>
      </c>
    </row>
    <row r="112" spans="1:10" ht="15.75" x14ac:dyDescent="0.2">
      <c r="A112" s="162" t="s">
        <v>613</v>
      </c>
      <c r="B112" s="243" t="s">
        <v>612</v>
      </c>
      <c r="C112" s="243"/>
      <c r="D112" s="243"/>
      <c r="E112" s="243"/>
      <c r="F112" s="243"/>
      <c r="G112" s="243"/>
      <c r="H112" s="166"/>
      <c r="I112" s="159"/>
      <c r="J112" s="158"/>
    </row>
    <row r="113" spans="1:10" ht="45" x14ac:dyDescent="0.2">
      <c r="A113" s="162" t="s">
        <v>611</v>
      </c>
      <c r="B113" s="164" t="s">
        <v>610</v>
      </c>
      <c r="C113" s="163" t="s">
        <v>248</v>
      </c>
      <c r="D113" s="163">
        <v>66.3</v>
      </c>
      <c r="E113" s="234">
        <v>96560</v>
      </c>
      <c r="F113" s="234"/>
      <c r="G113" s="234">
        <v>6401918</v>
      </c>
      <c r="H113" s="234"/>
      <c r="I113" s="159" t="s">
        <v>3</v>
      </c>
      <c r="J113" s="158" t="s">
        <v>574</v>
      </c>
    </row>
    <row r="114" spans="1:10" ht="30" x14ac:dyDescent="0.2">
      <c r="A114" s="162" t="s">
        <v>609</v>
      </c>
      <c r="B114" s="164" t="s">
        <v>608</v>
      </c>
      <c r="C114" s="163" t="s">
        <v>266</v>
      </c>
      <c r="D114" s="163">
        <v>35</v>
      </c>
      <c r="E114" s="234">
        <v>24019</v>
      </c>
      <c r="F114" s="234"/>
      <c r="G114" s="234">
        <v>840665</v>
      </c>
      <c r="H114" s="234"/>
      <c r="I114" s="159" t="s">
        <v>3</v>
      </c>
      <c r="J114" s="158" t="s">
        <v>574</v>
      </c>
    </row>
    <row r="115" spans="1:10" ht="30" x14ac:dyDescent="0.2">
      <c r="A115" s="162" t="s">
        <v>607</v>
      </c>
      <c r="B115" s="164" t="s">
        <v>606</v>
      </c>
      <c r="C115" s="163" t="s">
        <v>235</v>
      </c>
      <c r="D115" s="163">
        <v>88.55</v>
      </c>
      <c r="E115" s="234">
        <v>12615</v>
      </c>
      <c r="F115" s="234"/>
      <c r="G115" s="234">
        <v>1117058</v>
      </c>
      <c r="H115" s="234"/>
      <c r="I115" s="159" t="s">
        <v>3</v>
      </c>
      <c r="J115" s="158" t="s">
        <v>574</v>
      </c>
    </row>
    <row r="116" spans="1:10" ht="30" x14ac:dyDescent="0.2">
      <c r="A116" s="162" t="s">
        <v>605</v>
      </c>
      <c r="B116" s="164" t="s">
        <v>604</v>
      </c>
      <c r="C116" s="163" t="s">
        <v>478</v>
      </c>
      <c r="D116" s="163">
        <v>106.05</v>
      </c>
      <c r="E116" s="234">
        <v>7924</v>
      </c>
      <c r="F116" s="234"/>
      <c r="G116" s="234">
        <v>840320</v>
      </c>
      <c r="H116" s="234"/>
      <c r="I116" s="159" t="s">
        <v>3</v>
      </c>
      <c r="J116" s="158" t="s">
        <v>574</v>
      </c>
    </row>
    <row r="117" spans="1:10" ht="15.75" x14ac:dyDescent="0.2">
      <c r="A117" s="162"/>
      <c r="B117" s="243" t="s">
        <v>603</v>
      </c>
      <c r="C117" s="243"/>
      <c r="D117" s="243"/>
      <c r="E117" s="243"/>
      <c r="F117" s="243"/>
      <c r="G117" s="243"/>
      <c r="H117" s="161">
        <v>9199962</v>
      </c>
      <c r="I117" s="159" t="s">
        <v>3</v>
      </c>
      <c r="J117" s="158" t="s">
        <v>574</v>
      </c>
    </row>
    <row r="118" spans="1:10" ht="15.75" x14ac:dyDescent="0.2">
      <c r="A118" s="162" t="s">
        <v>602</v>
      </c>
      <c r="B118" s="243" t="s">
        <v>601</v>
      </c>
      <c r="C118" s="243"/>
      <c r="D118" s="243"/>
      <c r="E118" s="243"/>
      <c r="F118" s="243"/>
      <c r="G118" s="243"/>
      <c r="H118" s="166"/>
      <c r="I118" s="159"/>
      <c r="J118" s="158"/>
    </row>
    <row r="119" spans="1:10" ht="60" x14ac:dyDescent="0.2">
      <c r="A119" s="162" t="s">
        <v>600</v>
      </c>
      <c r="B119" s="164" t="s">
        <v>599</v>
      </c>
      <c r="C119" s="163" t="s">
        <v>248</v>
      </c>
      <c r="D119" s="163">
        <v>92.83</v>
      </c>
      <c r="E119" s="234">
        <v>64314</v>
      </c>
      <c r="F119" s="234"/>
      <c r="G119" s="234">
        <v>5970193</v>
      </c>
      <c r="H119" s="234"/>
      <c r="I119" s="159" t="s">
        <v>3</v>
      </c>
      <c r="J119" s="158" t="s">
        <v>574</v>
      </c>
    </row>
    <row r="120" spans="1:10" ht="60" x14ac:dyDescent="0.2">
      <c r="A120" s="162" t="s">
        <v>598</v>
      </c>
      <c r="B120" s="164" t="s">
        <v>597</v>
      </c>
      <c r="C120" s="163" t="s">
        <v>248</v>
      </c>
      <c r="D120" s="163">
        <v>92.83</v>
      </c>
      <c r="E120" s="234">
        <v>66590</v>
      </c>
      <c r="F120" s="234"/>
      <c r="G120" s="234">
        <v>6181472</v>
      </c>
      <c r="H120" s="234"/>
      <c r="I120" s="159" t="s">
        <v>3</v>
      </c>
      <c r="J120" s="158" t="s">
        <v>574</v>
      </c>
    </row>
    <row r="121" spans="1:10" ht="60" x14ac:dyDescent="0.2">
      <c r="A121" s="162" t="s">
        <v>596</v>
      </c>
      <c r="B121" s="164" t="s">
        <v>595</v>
      </c>
      <c r="C121" s="163" t="s">
        <v>235</v>
      </c>
      <c r="D121" s="163">
        <v>18.420000000000002</v>
      </c>
      <c r="E121" s="234">
        <v>161814</v>
      </c>
      <c r="F121" s="234"/>
      <c r="G121" s="234">
        <v>2980614</v>
      </c>
      <c r="H121" s="234"/>
      <c r="I121" s="159" t="s">
        <v>3</v>
      </c>
      <c r="J121" s="158" t="s">
        <v>574</v>
      </c>
    </row>
    <row r="122" spans="1:10" ht="75" x14ac:dyDescent="0.2">
      <c r="A122" s="162" t="s">
        <v>594</v>
      </c>
      <c r="B122" s="164" t="s">
        <v>593</v>
      </c>
      <c r="C122" s="163" t="s">
        <v>248</v>
      </c>
      <c r="D122" s="163">
        <v>8.2200000000000006</v>
      </c>
      <c r="E122" s="234">
        <v>231408</v>
      </c>
      <c r="F122" s="234"/>
      <c r="G122" s="234">
        <v>1901132</v>
      </c>
      <c r="H122" s="234"/>
      <c r="I122" s="159" t="s">
        <v>3</v>
      </c>
      <c r="J122" s="158" t="s">
        <v>574</v>
      </c>
    </row>
    <row r="123" spans="1:10" ht="60" x14ac:dyDescent="0.2">
      <c r="A123" s="162" t="s">
        <v>592</v>
      </c>
      <c r="B123" s="164" t="s">
        <v>591</v>
      </c>
      <c r="C123" s="163" t="s">
        <v>266</v>
      </c>
      <c r="D123" s="163">
        <v>4</v>
      </c>
      <c r="E123" s="234">
        <v>129921</v>
      </c>
      <c r="F123" s="234"/>
      <c r="G123" s="234">
        <v>519684</v>
      </c>
      <c r="H123" s="234"/>
      <c r="I123" s="159" t="s">
        <v>3</v>
      </c>
      <c r="J123" s="158" t="s">
        <v>574</v>
      </c>
    </row>
    <row r="124" spans="1:10" ht="60" x14ac:dyDescent="0.2">
      <c r="A124" s="162" t="s">
        <v>590</v>
      </c>
      <c r="B124" s="164" t="s">
        <v>589</v>
      </c>
      <c r="C124" s="163" t="s">
        <v>248</v>
      </c>
      <c r="D124" s="163">
        <v>6.69</v>
      </c>
      <c r="E124" s="234">
        <v>298003</v>
      </c>
      <c r="F124" s="234"/>
      <c r="G124" s="234">
        <v>1994117</v>
      </c>
      <c r="H124" s="234"/>
      <c r="I124" s="159" t="s">
        <v>3</v>
      </c>
      <c r="J124" s="158" t="s">
        <v>574</v>
      </c>
    </row>
    <row r="125" spans="1:10" ht="45" x14ac:dyDescent="0.2">
      <c r="A125" s="162" t="s">
        <v>588</v>
      </c>
      <c r="B125" s="164" t="s">
        <v>587</v>
      </c>
      <c r="C125" s="163" t="s">
        <v>248</v>
      </c>
      <c r="D125" s="163">
        <v>0.27</v>
      </c>
      <c r="E125" s="234">
        <v>227638</v>
      </c>
      <c r="F125" s="234"/>
      <c r="G125" s="234">
        <v>61553</v>
      </c>
      <c r="H125" s="234"/>
      <c r="I125" s="159" t="s">
        <v>3</v>
      </c>
      <c r="J125" s="158" t="s">
        <v>574</v>
      </c>
    </row>
    <row r="126" spans="1:10" ht="15.75" x14ac:dyDescent="0.2">
      <c r="A126" s="162"/>
      <c r="B126" s="243" t="s">
        <v>586</v>
      </c>
      <c r="C126" s="243"/>
      <c r="D126" s="243"/>
      <c r="E126" s="243"/>
      <c r="F126" s="243"/>
      <c r="G126" s="243"/>
      <c r="H126" s="161">
        <v>19608765</v>
      </c>
      <c r="I126" s="159" t="s">
        <v>3</v>
      </c>
      <c r="J126" s="158" t="s">
        <v>574</v>
      </c>
    </row>
    <row r="127" spans="1:10" ht="15.75" x14ac:dyDescent="0.2">
      <c r="A127" s="162" t="s">
        <v>585</v>
      </c>
      <c r="B127" s="243" t="s">
        <v>584</v>
      </c>
      <c r="C127" s="243"/>
      <c r="D127" s="243"/>
      <c r="E127" s="243"/>
      <c r="F127" s="243"/>
      <c r="G127" s="243"/>
      <c r="H127" s="166"/>
      <c r="I127" s="159"/>
      <c r="J127" s="158"/>
    </row>
    <row r="128" spans="1:10" ht="60" x14ac:dyDescent="0.2">
      <c r="A128" s="162" t="s">
        <v>583</v>
      </c>
      <c r="B128" s="164" t="s">
        <v>582</v>
      </c>
      <c r="C128" s="163" t="s">
        <v>248</v>
      </c>
      <c r="D128" s="163">
        <v>20.52</v>
      </c>
      <c r="E128" s="234">
        <v>63985</v>
      </c>
      <c r="F128" s="234"/>
      <c r="G128" s="234">
        <v>1312972</v>
      </c>
      <c r="H128" s="234"/>
      <c r="I128" s="159" t="s">
        <v>3</v>
      </c>
      <c r="J128" s="158" t="s">
        <v>574</v>
      </c>
    </row>
    <row r="129" spans="1:10" ht="45" x14ac:dyDescent="0.2">
      <c r="A129" s="162" t="s">
        <v>581</v>
      </c>
      <c r="B129" s="164" t="s">
        <v>580</v>
      </c>
      <c r="C129" s="163" t="s">
        <v>248</v>
      </c>
      <c r="D129" s="163">
        <v>22.84</v>
      </c>
      <c r="E129" s="234">
        <v>63985</v>
      </c>
      <c r="F129" s="234"/>
      <c r="G129" s="234">
        <v>1461584</v>
      </c>
      <c r="H129" s="234"/>
      <c r="I129" s="159" t="s">
        <v>3</v>
      </c>
      <c r="J129" s="158" t="s">
        <v>574</v>
      </c>
    </row>
    <row r="130" spans="1:10" ht="45" x14ac:dyDescent="0.2">
      <c r="A130" s="162" t="s">
        <v>579</v>
      </c>
      <c r="B130" s="164" t="s">
        <v>578</v>
      </c>
      <c r="C130" s="163" t="s">
        <v>248</v>
      </c>
      <c r="D130" s="163">
        <v>2.5299999999999998</v>
      </c>
      <c r="E130" s="234">
        <v>194381</v>
      </c>
      <c r="F130" s="234"/>
      <c r="G130" s="234">
        <v>492425</v>
      </c>
      <c r="H130" s="234"/>
      <c r="I130" s="159" t="s">
        <v>3</v>
      </c>
      <c r="J130" s="158" t="s">
        <v>574</v>
      </c>
    </row>
    <row r="131" spans="1:10" ht="30" x14ac:dyDescent="0.2">
      <c r="A131" s="162" t="s">
        <v>577</v>
      </c>
      <c r="B131" s="164" t="s">
        <v>576</v>
      </c>
      <c r="C131" s="163" t="s">
        <v>248</v>
      </c>
      <c r="D131" s="163">
        <v>3.82</v>
      </c>
      <c r="E131" s="234">
        <v>74109</v>
      </c>
      <c r="F131" s="234"/>
      <c r="G131" s="234">
        <v>282948</v>
      </c>
      <c r="H131" s="234"/>
      <c r="I131" s="159" t="s">
        <v>3</v>
      </c>
      <c r="J131" s="158" t="s">
        <v>574</v>
      </c>
    </row>
    <row r="132" spans="1:10" ht="15.75" x14ac:dyDescent="0.2">
      <c r="A132" s="162"/>
      <c r="B132" s="243" t="s">
        <v>575</v>
      </c>
      <c r="C132" s="243"/>
      <c r="D132" s="243"/>
      <c r="E132" s="243"/>
      <c r="F132" s="243"/>
      <c r="G132" s="243"/>
      <c r="H132" s="161">
        <v>3549930</v>
      </c>
      <c r="I132" s="159" t="s">
        <v>3</v>
      </c>
      <c r="J132" s="158" t="s">
        <v>574</v>
      </c>
    </row>
    <row r="133" spans="1:10" ht="15.75" x14ac:dyDescent="0.2">
      <c r="A133" s="162" t="s">
        <v>573</v>
      </c>
      <c r="B133" s="243" t="s">
        <v>572</v>
      </c>
      <c r="C133" s="243"/>
      <c r="D133" s="243"/>
      <c r="E133" s="243"/>
      <c r="F133" s="243"/>
      <c r="G133" s="243"/>
      <c r="H133" s="166"/>
      <c r="I133" s="159"/>
      <c r="J133" s="158"/>
    </row>
    <row r="134" spans="1:10" ht="75" x14ac:dyDescent="0.2">
      <c r="A134" s="162" t="s">
        <v>571</v>
      </c>
      <c r="B134" s="164" t="s">
        <v>570</v>
      </c>
      <c r="C134" s="163" t="s">
        <v>308</v>
      </c>
      <c r="D134" s="163">
        <v>4</v>
      </c>
      <c r="E134" s="234">
        <v>70557</v>
      </c>
      <c r="F134" s="234"/>
      <c r="G134" s="234">
        <v>282228</v>
      </c>
      <c r="H134" s="234"/>
      <c r="I134" s="159" t="s">
        <v>3</v>
      </c>
      <c r="J134" s="158" t="s">
        <v>559</v>
      </c>
    </row>
    <row r="135" spans="1:10" ht="75" x14ac:dyDescent="0.2">
      <c r="A135" s="162" t="s">
        <v>569</v>
      </c>
      <c r="B135" s="164" t="s">
        <v>568</v>
      </c>
      <c r="C135" s="163" t="s">
        <v>308</v>
      </c>
      <c r="D135" s="163">
        <v>3</v>
      </c>
      <c r="E135" s="234">
        <v>76358</v>
      </c>
      <c r="F135" s="234"/>
      <c r="G135" s="234">
        <v>229074</v>
      </c>
      <c r="H135" s="234"/>
      <c r="I135" s="159" t="s">
        <v>3</v>
      </c>
      <c r="J135" s="158" t="s">
        <v>559</v>
      </c>
    </row>
    <row r="136" spans="1:10" ht="45" x14ac:dyDescent="0.2">
      <c r="A136" s="162" t="s">
        <v>567</v>
      </c>
      <c r="B136" s="164" t="s">
        <v>566</v>
      </c>
      <c r="C136" s="163" t="s">
        <v>308</v>
      </c>
      <c r="D136" s="163">
        <v>3</v>
      </c>
      <c r="E136" s="234">
        <v>74570</v>
      </c>
      <c r="F136" s="234"/>
      <c r="G136" s="234">
        <v>223710</v>
      </c>
      <c r="H136" s="234"/>
      <c r="I136" s="159" t="s">
        <v>3</v>
      </c>
      <c r="J136" s="158" t="s">
        <v>559</v>
      </c>
    </row>
    <row r="137" spans="1:10" ht="30" x14ac:dyDescent="0.2">
      <c r="A137" s="162" t="s">
        <v>565</v>
      </c>
      <c r="B137" s="164" t="s">
        <v>564</v>
      </c>
      <c r="C137" s="163" t="s">
        <v>308</v>
      </c>
      <c r="D137" s="163">
        <v>1</v>
      </c>
      <c r="E137" s="234">
        <v>100573</v>
      </c>
      <c r="F137" s="234"/>
      <c r="G137" s="234">
        <v>100573</v>
      </c>
      <c r="H137" s="234"/>
      <c r="I137" s="159" t="s">
        <v>3</v>
      </c>
      <c r="J137" s="158" t="s">
        <v>559</v>
      </c>
    </row>
    <row r="138" spans="1:10" ht="30" x14ac:dyDescent="0.2">
      <c r="A138" s="162" t="s">
        <v>563</v>
      </c>
      <c r="B138" s="164" t="s">
        <v>562</v>
      </c>
      <c r="C138" s="163" t="s">
        <v>308</v>
      </c>
      <c r="D138" s="163">
        <v>1</v>
      </c>
      <c r="E138" s="234">
        <v>295486</v>
      </c>
      <c r="F138" s="234"/>
      <c r="G138" s="234">
        <v>295486</v>
      </c>
      <c r="H138" s="234"/>
      <c r="I138" s="159" t="s">
        <v>3</v>
      </c>
      <c r="J138" s="158" t="s">
        <v>559</v>
      </c>
    </row>
    <row r="139" spans="1:10" ht="45" x14ac:dyDescent="0.2">
      <c r="A139" s="162" t="s">
        <v>561</v>
      </c>
      <c r="B139" s="164" t="s">
        <v>560</v>
      </c>
      <c r="C139" s="163" t="s">
        <v>235</v>
      </c>
      <c r="D139" s="163">
        <v>3.5</v>
      </c>
      <c r="E139" s="234">
        <v>53034</v>
      </c>
      <c r="F139" s="234"/>
      <c r="G139" s="234">
        <v>185619</v>
      </c>
      <c r="H139" s="234"/>
      <c r="I139" s="159" t="s">
        <v>3</v>
      </c>
      <c r="J139" s="158" t="s">
        <v>559</v>
      </c>
    </row>
    <row r="140" spans="1:10" ht="60" x14ac:dyDescent="0.2">
      <c r="A140" s="162" t="s">
        <v>558</v>
      </c>
      <c r="B140" s="164" t="s">
        <v>557</v>
      </c>
      <c r="C140" s="163" t="s">
        <v>235</v>
      </c>
      <c r="D140" s="163">
        <v>3</v>
      </c>
      <c r="E140" s="234">
        <v>19903</v>
      </c>
      <c r="F140" s="234"/>
      <c r="G140" s="234">
        <v>59709</v>
      </c>
      <c r="H140" s="234"/>
      <c r="I140" s="159" t="s">
        <v>3</v>
      </c>
      <c r="J140" s="158" t="str">
        <f t="shared" ref="J140:J171" si="0">J139</f>
        <v>FOLIO 6</v>
      </c>
    </row>
    <row r="141" spans="1:10" ht="75" x14ac:dyDescent="0.2">
      <c r="A141" s="162" t="s">
        <v>556</v>
      </c>
      <c r="B141" s="164" t="s">
        <v>555</v>
      </c>
      <c r="C141" s="163" t="s">
        <v>235</v>
      </c>
      <c r="D141" s="163">
        <v>11.2</v>
      </c>
      <c r="E141" s="234">
        <v>60086</v>
      </c>
      <c r="F141" s="234"/>
      <c r="G141" s="234">
        <v>672963</v>
      </c>
      <c r="H141" s="234"/>
      <c r="I141" s="159" t="s">
        <v>3</v>
      </c>
      <c r="J141" s="158" t="str">
        <f t="shared" si="0"/>
        <v>FOLIO 6</v>
      </c>
    </row>
    <row r="142" spans="1:10" ht="60" x14ac:dyDescent="0.2">
      <c r="A142" s="162" t="s">
        <v>554</v>
      </c>
      <c r="B142" s="164" t="s">
        <v>553</v>
      </c>
      <c r="C142" s="163" t="s">
        <v>235</v>
      </c>
      <c r="D142" s="163">
        <v>10.48</v>
      </c>
      <c r="E142" s="234">
        <v>89578</v>
      </c>
      <c r="F142" s="234"/>
      <c r="G142" s="234">
        <v>938777</v>
      </c>
      <c r="H142" s="234"/>
      <c r="I142" s="159" t="s">
        <v>3</v>
      </c>
      <c r="J142" s="158" t="str">
        <f t="shared" si="0"/>
        <v>FOLIO 6</v>
      </c>
    </row>
    <row r="143" spans="1:10" ht="15.75" x14ac:dyDescent="0.2">
      <c r="A143" s="162"/>
      <c r="B143" s="243" t="s">
        <v>552</v>
      </c>
      <c r="C143" s="243"/>
      <c r="D143" s="243"/>
      <c r="E143" s="243"/>
      <c r="F143" s="243"/>
      <c r="G143" s="243"/>
      <c r="H143" s="161">
        <v>2988140</v>
      </c>
      <c r="I143" s="159" t="s">
        <v>3</v>
      </c>
      <c r="J143" s="158" t="str">
        <f t="shared" si="0"/>
        <v>FOLIO 6</v>
      </c>
    </row>
    <row r="144" spans="1:10" ht="15.75" x14ac:dyDescent="0.2">
      <c r="A144" s="162" t="s">
        <v>551</v>
      </c>
      <c r="B144" s="243" t="s">
        <v>550</v>
      </c>
      <c r="C144" s="243"/>
      <c r="D144" s="243"/>
      <c r="E144" s="243"/>
      <c r="F144" s="243"/>
      <c r="G144" s="243"/>
      <c r="H144" s="166"/>
      <c r="I144" s="159" t="s">
        <v>3</v>
      </c>
      <c r="J144" s="158" t="str">
        <f t="shared" si="0"/>
        <v>FOLIO 6</v>
      </c>
    </row>
    <row r="145" spans="1:10" ht="60" x14ac:dyDescent="0.2">
      <c r="A145" s="162" t="s">
        <v>549</v>
      </c>
      <c r="B145" s="164" t="s">
        <v>548</v>
      </c>
      <c r="C145" s="163" t="s">
        <v>266</v>
      </c>
      <c r="D145" s="163">
        <v>1</v>
      </c>
      <c r="E145" s="234">
        <v>328200</v>
      </c>
      <c r="F145" s="234"/>
      <c r="G145" s="234">
        <v>328200</v>
      </c>
      <c r="H145" s="234"/>
      <c r="I145" s="159" t="s">
        <v>3</v>
      </c>
      <c r="J145" s="158" t="str">
        <f t="shared" si="0"/>
        <v>FOLIO 6</v>
      </c>
    </row>
    <row r="146" spans="1:10" ht="60" x14ac:dyDescent="0.2">
      <c r="A146" s="162" t="s">
        <v>547</v>
      </c>
      <c r="B146" s="164" t="s">
        <v>546</v>
      </c>
      <c r="C146" s="163" t="s">
        <v>266</v>
      </c>
      <c r="D146" s="163">
        <v>1</v>
      </c>
      <c r="E146" s="234">
        <v>155116</v>
      </c>
      <c r="F146" s="234"/>
      <c r="G146" s="234">
        <v>155116</v>
      </c>
      <c r="H146" s="234"/>
      <c r="I146" s="159" t="s">
        <v>3</v>
      </c>
      <c r="J146" s="158" t="str">
        <f t="shared" si="0"/>
        <v>FOLIO 6</v>
      </c>
    </row>
    <row r="147" spans="1:10" ht="120" x14ac:dyDescent="0.2">
      <c r="A147" s="162" t="s">
        <v>545</v>
      </c>
      <c r="B147" s="164" t="s">
        <v>544</v>
      </c>
      <c r="C147" s="163" t="s">
        <v>266</v>
      </c>
      <c r="D147" s="163">
        <v>1</v>
      </c>
      <c r="E147" s="234">
        <v>271905</v>
      </c>
      <c r="F147" s="234"/>
      <c r="G147" s="234">
        <v>271905</v>
      </c>
      <c r="H147" s="234"/>
      <c r="I147" s="159" t="s">
        <v>3</v>
      </c>
      <c r="J147" s="158" t="str">
        <f t="shared" si="0"/>
        <v>FOLIO 6</v>
      </c>
    </row>
    <row r="148" spans="1:10" ht="60" x14ac:dyDescent="0.2">
      <c r="A148" s="162" t="s">
        <v>543</v>
      </c>
      <c r="B148" s="164" t="s">
        <v>542</v>
      </c>
      <c r="C148" s="163" t="s">
        <v>266</v>
      </c>
      <c r="D148" s="163">
        <v>1</v>
      </c>
      <c r="E148" s="234">
        <v>92617</v>
      </c>
      <c r="F148" s="234"/>
      <c r="G148" s="234">
        <v>92617</v>
      </c>
      <c r="H148" s="234"/>
      <c r="I148" s="159" t="s">
        <v>3</v>
      </c>
      <c r="J148" s="158" t="str">
        <f t="shared" si="0"/>
        <v>FOLIO 6</v>
      </c>
    </row>
    <row r="149" spans="1:10" ht="60" x14ac:dyDescent="0.2">
      <c r="A149" s="162" t="s">
        <v>541</v>
      </c>
      <c r="B149" s="164" t="s">
        <v>540</v>
      </c>
      <c r="C149" s="163" t="s">
        <v>266</v>
      </c>
      <c r="D149" s="163">
        <v>1</v>
      </c>
      <c r="E149" s="234">
        <v>82999</v>
      </c>
      <c r="F149" s="234"/>
      <c r="G149" s="234">
        <v>82999</v>
      </c>
      <c r="H149" s="234"/>
      <c r="I149" s="159" t="s">
        <v>3</v>
      </c>
      <c r="J149" s="158" t="str">
        <f t="shared" si="0"/>
        <v>FOLIO 6</v>
      </c>
    </row>
    <row r="150" spans="1:10" ht="45" x14ac:dyDescent="0.2">
      <c r="A150" s="162" t="s">
        <v>539</v>
      </c>
      <c r="B150" s="164" t="s">
        <v>538</v>
      </c>
      <c r="C150" s="163" t="s">
        <v>266</v>
      </c>
      <c r="D150" s="163">
        <v>1</v>
      </c>
      <c r="E150" s="234">
        <v>39290</v>
      </c>
      <c r="F150" s="234"/>
      <c r="G150" s="234">
        <v>39290</v>
      </c>
      <c r="H150" s="234"/>
      <c r="I150" s="159" t="s">
        <v>3</v>
      </c>
      <c r="J150" s="158" t="str">
        <f t="shared" si="0"/>
        <v>FOLIO 6</v>
      </c>
    </row>
    <row r="151" spans="1:10" ht="15.75" x14ac:dyDescent="0.2">
      <c r="A151" s="162"/>
      <c r="B151" s="244" t="s">
        <v>537</v>
      </c>
      <c r="C151" s="244"/>
      <c r="D151" s="244"/>
      <c r="E151" s="244"/>
      <c r="F151" s="244"/>
      <c r="G151" s="244"/>
      <c r="H151" s="161">
        <v>970127</v>
      </c>
      <c r="I151" s="159" t="s">
        <v>3</v>
      </c>
      <c r="J151" s="158" t="str">
        <f t="shared" si="0"/>
        <v>FOLIO 6</v>
      </c>
    </row>
    <row r="152" spans="1:10" ht="31.5" x14ac:dyDescent="0.2">
      <c r="A152" s="162"/>
      <c r="B152" s="170" t="s">
        <v>536</v>
      </c>
      <c r="C152" s="163"/>
      <c r="D152" s="163"/>
      <c r="E152" s="247"/>
      <c r="F152" s="247"/>
      <c r="G152" s="248">
        <v>47123539</v>
      </c>
      <c r="H152" s="248"/>
      <c r="I152" s="159" t="s">
        <v>3</v>
      </c>
      <c r="J152" s="158" t="str">
        <f t="shared" si="0"/>
        <v>FOLIO 6</v>
      </c>
    </row>
    <row r="153" spans="1:10" ht="15.75" x14ac:dyDescent="0.2">
      <c r="A153" s="162">
        <v>5</v>
      </c>
      <c r="B153" s="245" t="s">
        <v>535</v>
      </c>
      <c r="C153" s="245"/>
      <c r="D153" s="245"/>
      <c r="E153" s="245"/>
      <c r="F153" s="245"/>
      <c r="G153" s="245"/>
      <c r="H153" s="165"/>
      <c r="I153" s="159" t="s">
        <v>3</v>
      </c>
      <c r="J153" s="158" t="str">
        <f t="shared" si="0"/>
        <v>FOLIO 6</v>
      </c>
    </row>
    <row r="154" spans="1:10" ht="15.75" x14ac:dyDescent="0.2">
      <c r="A154" s="162" t="s">
        <v>534</v>
      </c>
      <c r="B154" s="243" t="s">
        <v>533</v>
      </c>
      <c r="C154" s="243"/>
      <c r="D154" s="243"/>
      <c r="E154" s="243"/>
      <c r="F154" s="243"/>
      <c r="G154" s="243"/>
      <c r="H154" s="166"/>
      <c r="I154" s="159" t="s">
        <v>3</v>
      </c>
      <c r="J154" s="158" t="str">
        <f t="shared" si="0"/>
        <v>FOLIO 6</v>
      </c>
    </row>
    <row r="155" spans="1:10" ht="120" x14ac:dyDescent="0.2">
      <c r="A155" s="162" t="s">
        <v>532</v>
      </c>
      <c r="B155" s="164" t="s">
        <v>531</v>
      </c>
      <c r="C155" s="163" t="s">
        <v>245</v>
      </c>
      <c r="D155" s="163">
        <v>19.649999999999999</v>
      </c>
      <c r="E155" s="234">
        <v>165499</v>
      </c>
      <c r="F155" s="234"/>
      <c r="G155" s="234">
        <v>3252651</v>
      </c>
      <c r="H155" s="234"/>
      <c r="I155" s="159" t="s">
        <v>3</v>
      </c>
      <c r="J155" s="158" t="str">
        <f t="shared" si="0"/>
        <v>FOLIO 6</v>
      </c>
    </row>
    <row r="156" spans="1:10" ht="135" x14ac:dyDescent="0.2">
      <c r="A156" s="162" t="s">
        <v>530</v>
      </c>
      <c r="B156" s="164" t="s">
        <v>529</v>
      </c>
      <c r="C156" s="163" t="s">
        <v>245</v>
      </c>
      <c r="D156" s="163">
        <v>11.4</v>
      </c>
      <c r="E156" s="234">
        <v>165499</v>
      </c>
      <c r="F156" s="234"/>
      <c r="G156" s="234">
        <v>1886391</v>
      </c>
      <c r="H156" s="234"/>
      <c r="I156" s="159" t="s">
        <v>3</v>
      </c>
      <c r="J156" s="158" t="str">
        <f t="shared" si="0"/>
        <v>FOLIO 6</v>
      </c>
    </row>
    <row r="157" spans="1:10" ht="15.75" x14ac:dyDescent="0.2">
      <c r="A157" s="162"/>
      <c r="B157" s="243" t="s">
        <v>528</v>
      </c>
      <c r="C157" s="243"/>
      <c r="D157" s="243"/>
      <c r="E157" s="243"/>
      <c r="F157" s="243"/>
      <c r="G157" s="243"/>
      <c r="H157" s="161">
        <v>5139042</v>
      </c>
      <c r="I157" s="159" t="s">
        <v>3</v>
      </c>
      <c r="J157" s="158" t="str">
        <f t="shared" si="0"/>
        <v>FOLIO 6</v>
      </c>
    </row>
    <row r="158" spans="1:10" ht="15.75" x14ac:dyDescent="0.2">
      <c r="A158" s="162" t="s">
        <v>527</v>
      </c>
      <c r="B158" s="243" t="s">
        <v>526</v>
      </c>
      <c r="C158" s="243"/>
      <c r="D158" s="243"/>
      <c r="E158" s="243"/>
      <c r="F158" s="243"/>
      <c r="G158" s="243"/>
      <c r="H158" s="171"/>
      <c r="I158" s="159" t="s">
        <v>3</v>
      </c>
      <c r="J158" s="158" t="str">
        <f t="shared" si="0"/>
        <v>FOLIO 6</v>
      </c>
    </row>
    <row r="159" spans="1:10" ht="60" x14ac:dyDescent="0.2">
      <c r="A159" s="162" t="s">
        <v>525</v>
      </c>
      <c r="B159" s="164" t="s">
        <v>524</v>
      </c>
      <c r="C159" s="163" t="s">
        <v>248</v>
      </c>
      <c r="D159" s="163">
        <v>32.159999999999997</v>
      </c>
      <c r="E159" s="234">
        <v>19887</v>
      </c>
      <c r="F159" s="234"/>
      <c r="G159" s="234">
        <v>639536</v>
      </c>
      <c r="H159" s="234"/>
      <c r="I159" s="159" t="s">
        <v>3</v>
      </c>
      <c r="J159" s="158" t="str">
        <f t="shared" si="0"/>
        <v>FOLIO 6</v>
      </c>
    </row>
    <row r="160" spans="1:10" ht="75" x14ac:dyDescent="0.2">
      <c r="A160" s="162" t="s">
        <v>523</v>
      </c>
      <c r="B160" s="164" t="s">
        <v>522</v>
      </c>
      <c r="C160" s="163" t="s">
        <v>248</v>
      </c>
      <c r="D160" s="163">
        <v>299.64999999999998</v>
      </c>
      <c r="E160" s="234">
        <v>19887</v>
      </c>
      <c r="F160" s="234"/>
      <c r="G160" s="234">
        <v>5959189</v>
      </c>
      <c r="H160" s="234"/>
      <c r="I160" s="159" t="s">
        <v>3</v>
      </c>
      <c r="J160" s="158" t="str">
        <f t="shared" si="0"/>
        <v>FOLIO 6</v>
      </c>
    </row>
    <row r="161" spans="1:10" ht="15.75" x14ac:dyDescent="0.2">
      <c r="A161" s="162"/>
      <c r="B161" s="243" t="s">
        <v>521</v>
      </c>
      <c r="C161" s="243"/>
      <c r="D161" s="243"/>
      <c r="E161" s="243"/>
      <c r="F161" s="243"/>
      <c r="G161" s="243"/>
      <c r="H161" s="161">
        <v>6598725</v>
      </c>
      <c r="I161" s="159" t="s">
        <v>3</v>
      </c>
      <c r="J161" s="158" t="str">
        <f t="shared" si="0"/>
        <v>FOLIO 6</v>
      </c>
    </row>
    <row r="162" spans="1:10" ht="15.75" x14ac:dyDescent="0.2">
      <c r="A162" s="162" t="s">
        <v>520</v>
      </c>
      <c r="B162" s="243" t="s">
        <v>519</v>
      </c>
      <c r="C162" s="243"/>
      <c r="D162" s="243"/>
      <c r="E162" s="243"/>
      <c r="F162" s="243"/>
      <c r="G162" s="243"/>
      <c r="H162" s="171"/>
      <c r="I162" s="159" t="s">
        <v>3</v>
      </c>
      <c r="J162" s="158" t="str">
        <f t="shared" si="0"/>
        <v>FOLIO 6</v>
      </c>
    </row>
    <row r="163" spans="1:10" ht="75" x14ac:dyDescent="0.2">
      <c r="A163" s="162" t="s">
        <v>518</v>
      </c>
      <c r="B163" s="164" t="s">
        <v>517</v>
      </c>
      <c r="C163" s="163" t="s">
        <v>245</v>
      </c>
      <c r="D163" s="163">
        <v>6.01</v>
      </c>
      <c r="E163" s="234">
        <v>1049024</v>
      </c>
      <c r="F163" s="234"/>
      <c r="G163" s="234">
        <v>6304634</v>
      </c>
      <c r="H163" s="234"/>
      <c r="I163" s="159" t="s">
        <v>3</v>
      </c>
      <c r="J163" s="158" t="str">
        <f t="shared" si="0"/>
        <v>FOLIO 6</v>
      </c>
    </row>
    <row r="164" spans="1:10" ht="90" x14ac:dyDescent="0.2">
      <c r="A164" s="162" t="s">
        <v>516</v>
      </c>
      <c r="B164" s="164" t="s">
        <v>515</v>
      </c>
      <c r="C164" s="163" t="s">
        <v>245</v>
      </c>
      <c r="D164" s="163">
        <v>26.5</v>
      </c>
      <c r="E164" s="234">
        <v>1049024</v>
      </c>
      <c r="F164" s="234"/>
      <c r="G164" s="234">
        <v>27801759</v>
      </c>
      <c r="H164" s="234"/>
      <c r="I164" s="159" t="s">
        <v>3</v>
      </c>
      <c r="J164" s="158" t="str">
        <f t="shared" si="0"/>
        <v>FOLIO 6</v>
      </c>
    </row>
    <row r="165" spans="1:10" ht="60" x14ac:dyDescent="0.2">
      <c r="A165" s="162" t="s">
        <v>514</v>
      </c>
      <c r="B165" s="164" t="s">
        <v>513</v>
      </c>
      <c r="C165" s="163" t="s">
        <v>235</v>
      </c>
      <c r="D165" s="163">
        <v>37.29</v>
      </c>
      <c r="E165" s="234">
        <v>48755</v>
      </c>
      <c r="F165" s="234"/>
      <c r="G165" s="234">
        <v>1818074</v>
      </c>
      <c r="H165" s="234"/>
      <c r="I165" s="159" t="s">
        <v>3</v>
      </c>
      <c r="J165" s="158" t="str">
        <f t="shared" si="0"/>
        <v>FOLIO 6</v>
      </c>
    </row>
    <row r="166" spans="1:10" ht="30" x14ac:dyDescent="0.2">
      <c r="A166" s="162" t="s">
        <v>512</v>
      </c>
      <c r="B166" s="164" t="s">
        <v>479</v>
      </c>
      <c r="C166" s="163" t="s">
        <v>511</v>
      </c>
      <c r="D166" s="163">
        <v>3902.1</v>
      </c>
      <c r="E166" s="234">
        <v>7924</v>
      </c>
      <c r="F166" s="234"/>
      <c r="G166" s="234">
        <v>30920240</v>
      </c>
      <c r="H166" s="234"/>
      <c r="I166" s="159" t="s">
        <v>3</v>
      </c>
      <c r="J166" s="158" t="str">
        <f t="shared" si="0"/>
        <v>FOLIO 6</v>
      </c>
    </row>
    <row r="167" spans="1:10" ht="30" x14ac:dyDescent="0.2">
      <c r="A167" s="162" t="s">
        <v>510</v>
      </c>
      <c r="B167" s="164" t="s">
        <v>509</v>
      </c>
      <c r="C167" s="163" t="s">
        <v>266</v>
      </c>
      <c r="D167" s="163">
        <v>1</v>
      </c>
      <c r="E167" s="234">
        <v>1856430</v>
      </c>
      <c r="F167" s="234"/>
      <c r="G167" s="234">
        <v>1856430</v>
      </c>
      <c r="H167" s="234"/>
      <c r="I167" s="159" t="s">
        <v>3</v>
      </c>
      <c r="J167" s="158" t="str">
        <f t="shared" si="0"/>
        <v>FOLIO 6</v>
      </c>
    </row>
    <row r="168" spans="1:10" ht="60" x14ac:dyDescent="0.2">
      <c r="A168" s="162" t="s">
        <v>508</v>
      </c>
      <c r="B168" s="164" t="s">
        <v>507</v>
      </c>
      <c r="C168" s="163" t="s">
        <v>266</v>
      </c>
      <c r="D168" s="163">
        <v>1</v>
      </c>
      <c r="E168" s="234">
        <v>14685067</v>
      </c>
      <c r="F168" s="234"/>
      <c r="G168" s="234">
        <v>14685067</v>
      </c>
      <c r="H168" s="234"/>
      <c r="I168" s="159" t="s">
        <v>3</v>
      </c>
      <c r="J168" s="158" t="str">
        <f t="shared" si="0"/>
        <v>FOLIO 6</v>
      </c>
    </row>
    <row r="169" spans="1:10" ht="30" x14ac:dyDescent="0.2">
      <c r="A169" s="162" t="s">
        <v>506</v>
      </c>
      <c r="B169" s="164" t="s">
        <v>505</v>
      </c>
      <c r="C169" s="163" t="s">
        <v>266</v>
      </c>
      <c r="D169" s="163">
        <v>1</v>
      </c>
      <c r="E169" s="234">
        <v>2139809</v>
      </c>
      <c r="F169" s="234"/>
      <c r="G169" s="234">
        <v>2139809</v>
      </c>
      <c r="H169" s="234"/>
      <c r="I169" s="159" t="s">
        <v>3</v>
      </c>
      <c r="J169" s="158" t="str">
        <f t="shared" si="0"/>
        <v>FOLIO 6</v>
      </c>
    </row>
    <row r="170" spans="1:10" ht="15.75" x14ac:dyDescent="0.2">
      <c r="A170" s="162"/>
      <c r="B170" s="243" t="s">
        <v>504</v>
      </c>
      <c r="C170" s="243"/>
      <c r="D170" s="243"/>
      <c r="E170" s="243"/>
      <c r="F170" s="243"/>
      <c r="G170" s="243"/>
      <c r="H170" s="161">
        <v>85526013</v>
      </c>
      <c r="I170" s="159" t="s">
        <v>3</v>
      </c>
      <c r="J170" s="158" t="str">
        <f t="shared" si="0"/>
        <v>FOLIO 6</v>
      </c>
    </row>
    <row r="171" spans="1:10" ht="15.75" x14ac:dyDescent="0.2">
      <c r="A171" s="162" t="s">
        <v>503</v>
      </c>
      <c r="B171" s="243" t="s">
        <v>502</v>
      </c>
      <c r="C171" s="243"/>
      <c r="D171" s="243"/>
      <c r="E171" s="243"/>
      <c r="F171" s="243"/>
      <c r="G171" s="243"/>
      <c r="H171" s="166"/>
      <c r="I171" s="159" t="s">
        <v>3</v>
      </c>
      <c r="J171" s="158" t="str">
        <f t="shared" si="0"/>
        <v>FOLIO 6</v>
      </c>
    </row>
    <row r="172" spans="1:10" ht="30" x14ac:dyDescent="0.2">
      <c r="A172" s="162" t="s">
        <v>501</v>
      </c>
      <c r="B172" s="164" t="s">
        <v>500</v>
      </c>
      <c r="C172" s="163" t="s">
        <v>248</v>
      </c>
      <c r="D172" s="163">
        <v>252.53</v>
      </c>
      <c r="E172" s="234">
        <v>40042</v>
      </c>
      <c r="F172" s="234"/>
      <c r="G172" s="234">
        <v>10111886</v>
      </c>
      <c r="H172" s="234"/>
      <c r="I172" s="159" t="s">
        <v>3</v>
      </c>
      <c r="J172" s="158" t="str">
        <f t="shared" ref="J172:J192" si="1">J171</f>
        <v>FOLIO 6</v>
      </c>
    </row>
    <row r="173" spans="1:10" ht="30" x14ac:dyDescent="0.2">
      <c r="A173" s="162" t="s">
        <v>499</v>
      </c>
      <c r="B173" s="164" t="s">
        <v>498</v>
      </c>
      <c r="C173" s="163" t="s">
        <v>248</v>
      </c>
      <c r="D173" s="163">
        <v>145.86000000000001</v>
      </c>
      <c r="E173" s="234">
        <v>40042</v>
      </c>
      <c r="F173" s="234"/>
      <c r="G173" s="234">
        <v>5840366</v>
      </c>
      <c r="H173" s="234"/>
      <c r="I173" s="159" t="s">
        <v>3</v>
      </c>
      <c r="J173" s="158" t="str">
        <f t="shared" si="1"/>
        <v>FOLIO 6</v>
      </c>
    </row>
    <row r="174" spans="1:10" ht="30" x14ac:dyDescent="0.2">
      <c r="A174" s="162" t="s">
        <v>497</v>
      </c>
      <c r="B174" s="164" t="s">
        <v>496</v>
      </c>
      <c r="C174" s="163" t="s">
        <v>248</v>
      </c>
      <c r="D174" s="163">
        <v>33.25</v>
      </c>
      <c r="E174" s="234">
        <v>40042</v>
      </c>
      <c r="F174" s="234"/>
      <c r="G174" s="234">
        <v>1331397</v>
      </c>
      <c r="H174" s="234"/>
      <c r="I174" s="159" t="s">
        <v>3</v>
      </c>
      <c r="J174" s="158" t="str">
        <f t="shared" si="1"/>
        <v>FOLIO 6</v>
      </c>
    </row>
    <row r="175" spans="1:10" ht="15.75" x14ac:dyDescent="0.2">
      <c r="A175" s="162"/>
      <c r="B175" s="243" t="s">
        <v>495</v>
      </c>
      <c r="C175" s="243"/>
      <c r="D175" s="243"/>
      <c r="E175" s="243"/>
      <c r="F175" s="243"/>
      <c r="G175" s="243"/>
      <c r="H175" s="161">
        <v>17283649</v>
      </c>
      <c r="I175" s="159" t="s">
        <v>3</v>
      </c>
      <c r="J175" s="158" t="str">
        <f t="shared" si="1"/>
        <v>FOLIO 6</v>
      </c>
    </row>
    <row r="176" spans="1:10" ht="15.75" x14ac:dyDescent="0.2">
      <c r="A176" s="162" t="s">
        <v>494</v>
      </c>
      <c r="B176" s="243" t="s">
        <v>493</v>
      </c>
      <c r="C176" s="243"/>
      <c r="D176" s="243"/>
      <c r="E176" s="243"/>
      <c r="F176" s="243"/>
      <c r="G176" s="243"/>
      <c r="H176" s="165"/>
      <c r="I176" s="159" t="s">
        <v>3</v>
      </c>
      <c r="J176" s="158" t="str">
        <f t="shared" si="1"/>
        <v>FOLIO 6</v>
      </c>
    </row>
    <row r="177" spans="1:10" ht="30" x14ac:dyDescent="0.2">
      <c r="A177" s="162" t="s">
        <v>492</v>
      </c>
      <c r="B177" s="164" t="s">
        <v>491</v>
      </c>
      <c r="C177" s="163" t="s">
        <v>245</v>
      </c>
      <c r="D177" s="163">
        <v>4.4800000000000004</v>
      </c>
      <c r="E177" s="234">
        <v>400313</v>
      </c>
      <c r="F177" s="234"/>
      <c r="G177" s="234">
        <v>1792151</v>
      </c>
      <c r="H177" s="234"/>
      <c r="I177" s="159" t="s">
        <v>3</v>
      </c>
      <c r="J177" s="158" t="str">
        <f t="shared" si="1"/>
        <v>FOLIO 6</v>
      </c>
    </row>
    <row r="178" spans="1:10" ht="45" x14ac:dyDescent="0.2">
      <c r="A178" s="162" t="s">
        <v>490</v>
      </c>
      <c r="B178" s="164" t="s">
        <v>489</v>
      </c>
      <c r="C178" s="163" t="s">
        <v>245</v>
      </c>
      <c r="D178" s="163">
        <v>25.69</v>
      </c>
      <c r="E178" s="234">
        <v>1630255</v>
      </c>
      <c r="F178" s="234"/>
      <c r="G178" s="234">
        <v>41873263</v>
      </c>
      <c r="H178" s="234"/>
      <c r="I178" s="159" t="s">
        <v>3</v>
      </c>
      <c r="J178" s="158" t="str">
        <f t="shared" si="1"/>
        <v>FOLIO 6</v>
      </c>
    </row>
    <row r="179" spans="1:10" ht="45" x14ac:dyDescent="0.2">
      <c r="A179" s="162" t="s">
        <v>488</v>
      </c>
      <c r="B179" s="164" t="s">
        <v>487</v>
      </c>
      <c r="C179" s="163" t="s">
        <v>245</v>
      </c>
      <c r="D179" s="163">
        <v>21.64</v>
      </c>
      <c r="E179" s="234">
        <v>1630255</v>
      </c>
      <c r="F179" s="234"/>
      <c r="G179" s="234">
        <v>35272034</v>
      </c>
      <c r="H179" s="234"/>
      <c r="I179" s="159" t="s">
        <v>3</v>
      </c>
      <c r="J179" s="158" t="str">
        <f t="shared" si="1"/>
        <v>FOLIO 6</v>
      </c>
    </row>
    <row r="180" spans="1:10" ht="45" x14ac:dyDescent="0.2">
      <c r="A180" s="162" t="s">
        <v>486</v>
      </c>
      <c r="B180" s="164" t="s">
        <v>485</v>
      </c>
      <c r="C180" s="163" t="s">
        <v>235</v>
      </c>
      <c r="D180" s="163">
        <v>62.97</v>
      </c>
      <c r="E180" s="234">
        <v>53034</v>
      </c>
      <c r="F180" s="234"/>
      <c r="G180" s="234">
        <v>3339551</v>
      </c>
      <c r="H180" s="234"/>
      <c r="I180" s="159" t="s">
        <v>3</v>
      </c>
      <c r="J180" s="158" t="str">
        <f t="shared" si="1"/>
        <v>FOLIO 6</v>
      </c>
    </row>
    <row r="181" spans="1:10" ht="45" x14ac:dyDescent="0.2">
      <c r="A181" s="162" t="s">
        <v>484</v>
      </c>
      <c r="B181" s="164" t="s">
        <v>483</v>
      </c>
      <c r="C181" s="163" t="s">
        <v>235</v>
      </c>
      <c r="D181" s="163">
        <v>62.97</v>
      </c>
      <c r="E181" s="234">
        <v>11919</v>
      </c>
      <c r="F181" s="234"/>
      <c r="G181" s="234">
        <v>750539</v>
      </c>
      <c r="H181" s="234"/>
      <c r="I181" s="159" t="s">
        <v>3</v>
      </c>
      <c r="J181" s="158" t="str">
        <f t="shared" si="1"/>
        <v>FOLIO 6</v>
      </c>
    </row>
    <row r="182" spans="1:10" ht="180" x14ac:dyDescent="0.2">
      <c r="A182" s="162" t="s">
        <v>482</v>
      </c>
      <c r="B182" s="164" t="s">
        <v>481</v>
      </c>
      <c r="C182" s="163" t="s">
        <v>248</v>
      </c>
      <c r="D182" s="163">
        <v>54.1</v>
      </c>
      <c r="E182" s="234">
        <v>71146</v>
      </c>
      <c r="F182" s="234"/>
      <c r="G182" s="234">
        <v>3848999</v>
      </c>
      <c r="H182" s="234"/>
      <c r="I182" s="159" t="s">
        <v>3</v>
      </c>
      <c r="J182" s="158" t="str">
        <f t="shared" si="1"/>
        <v>FOLIO 6</v>
      </c>
    </row>
    <row r="183" spans="1:10" ht="30" x14ac:dyDescent="0.2">
      <c r="A183" s="162" t="s">
        <v>480</v>
      </c>
      <c r="B183" s="164" t="s">
        <v>479</v>
      </c>
      <c r="C183" s="163" t="s">
        <v>478</v>
      </c>
      <c r="D183" s="163">
        <v>5694.4</v>
      </c>
      <c r="E183" s="234">
        <v>7924</v>
      </c>
      <c r="F183" s="234"/>
      <c r="G183" s="234">
        <v>45122426</v>
      </c>
      <c r="H183" s="234"/>
      <c r="I183" s="159" t="s">
        <v>3</v>
      </c>
      <c r="J183" s="158" t="str">
        <f t="shared" si="1"/>
        <v>FOLIO 6</v>
      </c>
    </row>
    <row r="184" spans="1:10" ht="60" x14ac:dyDescent="0.2">
      <c r="A184" s="162" t="s">
        <v>477</v>
      </c>
      <c r="B184" s="164" t="s">
        <v>476</v>
      </c>
      <c r="C184" s="163" t="s">
        <v>248</v>
      </c>
      <c r="D184" s="163">
        <v>96.46</v>
      </c>
      <c r="E184" s="234">
        <v>64314</v>
      </c>
      <c r="F184" s="234"/>
      <c r="G184" s="234">
        <v>6203728</v>
      </c>
      <c r="H184" s="234"/>
      <c r="I184" s="159" t="s">
        <v>3</v>
      </c>
      <c r="J184" s="158" t="str">
        <f t="shared" si="1"/>
        <v>FOLIO 6</v>
      </c>
    </row>
    <row r="185" spans="1:10" ht="45" x14ac:dyDescent="0.2">
      <c r="A185" s="162" t="s">
        <v>475</v>
      </c>
      <c r="B185" s="164" t="s">
        <v>474</v>
      </c>
      <c r="C185" s="163" t="s">
        <v>248</v>
      </c>
      <c r="D185" s="163">
        <v>96.46</v>
      </c>
      <c r="E185" s="234">
        <v>68784</v>
      </c>
      <c r="F185" s="234"/>
      <c r="G185" s="234">
        <v>6634905</v>
      </c>
      <c r="H185" s="234"/>
      <c r="I185" s="159" t="s">
        <v>3</v>
      </c>
      <c r="J185" s="158" t="str">
        <f t="shared" si="1"/>
        <v>FOLIO 6</v>
      </c>
    </row>
    <row r="186" spans="1:10" ht="75" x14ac:dyDescent="0.2">
      <c r="A186" s="162" t="s">
        <v>473</v>
      </c>
      <c r="B186" s="164" t="s">
        <v>472</v>
      </c>
      <c r="C186" s="163" t="s">
        <v>245</v>
      </c>
      <c r="D186" s="163">
        <v>2.93</v>
      </c>
      <c r="E186" s="234">
        <v>1551594</v>
      </c>
      <c r="F186" s="234"/>
      <c r="G186" s="234">
        <v>4538412</v>
      </c>
      <c r="H186" s="234"/>
      <c r="I186" s="159" t="s">
        <v>3</v>
      </c>
      <c r="J186" s="158" t="str">
        <f t="shared" si="1"/>
        <v>FOLIO 6</v>
      </c>
    </row>
    <row r="187" spans="1:10" ht="60" x14ac:dyDescent="0.2">
      <c r="A187" s="162" t="s">
        <v>471</v>
      </c>
      <c r="B187" s="164" t="s">
        <v>470</v>
      </c>
      <c r="C187" s="163" t="s">
        <v>245</v>
      </c>
      <c r="D187" s="163">
        <v>6.18</v>
      </c>
      <c r="E187" s="234">
        <v>1630255</v>
      </c>
      <c r="F187" s="234"/>
      <c r="G187" s="234">
        <v>10079867</v>
      </c>
      <c r="H187" s="234"/>
      <c r="I187" s="159" t="s">
        <v>3</v>
      </c>
      <c r="J187" s="158" t="str">
        <f t="shared" si="1"/>
        <v>FOLIO 6</v>
      </c>
    </row>
    <row r="188" spans="1:10" ht="15.75" x14ac:dyDescent="0.2">
      <c r="A188" s="162"/>
      <c r="B188" s="243" t="s">
        <v>469</v>
      </c>
      <c r="C188" s="243"/>
      <c r="D188" s="243"/>
      <c r="E188" s="243"/>
      <c r="F188" s="243"/>
      <c r="G188" s="243"/>
      <c r="H188" s="161">
        <v>159455875</v>
      </c>
      <c r="I188" s="159" t="s">
        <v>3</v>
      </c>
      <c r="J188" s="158" t="str">
        <f t="shared" si="1"/>
        <v>FOLIO 6</v>
      </c>
    </row>
    <row r="189" spans="1:10" ht="15.75" x14ac:dyDescent="0.2">
      <c r="A189" s="162" t="s">
        <v>468</v>
      </c>
      <c r="B189" s="244" t="s">
        <v>467</v>
      </c>
      <c r="C189" s="244"/>
      <c r="D189" s="244"/>
      <c r="E189" s="244"/>
      <c r="F189" s="244"/>
      <c r="G189" s="244"/>
      <c r="H189" s="166"/>
      <c r="I189" s="159" t="s">
        <v>3</v>
      </c>
      <c r="J189" s="158" t="str">
        <f t="shared" si="1"/>
        <v>FOLIO 6</v>
      </c>
    </row>
    <row r="190" spans="1:10" ht="105" x14ac:dyDescent="0.2">
      <c r="A190" s="162" t="s">
        <v>466</v>
      </c>
      <c r="B190" s="164" t="s">
        <v>465</v>
      </c>
      <c r="C190" s="163" t="s">
        <v>245</v>
      </c>
      <c r="D190" s="163">
        <v>86.81</v>
      </c>
      <c r="E190" s="234">
        <v>19042</v>
      </c>
      <c r="F190" s="234"/>
      <c r="G190" s="234">
        <v>1653112</v>
      </c>
      <c r="H190" s="234"/>
      <c r="I190" s="159" t="s">
        <v>3</v>
      </c>
      <c r="J190" s="158" t="str">
        <f t="shared" si="1"/>
        <v>FOLIO 6</v>
      </c>
    </row>
    <row r="191" spans="1:10" ht="195" x14ac:dyDescent="0.2">
      <c r="A191" s="162" t="s">
        <v>464</v>
      </c>
      <c r="B191" s="164" t="s">
        <v>463</v>
      </c>
      <c r="C191" s="163" t="s">
        <v>245</v>
      </c>
      <c r="D191" s="163">
        <v>38.58</v>
      </c>
      <c r="E191" s="234">
        <v>85605</v>
      </c>
      <c r="F191" s="234"/>
      <c r="G191" s="234">
        <v>3302983</v>
      </c>
      <c r="H191" s="234"/>
      <c r="I191" s="159" t="s">
        <v>3</v>
      </c>
      <c r="J191" s="158" t="str">
        <f t="shared" si="1"/>
        <v>FOLIO 6</v>
      </c>
    </row>
    <row r="192" spans="1:10" ht="120" x14ac:dyDescent="0.2">
      <c r="A192" s="162" t="s">
        <v>462</v>
      </c>
      <c r="B192" s="164" t="s">
        <v>461</v>
      </c>
      <c r="C192" s="163" t="s">
        <v>245</v>
      </c>
      <c r="D192" s="163">
        <v>24.12</v>
      </c>
      <c r="E192" s="234">
        <v>160661</v>
      </c>
      <c r="F192" s="234"/>
      <c r="G192" s="234">
        <v>3874340</v>
      </c>
      <c r="H192" s="234"/>
      <c r="I192" s="159" t="s">
        <v>3</v>
      </c>
      <c r="J192" s="158" t="str">
        <f t="shared" si="1"/>
        <v>FOLIO 6</v>
      </c>
    </row>
    <row r="193" spans="1:10" ht="75" x14ac:dyDescent="0.2">
      <c r="A193" s="162" t="s">
        <v>460</v>
      </c>
      <c r="B193" s="164" t="s">
        <v>459</v>
      </c>
      <c r="C193" s="163" t="s">
        <v>245</v>
      </c>
      <c r="D193" s="163">
        <v>19.29</v>
      </c>
      <c r="E193" s="234">
        <v>175035</v>
      </c>
      <c r="F193" s="234"/>
      <c r="G193" s="234">
        <v>3376775</v>
      </c>
      <c r="H193" s="234"/>
      <c r="I193" s="159" t="s">
        <v>3</v>
      </c>
      <c r="J193" s="158" t="s">
        <v>458</v>
      </c>
    </row>
    <row r="194" spans="1:10" ht="75" x14ac:dyDescent="0.2">
      <c r="A194" s="162" t="s">
        <v>457</v>
      </c>
      <c r="B194" s="164" t="s">
        <v>456</v>
      </c>
      <c r="C194" s="163" t="s">
        <v>245</v>
      </c>
      <c r="D194" s="163">
        <v>14.91</v>
      </c>
      <c r="E194" s="234">
        <v>660036</v>
      </c>
      <c r="F194" s="234"/>
      <c r="G194" s="234">
        <v>9841137</v>
      </c>
      <c r="H194" s="234"/>
      <c r="I194" s="159" t="str">
        <f t="shared" ref="I194:I234" si="2">I193</f>
        <v>CUMPLE</v>
      </c>
      <c r="J194" s="158" t="str">
        <f t="shared" ref="J194:J234" si="3">J193</f>
        <v>FOLIO 7</v>
      </c>
    </row>
    <row r="195" spans="1:10" ht="60" x14ac:dyDescent="0.2">
      <c r="A195" s="162" t="s">
        <v>455</v>
      </c>
      <c r="B195" s="164" t="s">
        <v>454</v>
      </c>
      <c r="C195" s="163" t="s">
        <v>245</v>
      </c>
      <c r="D195" s="163">
        <v>30.34</v>
      </c>
      <c r="E195" s="234">
        <v>660036</v>
      </c>
      <c r="F195" s="234"/>
      <c r="G195" s="234">
        <v>20025541</v>
      </c>
      <c r="H195" s="234"/>
      <c r="I195" s="159" t="str">
        <f t="shared" si="2"/>
        <v>CUMPLE</v>
      </c>
      <c r="J195" s="158" t="str">
        <f t="shared" si="3"/>
        <v>FOLIO 7</v>
      </c>
    </row>
    <row r="196" spans="1:10" ht="78.75" x14ac:dyDescent="0.2">
      <c r="A196" s="162"/>
      <c r="B196" s="170" t="s">
        <v>453</v>
      </c>
      <c r="C196" s="163"/>
      <c r="D196" s="163"/>
      <c r="E196" s="247"/>
      <c r="F196" s="247"/>
      <c r="G196" s="248">
        <v>42073888</v>
      </c>
      <c r="H196" s="248"/>
      <c r="I196" s="159" t="str">
        <f t="shared" si="2"/>
        <v>CUMPLE</v>
      </c>
      <c r="J196" s="158" t="str">
        <f t="shared" si="3"/>
        <v>FOLIO 7</v>
      </c>
    </row>
    <row r="197" spans="1:10" ht="15.75" x14ac:dyDescent="0.2">
      <c r="A197" s="162"/>
      <c r="B197" s="244" t="s">
        <v>452</v>
      </c>
      <c r="C197" s="244"/>
      <c r="D197" s="244"/>
      <c r="E197" s="244"/>
      <c r="F197" s="244"/>
      <c r="G197" s="244"/>
      <c r="H197" s="161">
        <v>316077192</v>
      </c>
      <c r="I197" s="159" t="str">
        <f t="shared" si="2"/>
        <v>CUMPLE</v>
      </c>
      <c r="J197" s="158" t="str">
        <f t="shared" si="3"/>
        <v>FOLIO 7</v>
      </c>
    </row>
    <row r="198" spans="1:10" ht="15.75" x14ac:dyDescent="0.2">
      <c r="A198" s="162">
        <v>6</v>
      </c>
      <c r="B198" s="245" t="s">
        <v>451</v>
      </c>
      <c r="C198" s="245"/>
      <c r="D198" s="245"/>
      <c r="E198" s="245"/>
      <c r="F198" s="245"/>
      <c r="G198" s="245"/>
      <c r="H198" s="165"/>
      <c r="I198" s="159" t="str">
        <f t="shared" si="2"/>
        <v>CUMPLE</v>
      </c>
      <c r="J198" s="158" t="str">
        <f t="shared" si="3"/>
        <v>FOLIO 7</v>
      </c>
    </row>
    <row r="199" spans="1:10" ht="31.5" x14ac:dyDescent="0.2">
      <c r="A199" s="162" t="s">
        <v>450</v>
      </c>
      <c r="B199" s="168" t="s">
        <v>449</v>
      </c>
      <c r="C199" s="163"/>
      <c r="D199" s="163"/>
      <c r="E199" s="247"/>
      <c r="F199" s="247"/>
      <c r="G199" s="249"/>
      <c r="H199" s="249"/>
      <c r="I199" s="159" t="str">
        <f t="shared" si="2"/>
        <v>CUMPLE</v>
      </c>
      <c r="J199" s="158" t="str">
        <f t="shared" si="3"/>
        <v>FOLIO 7</v>
      </c>
    </row>
    <row r="200" spans="1:10" ht="45" x14ac:dyDescent="0.2">
      <c r="A200" s="162" t="s">
        <v>448</v>
      </c>
      <c r="B200" s="164" t="s">
        <v>447</v>
      </c>
      <c r="C200" s="163" t="s">
        <v>400</v>
      </c>
      <c r="D200" s="163">
        <v>1</v>
      </c>
      <c r="E200" s="234">
        <v>27394545</v>
      </c>
      <c r="F200" s="234"/>
      <c r="G200" s="234">
        <v>27394545</v>
      </c>
      <c r="H200" s="234"/>
      <c r="I200" s="159" t="str">
        <f t="shared" si="2"/>
        <v>CUMPLE</v>
      </c>
      <c r="J200" s="158" t="str">
        <f t="shared" si="3"/>
        <v>FOLIO 7</v>
      </c>
    </row>
    <row r="201" spans="1:10" ht="45" x14ac:dyDescent="0.2">
      <c r="A201" s="162" t="s">
        <v>446</v>
      </c>
      <c r="B201" s="164" t="s">
        <v>445</v>
      </c>
      <c r="C201" s="163" t="s">
        <v>400</v>
      </c>
      <c r="D201" s="163">
        <v>1</v>
      </c>
      <c r="E201" s="234">
        <v>1319444</v>
      </c>
      <c r="F201" s="234"/>
      <c r="G201" s="234">
        <v>1319444</v>
      </c>
      <c r="H201" s="234"/>
      <c r="I201" s="159" t="str">
        <f t="shared" si="2"/>
        <v>CUMPLE</v>
      </c>
      <c r="J201" s="158" t="str">
        <f t="shared" si="3"/>
        <v>FOLIO 7</v>
      </c>
    </row>
    <row r="202" spans="1:10" ht="15.75" x14ac:dyDescent="0.2">
      <c r="A202" s="169"/>
      <c r="B202" s="244" t="s">
        <v>444</v>
      </c>
      <c r="C202" s="244"/>
      <c r="D202" s="244"/>
      <c r="E202" s="244"/>
      <c r="F202" s="244"/>
      <c r="G202" s="244"/>
      <c r="H202" s="161">
        <v>28713989</v>
      </c>
      <c r="I202" s="159" t="str">
        <f t="shared" si="2"/>
        <v>CUMPLE</v>
      </c>
      <c r="J202" s="158" t="str">
        <f t="shared" si="3"/>
        <v>FOLIO 7</v>
      </c>
    </row>
    <row r="203" spans="1:10" ht="15.75" x14ac:dyDescent="0.2">
      <c r="A203" s="162" t="s">
        <v>443</v>
      </c>
      <c r="B203" s="250" t="s">
        <v>442</v>
      </c>
      <c r="C203" s="250"/>
      <c r="D203" s="250"/>
      <c r="E203" s="250"/>
      <c r="F203" s="250"/>
      <c r="G203" s="250"/>
      <c r="H203" s="166"/>
      <c r="I203" s="159" t="str">
        <f t="shared" si="2"/>
        <v>CUMPLE</v>
      </c>
      <c r="J203" s="158" t="str">
        <f t="shared" si="3"/>
        <v>FOLIO 7</v>
      </c>
    </row>
    <row r="204" spans="1:10" ht="135" x14ac:dyDescent="0.2">
      <c r="A204" s="162" t="s">
        <v>441</v>
      </c>
      <c r="B204" s="164" t="s">
        <v>440</v>
      </c>
      <c r="C204" s="163" t="s">
        <v>400</v>
      </c>
      <c r="D204" s="163">
        <v>1</v>
      </c>
      <c r="E204" s="234">
        <v>14563671</v>
      </c>
      <c r="F204" s="234"/>
      <c r="G204" s="234">
        <v>14563671</v>
      </c>
      <c r="H204" s="234"/>
      <c r="I204" s="159" t="str">
        <f t="shared" si="2"/>
        <v>CUMPLE</v>
      </c>
      <c r="J204" s="158" t="str">
        <f t="shared" si="3"/>
        <v>FOLIO 7</v>
      </c>
    </row>
    <row r="205" spans="1:10" ht="135" x14ac:dyDescent="0.2">
      <c r="A205" s="162" t="s">
        <v>439</v>
      </c>
      <c r="B205" s="164" t="s">
        <v>438</v>
      </c>
      <c r="C205" s="163" t="s">
        <v>400</v>
      </c>
      <c r="D205" s="163">
        <v>1</v>
      </c>
      <c r="E205" s="234">
        <v>1455518</v>
      </c>
      <c r="F205" s="234"/>
      <c r="G205" s="234">
        <v>1455518</v>
      </c>
      <c r="H205" s="234"/>
      <c r="I205" s="159" t="str">
        <f t="shared" si="2"/>
        <v>CUMPLE</v>
      </c>
      <c r="J205" s="158" t="str">
        <f t="shared" si="3"/>
        <v>FOLIO 7</v>
      </c>
    </row>
    <row r="206" spans="1:10" ht="150" x14ac:dyDescent="0.2">
      <c r="A206" s="162" t="s">
        <v>437</v>
      </c>
      <c r="B206" s="164" t="s">
        <v>436</v>
      </c>
      <c r="C206" s="163" t="s">
        <v>400</v>
      </c>
      <c r="D206" s="163">
        <v>1</v>
      </c>
      <c r="E206" s="234">
        <v>14563671</v>
      </c>
      <c r="F206" s="234"/>
      <c r="G206" s="234">
        <v>14563671</v>
      </c>
      <c r="H206" s="234"/>
      <c r="I206" s="159" t="str">
        <f t="shared" si="2"/>
        <v>CUMPLE</v>
      </c>
      <c r="J206" s="158" t="str">
        <f t="shared" si="3"/>
        <v>FOLIO 7</v>
      </c>
    </row>
    <row r="207" spans="1:10" ht="150" x14ac:dyDescent="0.2">
      <c r="A207" s="162" t="s">
        <v>435</v>
      </c>
      <c r="B207" s="164" t="s">
        <v>434</v>
      </c>
      <c r="C207" s="163" t="s">
        <v>400</v>
      </c>
      <c r="D207" s="163">
        <v>1</v>
      </c>
      <c r="E207" s="234">
        <v>1455518</v>
      </c>
      <c r="F207" s="234"/>
      <c r="G207" s="234">
        <v>1455518</v>
      </c>
      <c r="H207" s="234"/>
      <c r="I207" s="159" t="str">
        <f t="shared" si="2"/>
        <v>CUMPLE</v>
      </c>
      <c r="J207" s="158" t="str">
        <f t="shared" si="3"/>
        <v>FOLIO 7</v>
      </c>
    </row>
    <row r="208" spans="1:10" ht="135" x14ac:dyDescent="0.2">
      <c r="A208" s="162" t="s">
        <v>433</v>
      </c>
      <c r="B208" s="164" t="s">
        <v>432</v>
      </c>
      <c r="C208" s="163" t="s">
        <v>400</v>
      </c>
      <c r="D208" s="163">
        <v>1</v>
      </c>
      <c r="E208" s="234">
        <v>25692811</v>
      </c>
      <c r="F208" s="234"/>
      <c r="G208" s="234">
        <v>25692811</v>
      </c>
      <c r="H208" s="234"/>
      <c r="I208" s="159" t="str">
        <f t="shared" si="2"/>
        <v>CUMPLE</v>
      </c>
      <c r="J208" s="158" t="str">
        <f t="shared" si="3"/>
        <v>FOLIO 7</v>
      </c>
    </row>
    <row r="209" spans="1:10" ht="135" x14ac:dyDescent="0.2">
      <c r="A209" s="162" t="s">
        <v>431</v>
      </c>
      <c r="B209" s="164" t="s">
        <v>430</v>
      </c>
      <c r="C209" s="163" t="s">
        <v>400</v>
      </c>
      <c r="D209" s="163">
        <v>1</v>
      </c>
      <c r="E209" s="234">
        <v>1455518</v>
      </c>
      <c r="F209" s="234"/>
      <c r="G209" s="234">
        <v>1455518</v>
      </c>
      <c r="H209" s="234"/>
      <c r="I209" s="159" t="str">
        <f t="shared" si="2"/>
        <v>CUMPLE</v>
      </c>
      <c r="J209" s="158" t="str">
        <f t="shared" si="3"/>
        <v>FOLIO 7</v>
      </c>
    </row>
    <row r="210" spans="1:10" ht="135" x14ac:dyDescent="0.2">
      <c r="A210" s="162" t="s">
        <v>429</v>
      </c>
      <c r="B210" s="164" t="s">
        <v>428</v>
      </c>
      <c r="C210" s="163" t="s">
        <v>400</v>
      </c>
      <c r="D210" s="163">
        <v>1</v>
      </c>
      <c r="E210" s="234">
        <v>14563671</v>
      </c>
      <c r="F210" s="234"/>
      <c r="G210" s="234">
        <v>14563671</v>
      </c>
      <c r="H210" s="234"/>
      <c r="I210" s="159" t="str">
        <f t="shared" si="2"/>
        <v>CUMPLE</v>
      </c>
      <c r="J210" s="158" t="str">
        <f t="shared" si="3"/>
        <v>FOLIO 7</v>
      </c>
    </row>
    <row r="211" spans="1:10" ht="135" x14ac:dyDescent="0.2">
      <c r="A211" s="162" t="s">
        <v>427</v>
      </c>
      <c r="B211" s="164" t="s">
        <v>426</v>
      </c>
      <c r="C211" s="163" t="s">
        <v>400</v>
      </c>
      <c r="D211" s="163">
        <v>1</v>
      </c>
      <c r="E211" s="234">
        <v>1455518</v>
      </c>
      <c r="F211" s="234"/>
      <c r="G211" s="234">
        <v>1455518</v>
      </c>
      <c r="H211" s="234"/>
      <c r="I211" s="159" t="str">
        <f t="shared" si="2"/>
        <v>CUMPLE</v>
      </c>
      <c r="J211" s="158" t="str">
        <f t="shared" si="3"/>
        <v>FOLIO 7</v>
      </c>
    </row>
    <row r="212" spans="1:10" ht="45" x14ac:dyDescent="0.2">
      <c r="A212" s="162" t="s">
        <v>425</v>
      </c>
      <c r="B212" s="164" t="s">
        <v>424</v>
      </c>
      <c r="C212" s="163" t="s">
        <v>400</v>
      </c>
      <c r="D212" s="163">
        <v>2</v>
      </c>
      <c r="E212" s="234">
        <v>8568000</v>
      </c>
      <c r="F212" s="234"/>
      <c r="G212" s="234">
        <v>17136000</v>
      </c>
      <c r="H212" s="234"/>
      <c r="I212" s="159" t="str">
        <f t="shared" si="2"/>
        <v>CUMPLE</v>
      </c>
      <c r="J212" s="158" t="str">
        <f t="shared" si="3"/>
        <v>FOLIO 7</v>
      </c>
    </row>
    <row r="213" spans="1:10" ht="45" x14ac:dyDescent="0.2">
      <c r="A213" s="162" t="s">
        <v>423</v>
      </c>
      <c r="B213" s="164" t="s">
        <v>422</v>
      </c>
      <c r="C213" s="163" t="s">
        <v>400</v>
      </c>
      <c r="D213" s="163">
        <v>2</v>
      </c>
      <c r="E213" s="234">
        <v>3486461</v>
      </c>
      <c r="F213" s="234"/>
      <c r="G213" s="234">
        <v>6972922</v>
      </c>
      <c r="H213" s="234"/>
      <c r="I213" s="159" t="str">
        <f t="shared" si="2"/>
        <v>CUMPLE</v>
      </c>
      <c r="J213" s="158" t="str">
        <f t="shared" si="3"/>
        <v>FOLIO 7</v>
      </c>
    </row>
    <row r="214" spans="1:10" ht="60" x14ac:dyDescent="0.2">
      <c r="A214" s="162" t="s">
        <v>421</v>
      </c>
      <c r="B214" s="164" t="s">
        <v>420</v>
      </c>
      <c r="C214" s="163" t="s">
        <v>400</v>
      </c>
      <c r="D214" s="163">
        <v>2</v>
      </c>
      <c r="E214" s="234">
        <v>12209197</v>
      </c>
      <c r="F214" s="234"/>
      <c r="G214" s="234">
        <v>24418394</v>
      </c>
      <c r="H214" s="234"/>
      <c r="I214" s="159" t="str">
        <f t="shared" si="2"/>
        <v>CUMPLE</v>
      </c>
      <c r="J214" s="158" t="str">
        <f t="shared" si="3"/>
        <v>FOLIO 7</v>
      </c>
    </row>
    <row r="215" spans="1:10" ht="60" x14ac:dyDescent="0.2">
      <c r="A215" s="162" t="s">
        <v>419</v>
      </c>
      <c r="B215" s="164" t="s">
        <v>418</v>
      </c>
      <c r="C215" s="163" t="s">
        <v>400</v>
      </c>
      <c r="D215" s="163">
        <v>2</v>
      </c>
      <c r="E215" s="234">
        <v>1319444</v>
      </c>
      <c r="F215" s="234"/>
      <c r="G215" s="234">
        <v>2638888</v>
      </c>
      <c r="H215" s="234"/>
      <c r="I215" s="159" t="str">
        <f t="shared" si="2"/>
        <v>CUMPLE</v>
      </c>
      <c r="J215" s="158" t="str">
        <f t="shared" si="3"/>
        <v>FOLIO 7</v>
      </c>
    </row>
    <row r="216" spans="1:10" ht="105" x14ac:dyDescent="0.2">
      <c r="A216" s="162" t="s">
        <v>417</v>
      </c>
      <c r="B216" s="164" t="s">
        <v>416</v>
      </c>
      <c r="C216" s="163" t="s">
        <v>400</v>
      </c>
      <c r="D216" s="163">
        <v>1</v>
      </c>
      <c r="E216" s="234">
        <v>3500000</v>
      </c>
      <c r="F216" s="234"/>
      <c r="G216" s="234">
        <v>3500000</v>
      </c>
      <c r="H216" s="234"/>
      <c r="I216" s="159" t="str">
        <f t="shared" si="2"/>
        <v>CUMPLE</v>
      </c>
      <c r="J216" s="158" t="str">
        <f t="shared" si="3"/>
        <v>FOLIO 7</v>
      </c>
    </row>
    <row r="217" spans="1:10" ht="105" x14ac:dyDescent="0.2">
      <c r="A217" s="162" t="s">
        <v>415</v>
      </c>
      <c r="B217" s="164" t="s">
        <v>414</v>
      </c>
      <c r="C217" s="163" t="s">
        <v>400</v>
      </c>
      <c r="D217" s="163">
        <v>1</v>
      </c>
      <c r="E217" s="234">
        <v>2500000</v>
      </c>
      <c r="F217" s="234"/>
      <c r="G217" s="234">
        <v>2500000</v>
      </c>
      <c r="H217" s="234"/>
      <c r="I217" s="159" t="str">
        <f t="shared" si="2"/>
        <v>CUMPLE</v>
      </c>
      <c r="J217" s="158" t="str">
        <f t="shared" si="3"/>
        <v>FOLIO 7</v>
      </c>
    </row>
    <row r="218" spans="1:10" ht="75" x14ac:dyDescent="0.2">
      <c r="A218" s="162" t="s">
        <v>413</v>
      </c>
      <c r="B218" s="164" t="s">
        <v>412</v>
      </c>
      <c r="C218" s="163" t="s">
        <v>400</v>
      </c>
      <c r="D218" s="163">
        <v>1</v>
      </c>
      <c r="E218" s="234">
        <v>7455582</v>
      </c>
      <c r="F218" s="234"/>
      <c r="G218" s="234">
        <v>7455582</v>
      </c>
      <c r="H218" s="234"/>
      <c r="I218" s="159" t="str">
        <f t="shared" si="2"/>
        <v>CUMPLE</v>
      </c>
      <c r="J218" s="158" t="str">
        <f t="shared" si="3"/>
        <v>FOLIO 7</v>
      </c>
    </row>
    <row r="219" spans="1:10" ht="75" x14ac:dyDescent="0.2">
      <c r="A219" s="162" t="s">
        <v>411</v>
      </c>
      <c r="B219" s="164" t="s">
        <v>410</v>
      </c>
      <c r="C219" s="163" t="s">
        <v>400</v>
      </c>
      <c r="D219" s="163">
        <v>1</v>
      </c>
      <c r="E219" s="234">
        <v>1500000</v>
      </c>
      <c r="F219" s="234"/>
      <c r="G219" s="234">
        <v>1500000</v>
      </c>
      <c r="H219" s="234"/>
      <c r="I219" s="159" t="str">
        <f t="shared" si="2"/>
        <v>CUMPLE</v>
      </c>
      <c r="J219" s="158" t="str">
        <f t="shared" si="3"/>
        <v>FOLIO 7</v>
      </c>
    </row>
    <row r="220" spans="1:10" ht="90" x14ac:dyDescent="0.2">
      <c r="A220" s="162" t="s">
        <v>409</v>
      </c>
      <c r="B220" s="164" t="s">
        <v>408</v>
      </c>
      <c r="C220" s="163" t="s">
        <v>405</v>
      </c>
      <c r="D220" s="163">
        <v>41.68</v>
      </c>
      <c r="E220" s="234">
        <v>64314</v>
      </c>
      <c r="F220" s="234"/>
      <c r="G220" s="234">
        <v>2680608</v>
      </c>
      <c r="H220" s="234"/>
      <c r="I220" s="159" t="str">
        <f t="shared" si="2"/>
        <v>CUMPLE</v>
      </c>
      <c r="J220" s="158" t="str">
        <f t="shared" si="3"/>
        <v>FOLIO 7</v>
      </c>
    </row>
    <row r="221" spans="1:10" ht="75" x14ac:dyDescent="0.2">
      <c r="A221" s="162" t="s">
        <v>407</v>
      </c>
      <c r="B221" s="164" t="s">
        <v>406</v>
      </c>
      <c r="C221" s="163" t="s">
        <v>405</v>
      </c>
      <c r="D221" s="163">
        <v>41.68</v>
      </c>
      <c r="E221" s="234">
        <v>66590</v>
      </c>
      <c r="F221" s="234"/>
      <c r="G221" s="234">
        <v>2775471</v>
      </c>
      <c r="H221" s="234"/>
      <c r="I221" s="159" t="str">
        <f t="shared" si="2"/>
        <v>CUMPLE</v>
      </c>
      <c r="J221" s="158" t="str">
        <f t="shared" si="3"/>
        <v>FOLIO 7</v>
      </c>
    </row>
    <row r="222" spans="1:10" ht="135" x14ac:dyDescent="0.2">
      <c r="A222" s="162" t="s">
        <v>404</v>
      </c>
      <c r="B222" s="164" t="s">
        <v>403</v>
      </c>
      <c r="C222" s="163" t="s">
        <v>400</v>
      </c>
      <c r="D222" s="163">
        <v>1</v>
      </c>
      <c r="E222" s="234">
        <v>14563671</v>
      </c>
      <c r="F222" s="234"/>
      <c r="G222" s="234">
        <v>14563671</v>
      </c>
      <c r="H222" s="234"/>
      <c r="I222" s="159" t="str">
        <f t="shared" si="2"/>
        <v>CUMPLE</v>
      </c>
      <c r="J222" s="158" t="str">
        <f t="shared" si="3"/>
        <v>FOLIO 7</v>
      </c>
    </row>
    <row r="223" spans="1:10" ht="135" x14ac:dyDescent="0.2">
      <c r="A223" s="162" t="s">
        <v>402</v>
      </c>
      <c r="B223" s="164" t="s">
        <v>401</v>
      </c>
      <c r="C223" s="163" t="s">
        <v>400</v>
      </c>
      <c r="D223" s="163">
        <v>1</v>
      </c>
      <c r="E223" s="234">
        <v>1455518</v>
      </c>
      <c r="F223" s="234"/>
      <c r="G223" s="234">
        <v>1455518</v>
      </c>
      <c r="H223" s="234"/>
      <c r="I223" s="159" t="str">
        <f t="shared" si="2"/>
        <v>CUMPLE</v>
      </c>
      <c r="J223" s="158" t="str">
        <f t="shared" si="3"/>
        <v>FOLIO 7</v>
      </c>
    </row>
    <row r="224" spans="1:10" ht="15.75" x14ac:dyDescent="0.2">
      <c r="A224" s="162"/>
      <c r="B224" s="244" t="s">
        <v>399</v>
      </c>
      <c r="C224" s="244"/>
      <c r="D224" s="244"/>
      <c r="E224" s="244"/>
      <c r="F224" s="244"/>
      <c r="G224" s="244"/>
      <c r="H224" s="161">
        <v>162802950</v>
      </c>
      <c r="I224" s="159" t="str">
        <f t="shared" si="2"/>
        <v>CUMPLE</v>
      </c>
      <c r="J224" s="158" t="str">
        <f t="shared" si="3"/>
        <v>FOLIO 7</v>
      </c>
    </row>
    <row r="225" spans="1:10" ht="47.25" x14ac:dyDescent="0.2">
      <c r="A225" s="162" t="s">
        <v>398</v>
      </c>
      <c r="B225" s="168" t="s">
        <v>397</v>
      </c>
      <c r="C225" s="163"/>
      <c r="D225" s="163"/>
      <c r="E225" s="247"/>
      <c r="F225" s="247"/>
      <c r="G225" s="249"/>
      <c r="H225" s="249"/>
      <c r="I225" s="159" t="str">
        <f t="shared" si="2"/>
        <v>CUMPLE</v>
      </c>
      <c r="J225" s="158" t="str">
        <f t="shared" si="3"/>
        <v>FOLIO 7</v>
      </c>
    </row>
    <row r="226" spans="1:10" ht="60" x14ac:dyDescent="0.2">
      <c r="A226" s="162" t="s">
        <v>396</v>
      </c>
      <c r="B226" s="164" t="s">
        <v>395</v>
      </c>
      <c r="C226" s="163" t="s">
        <v>366</v>
      </c>
      <c r="D226" s="163">
        <v>1</v>
      </c>
      <c r="E226" s="234">
        <v>57946889</v>
      </c>
      <c r="F226" s="234"/>
      <c r="G226" s="234">
        <v>57946889</v>
      </c>
      <c r="H226" s="234"/>
      <c r="I226" s="159" t="str">
        <f t="shared" si="2"/>
        <v>CUMPLE</v>
      </c>
      <c r="J226" s="158" t="str">
        <f t="shared" si="3"/>
        <v>FOLIO 7</v>
      </c>
    </row>
    <row r="227" spans="1:10" ht="60" x14ac:dyDescent="0.2">
      <c r="A227" s="162" t="s">
        <v>394</v>
      </c>
      <c r="B227" s="164" t="s">
        <v>393</v>
      </c>
      <c r="C227" s="163" t="s">
        <v>366</v>
      </c>
      <c r="D227" s="163">
        <v>1</v>
      </c>
      <c r="E227" s="234">
        <v>4340658</v>
      </c>
      <c r="F227" s="234"/>
      <c r="G227" s="234">
        <v>4340658</v>
      </c>
      <c r="H227" s="234"/>
      <c r="I227" s="159" t="str">
        <f t="shared" si="2"/>
        <v>CUMPLE</v>
      </c>
      <c r="J227" s="158" t="str">
        <f t="shared" si="3"/>
        <v>FOLIO 7</v>
      </c>
    </row>
    <row r="228" spans="1:10" ht="15.75" x14ac:dyDescent="0.2">
      <c r="A228" s="162"/>
      <c r="B228" s="244" t="s">
        <v>392</v>
      </c>
      <c r="C228" s="244"/>
      <c r="D228" s="244"/>
      <c r="E228" s="244"/>
      <c r="F228" s="244"/>
      <c r="G228" s="244"/>
      <c r="H228" s="161">
        <v>62287547</v>
      </c>
      <c r="I228" s="159" t="str">
        <f t="shared" si="2"/>
        <v>CUMPLE</v>
      </c>
      <c r="J228" s="158" t="str">
        <f t="shared" si="3"/>
        <v>FOLIO 7</v>
      </c>
    </row>
    <row r="229" spans="1:10" ht="15.75" x14ac:dyDescent="0.2">
      <c r="A229" s="162"/>
      <c r="B229" s="243" t="s">
        <v>391</v>
      </c>
      <c r="C229" s="243"/>
      <c r="D229" s="243"/>
      <c r="E229" s="243"/>
      <c r="F229" s="243"/>
      <c r="G229" s="243"/>
      <c r="H229" s="161">
        <v>253804486</v>
      </c>
      <c r="I229" s="159" t="str">
        <f t="shared" si="2"/>
        <v>CUMPLE</v>
      </c>
      <c r="J229" s="158" t="str">
        <f t="shared" si="3"/>
        <v>FOLIO 7</v>
      </c>
    </row>
    <row r="230" spans="1:10" ht="15.75" x14ac:dyDescent="0.2">
      <c r="A230" s="162">
        <v>7</v>
      </c>
      <c r="B230" s="245" t="s">
        <v>390</v>
      </c>
      <c r="C230" s="245"/>
      <c r="D230" s="245"/>
      <c r="E230" s="245"/>
      <c r="F230" s="245"/>
      <c r="G230" s="245"/>
      <c r="H230" s="165"/>
      <c r="I230" s="159" t="str">
        <f t="shared" si="2"/>
        <v>CUMPLE</v>
      </c>
      <c r="J230" s="158" t="str">
        <f t="shared" si="3"/>
        <v>FOLIO 7</v>
      </c>
    </row>
    <row r="231" spans="1:10" ht="15.75" x14ac:dyDescent="0.2">
      <c r="A231" s="162" t="s">
        <v>389</v>
      </c>
      <c r="B231" s="250" t="s">
        <v>388</v>
      </c>
      <c r="C231" s="250"/>
      <c r="D231" s="250"/>
      <c r="E231" s="250"/>
      <c r="F231" s="250"/>
      <c r="G231" s="250"/>
      <c r="H231" s="166"/>
      <c r="I231" s="159" t="str">
        <f t="shared" si="2"/>
        <v>CUMPLE</v>
      </c>
      <c r="J231" s="158" t="str">
        <f t="shared" si="3"/>
        <v>FOLIO 7</v>
      </c>
    </row>
    <row r="232" spans="1:10" ht="210" x14ac:dyDescent="0.2">
      <c r="A232" s="162" t="s">
        <v>387</v>
      </c>
      <c r="B232" s="164" t="s">
        <v>386</v>
      </c>
      <c r="C232" s="163" t="s">
        <v>358</v>
      </c>
      <c r="D232" s="163">
        <v>2</v>
      </c>
      <c r="E232" s="234">
        <v>29844861</v>
      </c>
      <c r="F232" s="234"/>
      <c r="G232" s="234">
        <v>59689722</v>
      </c>
      <c r="H232" s="234"/>
      <c r="I232" s="159" t="str">
        <f t="shared" si="2"/>
        <v>CUMPLE</v>
      </c>
      <c r="J232" s="158" t="str">
        <f t="shared" si="3"/>
        <v>FOLIO 7</v>
      </c>
    </row>
    <row r="233" spans="1:10" ht="210" x14ac:dyDescent="0.2">
      <c r="A233" s="162" t="s">
        <v>385</v>
      </c>
      <c r="B233" s="164" t="s">
        <v>384</v>
      </c>
      <c r="C233" s="163" t="s">
        <v>358</v>
      </c>
      <c r="D233" s="163">
        <v>2</v>
      </c>
      <c r="E233" s="234">
        <v>5015942</v>
      </c>
      <c r="F233" s="234"/>
      <c r="G233" s="234">
        <v>10031884</v>
      </c>
      <c r="H233" s="234"/>
      <c r="I233" s="159" t="str">
        <f t="shared" si="2"/>
        <v>CUMPLE</v>
      </c>
      <c r="J233" s="158" t="str">
        <f t="shared" si="3"/>
        <v>FOLIO 7</v>
      </c>
    </row>
    <row r="234" spans="1:10" ht="165" x14ac:dyDescent="0.2">
      <c r="A234" s="162" t="s">
        <v>383</v>
      </c>
      <c r="B234" s="164" t="s">
        <v>382</v>
      </c>
      <c r="C234" s="163" t="s">
        <v>366</v>
      </c>
      <c r="D234" s="163">
        <v>1</v>
      </c>
      <c r="E234" s="234">
        <v>10487573</v>
      </c>
      <c r="F234" s="234"/>
      <c r="G234" s="234">
        <v>10487573</v>
      </c>
      <c r="H234" s="234"/>
      <c r="I234" s="159" t="str">
        <f t="shared" si="2"/>
        <v>CUMPLE</v>
      </c>
      <c r="J234" s="158" t="str">
        <f t="shared" si="3"/>
        <v>FOLIO 7</v>
      </c>
    </row>
    <row r="235" spans="1:10" ht="165" x14ac:dyDescent="0.2">
      <c r="A235" s="162" t="s">
        <v>381</v>
      </c>
      <c r="B235" s="164" t="s">
        <v>380</v>
      </c>
      <c r="C235" s="163" t="s">
        <v>366</v>
      </c>
      <c r="D235" s="163">
        <v>1</v>
      </c>
      <c r="E235" s="234">
        <v>2500000</v>
      </c>
      <c r="F235" s="234"/>
      <c r="G235" s="234">
        <v>2500000</v>
      </c>
      <c r="H235" s="234"/>
      <c r="I235" s="159" t="s">
        <v>3</v>
      </c>
      <c r="J235" s="158" t="s">
        <v>379</v>
      </c>
    </row>
    <row r="236" spans="1:10" ht="120" x14ac:dyDescent="0.2">
      <c r="A236" s="162" t="s">
        <v>378</v>
      </c>
      <c r="B236" s="164" t="s">
        <v>377</v>
      </c>
      <c r="C236" s="163" t="s">
        <v>358</v>
      </c>
      <c r="D236" s="163">
        <v>2</v>
      </c>
      <c r="E236" s="234">
        <v>60749776</v>
      </c>
      <c r="F236" s="234"/>
      <c r="G236" s="234">
        <v>121499552</v>
      </c>
      <c r="H236" s="234"/>
      <c r="I236" s="159" t="str">
        <f t="shared" ref="I236:I276" si="4">I235</f>
        <v>CUMPLE</v>
      </c>
      <c r="J236" s="158" t="str">
        <f t="shared" ref="J236:J276" si="5">J235</f>
        <v>FOLIO 8</v>
      </c>
    </row>
    <row r="237" spans="1:10" ht="120" x14ac:dyDescent="0.2">
      <c r="A237" s="162" t="s">
        <v>376</v>
      </c>
      <c r="B237" s="164" t="s">
        <v>375</v>
      </c>
      <c r="C237" s="163" t="s">
        <v>358</v>
      </c>
      <c r="D237" s="163">
        <v>2</v>
      </c>
      <c r="E237" s="234">
        <v>4750001</v>
      </c>
      <c r="F237" s="234"/>
      <c r="G237" s="234">
        <v>9500002</v>
      </c>
      <c r="H237" s="234"/>
      <c r="I237" s="159" t="str">
        <f t="shared" si="4"/>
        <v>CUMPLE</v>
      </c>
      <c r="J237" s="158" t="str">
        <f t="shared" si="5"/>
        <v>FOLIO 8</v>
      </c>
    </row>
    <row r="238" spans="1:10" ht="150" x14ac:dyDescent="0.2">
      <c r="A238" s="162" t="s">
        <v>374</v>
      </c>
      <c r="B238" s="164" t="s">
        <v>373</v>
      </c>
      <c r="C238" s="163" t="s">
        <v>358</v>
      </c>
      <c r="D238" s="163">
        <v>4</v>
      </c>
      <c r="E238" s="234">
        <v>7736094</v>
      </c>
      <c r="F238" s="234"/>
      <c r="G238" s="234">
        <v>30944376</v>
      </c>
      <c r="H238" s="234"/>
      <c r="I238" s="159" t="str">
        <f t="shared" si="4"/>
        <v>CUMPLE</v>
      </c>
      <c r="J238" s="158" t="str">
        <f t="shared" si="5"/>
        <v>FOLIO 8</v>
      </c>
    </row>
    <row r="239" spans="1:10" ht="150" x14ac:dyDescent="0.2">
      <c r="A239" s="162" t="s">
        <v>372</v>
      </c>
      <c r="B239" s="164" t="s">
        <v>371</v>
      </c>
      <c r="C239" s="163" t="s">
        <v>358</v>
      </c>
      <c r="D239" s="163">
        <v>4</v>
      </c>
      <c r="E239" s="234">
        <v>1319444</v>
      </c>
      <c r="F239" s="234"/>
      <c r="G239" s="234">
        <v>5277776</v>
      </c>
      <c r="H239" s="234"/>
      <c r="I239" s="159" t="str">
        <f t="shared" si="4"/>
        <v>CUMPLE</v>
      </c>
      <c r="J239" s="158" t="str">
        <f t="shared" si="5"/>
        <v>FOLIO 8</v>
      </c>
    </row>
    <row r="240" spans="1:10" ht="60" x14ac:dyDescent="0.2">
      <c r="A240" s="162" t="s">
        <v>370</v>
      </c>
      <c r="B240" s="164" t="s">
        <v>369</v>
      </c>
      <c r="C240" s="163" t="s">
        <v>366</v>
      </c>
      <c r="D240" s="163">
        <v>1</v>
      </c>
      <c r="E240" s="234">
        <v>121376063</v>
      </c>
      <c r="F240" s="234"/>
      <c r="G240" s="234">
        <v>121376063</v>
      </c>
      <c r="H240" s="234"/>
      <c r="I240" s="159" t="str">
        <f t="shared" si="4"/>
        <v>CUMPLE</v>
      </c>
      <c r="J240" s="158" t="str">
        <f t="shared" si="5"/>
        <v>FOLIO 8</v>
      </c>
    </row>
    <row r="241" spans="1:10" ht="60" x14ac:dyDescent="0.2">
      <c r="A241" s="162" t="s">
        <v>368</v>
      </c>
      <c r="B241" s="164" t="s">
        <v>367</v>
      </c>
      <c r="C241" s="163" t="s">
        <v>366</v>
      </c>
      <c r="D241" s="163">
        <v>1</v>
      </c>
      <c r="E241" s="234">
        <v>1017450</v>
      </c>
      <c r="F241" s="234"/>
      <c r="G241" s="234">
        <v>1017450</v>
      </c>
      <c r="H241" s="234"/>
      <c r="I241" s="159" t="str">
        <f t="shared" si="4"/>
        <v>CUMPLE</v>
      </c>
      <c r="J241" s="158" t="str">
        <f t="shared" si="5"/>
        <v>FOLIO 8</v>
      </c>
    </row>
    <row r="242" spans="1:10" ht="15.75" x14ac:dyDescent="0.2">
      <c r="A242" s="162"/>
      <c r="B242" s="244" t="s">
        <v>365</v>
      </c>
      <c r="C242" s="244"/>
      <c r="D242" s="244"/>
      <c r="E242" s="244"/>
      <c r="F242" s="244"/>
      <c r="G242" s="244"/>
      <c r="H242" s="161">
        <v>372324398</v>
      </c>
      <c r="I242" s="159" t="str">
        <f t="shared" si="4"/>
        <v>CUMPLE</v>
      </c>
      <c r="J242" s="158" t="str">
        <f t="shared" si="5"/>
        <v>FOLIO 8</v>
      </c>
    </row>
    <row r="243" spans="1:10" ht="15.75" x14ac:dyDescent="0.2">
      <c r="A243" s="162" t="s">
        <v>364</v>
      </c>
      <c r="B243" s="250" t="s">
        <v>363</v>
      </c>
      <c r="C243" s="250"/>
      <c r="D243" s="250"/>
      <c r="E243" s="250"/>
      <c r="F243" s="250"/>
      <c r="G243" s="250"/>
      <c r="H243" s="166"/>
      <c r="I243" s="159" t="str">
        <f t="shared" si="4"/>
        <v>CUMPLE</v>
      </c>
      <c r="J243" s="158" t="str">
        <f t="shared" si="5"/>
        <v>FOLIO 8</v>
      </c>
    </row>
    <row r="244" spans="1:10" ht="165" x14ac:dyDescent="0.2">
      <c r="A244" s="162" t="s">
        <v>362</v>
      </c>
      <c r="B244" s="164" t="s">
        <v>361</v>
      </c>
      <c r="C244" s="163" t="s">
        <v>358</v>
      </c>
      <c r="D244" s="163">
        <v>1</v>
      </c>
      <c r="E244" s="234">
        <v>26070840</v>
      </c>
      <c r="F244" s="234"/>
      <c r="G244" s="234">
        <v>26070840</v>
      </c>
      <c r="H244" s="234"/>
      <c r="I244" s="159" t="str">
        <f t="shared" si="4"/>
        <v>CUMPLE</v>
      </c>
      <c r="J244" s="158" t="str">
        <f t="shared" si="5"/>
        <v>FOLIO 8</v>
      </c>
    </row>
    <row r="245" spans="1:10" ht="150" x14ac:dyDescent="0.2">
      <c r="A245" s="162" t="s">
        <v>360</v>
      </c>
      <c r="B245" s="164" t="s">
        <v>359</v>
      </c>
      <c r="C245" s="163" t="s">
        <v>358</v>
      </c>
      <c r="D245" s="163">
        <v>1</v>
      </c>
      <c r="E245" s="234">
        <v>1266666</v>
      </c>
      <c r="F245" s="234"/>
      <c r="G245" s="234">
        <v>1266666</v>
      </c>
      <c r="H245" s="234"/>
      <c r="I245" s="159" t="str">
        <f t="shared" si="4"/>
        <v>CUMPLE</v>
      </c>
      <c r="J245" s="158" t="str">
        <f t="shared" si="5"/>
        <v>FOLIO 8</v>
      </c>
    </row>
    <row r="246" spans="1:10" ht="15.75" x14ac:dyDescent="0.2">
      <c r="A246" s="162"/>
      <c r="B246" s="244" t="s">
        <v>357</v>
      </c>
      <c r="C246" s="244"/>
      <c r="D246" s="244"/>
      <c r="E246" s="244"/>
      <c r="F246" s="244"/>
      <c r="G246" s="244"/>
      <c r="H246" s="161">
        <v>27337506</v>
      </c>
      <c r="I246" s="159" t="str">
        <f t="shared" si="4"/>
        <v>CUMPLE</v>
      </c>
      <c r="J246" s="158" t="str">
        <f t="shared" si="5"/>
        <v>FOLIO 8</v>
      </c>
    </row>
    <row r="247" spans="1:10" ht="15.75" x14ac:dyDescent="0.2">
      <c r="A247" s="162" t="s">
        <v>356</v>
      </c>
      <c r="B247" s="250" t="s">
        <v>355</v>
      </c>
      <c r="C247" s="250"/>
      <c r="D247" s="250"/>
      <c r="E247" s="250"/>
      <c r="F247" s="250"/>
      <c r="G247" s="250"/>
      <c r="H247" s="166"/>
      <c r="I247" s="159" t="str">
        <f t="shared" si="4"/>
        <v>CUMPLE</v>
      </c>
      <c r="J247" s="158" t="str">
        <f t="shared" si="5"/>
        <v>FOLIO 8</v>
      </c>
    </row>
    <row r="248" spans="1:10" ht="120" x14ac:dyDescent="0.2">
      <c r="A248" s="162" t="s">
        <v>354</v>
      </c>
      <c r="B248" s="164" t="s">
        <v>353</v>
      </c>
      <c r="C248" s="163" t="s">
        <v>245</v>
      </c>
      <c r="D248" s="163">
        <v>0.44</v>
      </c>
      <c r="E248" s="234">
        <v>1483985</v>
      </c>
      <c r="F248" s="234"/>
      <c r="G248" s="234">
        <v>648872</v>
      </c>
      <c r="H248" s="234"/>
      <c r="I248" s="159" t="str">
        <f t="shared" si="4"/>
        <v>CUMPLE</v>
      </c>
      <c r="J248" s="158" t="str">
        <f t="shared" si="5"/>
        <v>FOLIO 8</v>
      </c>
    </row>
    <row r="249" spans="1:10" ht="90" x14ac:dyDescent="0.2">
      <c r="A249" s="162" t="s">
        <v>352</v>
      </c>
      <c r="B249" s="164" t="s">
        <v>351</v>
      </c>
      <c r="C249" s="163" t="s">
        <v>308</v>
      </c>
      <c r="D249" s="163">
        <v>1</v>
      </c>
      <c r="E249" s="234">
        <v>11184712</v>
      </c>
      <c r="F249" s="234"/>
      <c r="G249" s="234">
        <v>11184712</v>
      </c>
      <c r="H249" s="234"/>
      <c r="I249" s="159" t="str">
        <f t="shared" si="4"/>
        <v>CUMPLE</v>
      </c>
      <c r="J249" s="158" t="str">
        <f t="shared" si="5"/>
        <v>FOLIO 8</v>
      </c>
    </row>
    <row r="250" spans="1:10" ht="90" x14ac:dyDescent="0.2">
      <c r="A250" s="162" t="s">
        <v>350</v>
      </c>
      <c r="B250" s="164" t="s">
        <v>349</v>
      </c>
      <c r="C250" s="163" t="s">
        <v>308</v>
      </c>
      <c r="D250" s="163">
        <v>1</v>
      </c>
      <c r="E250" s="234">
        <v>714001</v>
      </c>
      <c r="F250" s="234"/>
      <c r="G250" s="234">
        <v>714001</v>
      </c>
      <c r="H250" s="234"/>
      <c r="I250" s="159" t="str">
        <f t="shared" si="4"/>
        <v>CUMPLE</v>
      </c>
      <c r="J250" s="158" t="str">
        <f t="shared" si="5"/>
        <v>FOLIO 8</v>
      </c>
    </row>
    <row r="251" spans="1:10" ht="165" x14ac:dyDescent="0.2">
      <c r="A251" s="162" t="s">
        <v>348</v>
      </c>
      <c r="B251" s="164" t="s">
        <v>347</v>
      </c>
      <c r="C251" s="163" t="s">
        <v>308</v>
      </c>
      <c r="D251" s="163">
        <v>2</v>
      </c>
      <c r="E251" s="234">
        <v>461475</v>
      </c>
      <c r="F251" s="234"/>
      <c r="G251" s="234">
        <v>922950</v>
      </c>
      <c r="H251" s="234"/>
      <c r="I251" s="159" t="str">
        <f t="shared" si="4"/>
        <v>CUMPLE</v>
      </c>
      <c r="J251" s="158" t="str">
        <f t="shared" si="5"/>
        <v>FOLIO 8</v>
      </c>
    </row>
    <row r="252" spans="1:10" ht="165" x14ac:dyDescent="0.2">
      <c r="A252" s="162" t="s">
        <v>346</v>
      </c>
      <c r="B252" s="164" t="s">
        <v>345</v>
      </c>
      <c r="C252" s="163" t="s">
        <v>308</v>
      </c>
      <c r="D252" s="163">
        <v>2</v>
      </c>
      <c r="E252" s="234">
        <v>67152</v>
      </c>
      <c r="F252" s="234"/>
      <c r="G252" s="234">
        <v>134304</v>
      </c>
      <c r="H252" s="234"/>
      <c r="I252" s="159" t="str">
        <f t="shared" si="4"/>
        <v>CUMPLE</v>
      </c>
      <c r="J252" s="158" t="str">
        <f t="shared" si="5"/>
        <v>FOLIO 8</v>
      </c>
    </row>
    <row r="253" spans="1:10" ht="105" x14ac:dyDescent="0.2">
      <c r="A253" s="162" t="s">
        <v>344</v>
      </c>
      <c r="B253" s="164" t="s">
        <v>343</v>
      </c>
      <c r="C253" s="163" t="s">
        <v>245</v>
      </c>
      <c r="D253" s="163">
        <v>6.21</v>
      </c>
      <c r="E253" s="234">
        <v>448320</v>
      </c>
      <c r="F253" s="234"/>
      <c r="G253" s="234">
        <v>2783803</v>
      </c>
      <c r="H253" s="234"/>
      <c r="I253" s="159" t="str">
        <f t="shared" si="4"/>
        <v>CUMPLE</v>
      </c>
      <c r="J253" s="158" t="str">
        <f t="shared" si="5"/>
        <v>FOLIO 8</v>
      </c>
    </row>
    <row r="254" spans="1:10" ht="210" x14ac:dyDescent="0.2">
      <c r="A254" s="162" t="s">
        <v>342</v>
      </c>
      <c r="B254" s="164" t="s">
        <v>341</v>
      </c>
      <c r="C254" s="163" t="s">
        <v>266</v>
      </c>
      <c r="D254" s="163">
        <v>1</v>
      </c>
      <c r="E254" s="234">
        <v>17285081</v>
      </c>
      <c r="F254" s="234"/>
      <c r="G254" s="234">
        <v>17285081</v>
      </c>
      <c r="H254" s="234"/>
      <c r="I254" s="159" t="str">
        <f t="shared" si="4"/>
        <v>CUMPLE</v>
      </c>
      <c r="J254" s="158" t="str">
        <f t="shared" si="5"/>
        <v>FOLIO 8</v>
      </c>
    </row>
    <row r="255" spans="1:10" ht="210" x14ac:dyDescent="0.2">
      <c r="A255" s="162" t="s">
        <v>340</v>
      </c>
      <c r="B255" s="164" t="s">
        <v>339</v>
      </c>
      <c r="C255" s="163" t="s">
        <v>266</v>
      </c>
      <c r="D255" s="163">
        <v>1</v>
      </c>
      <c r="E255" s="234">
        <v>1455518</v>
      </c>
      <c r="F255" s="234"/>
      <c r="G255" s="234">
        <v>1455518</v>
      </c>
      <c r="H255" s="234"/>
      <c r="I255" s="159" t="str">
        <f t="shared" si="4"/>
        <v>CUMPLE</v>
      </c>
      <c r="J255" s="158" t="str">
        <f t="shared" si="5"/>
        <v>FOLIO 8</v>
      </c>
    </row>
    <row r="256" spans="1:10" ht="15.75" x14ac:dyDescent="0.2">
      <c r="A256" s="162"/>
      <c r="B256" s="250" t="s">
        <v>338</v>
      </c>
      <c r="C256" s="250"/>
      <c r="D256" s="250"/>
      <c r="E256" s="250"/>
      <c r="F256" s="250"/>
      <c r="G256" s="250"/>
      <c r="H256" s="161">
        <v>35129241</v>
      </c>
      <c r="I256" s="159" t="str">
        <f t="shared" si="4"/>
        <v>CUMPLE</v>
      </c>
      <c r="J256" s="158" t="str">
        <f t="shared" si="5"/>
        <v>FOLIO 8</v>
      </c>
    </row>
    <row r="257" spans="1:10" ht="15.75" x14ac:dyDescent="0.2">
      <c r="A257" s="162" t="s">
        <v>337</v>
      </c>
      <c r="B257" s="250" t="s">
        <v>336</v>
      </c>
      <c r="C257" s="250"/>
      <c r="D257" s="250"/>
      <c r="E257" s="250"/>
      <c r="F257" s="250"/>
      <c r="G257" s="250"/>
      <c r="H257" s="166"/>
      <c r="I257" s="159" t="str">
        <f t="shared" si="4"/>
        <v>CUMPLE</v>
      </c>
      <c r="J257" s="158" t="str">
        <f t="shared" si="5"/>
        <v>FOLIO 8</v>
      </c>
    </row>
    <row r="258" spans="1:10" ht="60" x14ac:dyDescent="0.2">
      <c r="A258" s="162" t="s">
        <v>335</v>
      </c>
      <c r="B258" s="164" t="s">
        <v>334</v>
      </c>
      <c r="C258" s="163" t="s">
        <v>308</v>
      </c>
      <c r="D258" s="163">
        <v>2</v>
      </c>
      <c r="E258" s="234">
        <v>10234000</v>
      </c>
      <c r="F258" s="234"/>
      <c r="G258" s="234">
        <v>20468000</v>
      </c>
      <c r="H258" s="234"/>
      <c r="I258" s="159" t="str">
        <f t="shared" si="4"/>
        <v>CUMPLE</v>
      </c>
      <c r="J258" s="158" t="str">
        <f t="shared" si="5"/>
        <v>FOLIO 8</v>
      </c>
    </row>
    <row r="259" spans="1:10" ht="60" x14ac:dyDescent="0.2">
      <c r="A259" s="162" t="s">
        <v>333</v>
      </c>
      <c r="B259" s="164" t="s">
        <v>332</v>
      </c>
      <c r="C259" s="163" t="s">
        <v>308</v>
      </c>
      <c r="D259" s="163">
        <v>2</v>
      </c>
      <c r="E259" s="234">
        <v>3780392</v>
      </c>
      <c r="F259" s="234"/>
      <c r="G259" s="234">
        <v>7560784</v>
      </c>
      <c r="H259" s="234"/>
      <c r="I259" s="159" t="str">
        <f t="shared" si="4"/>
        <v>CUMPLE</v>
      </c>
      <c r="J259" s="158" t="str">
        <f t="shared" si="5"/>
        <v>FOLIO 8</v>
      </c>
    </row>
    <row r="260" spans="1:10" ht="60" x14ac:dyDescent="0.2">
      <c r="A260" s="162" t="s">
        <v>331</v>
      </c>
      <c r="B260" s="164" t="s">
        <v>315</v>
      </c>
      <c r="C260" s="163" t="s">
        <v>138</v>
      </c>
      <c r="D260" s="163">
        <v>1</v>
      </c>
      <c r="E260" s="234">
        <v>920950</v>
      </c>
      <c r="F260" s="234"/>
      <c r="G260" s="234">
        <v>920950</v>
      </c>
      <c r="H260" s="234"/>
      <c r="I260" s="159" t="str">
        <f t="shared" si="4"/>
        <v>CUMPLE</v>
      </c>
      <c r="J260" s="158" t="str">
        <f t="shared" si="5"/>
        <v>FOLIO 8</v>
      </c>
    </row>
    <row r="261" spans="1:10" ht="60" x14ac:dyDescent="0.2">
      <c r="A261" s="162" t="s">
        <v>330</v>
      </c>
      <c r="B261" s="164" t="s">
        <v>313</v>
      </c>
      <c r="C261" s="163" t="s">
        <v>138</v>
      </c>
      <c r="D261" s="163">
        <v>1</v>
      </c>
      <c r="E261" s="234">
        <v>716753</v>
      </c>
      <c r="F261" s="234"/>
      <c r="G261" s="234">
        <v>716753</v>
      </c>
      <c r="H261" s="234"/>
      <c r="I261" s="159" t="str">
        <f t="shared" si="4"/>
        <v>CUMPLE</v>
      </c>
      <c r="J261" s="158" t="str">
        <f t="shared" si="5"/>
        <v>FOLIO 8</v>
      </c>
    </row>
    <row r="262" spans="1:10" ht="90" x14ac:dyDescent="0.2">
      <c r="A262" s="162" t="s">
        <v>329</v>
      </c>
      <c r="B262" s="164" t="s">
        <v>328</v>
      </c>
      <c r="C262" s="163" t="s">
        <v>138</v>
      </c>
      <c r="D262" s="163">
        <v>1</v>
      </c>
      <c r="E262" s="234">
        <v>856639</v>
      </c>
      <c r="F262" s="234"/>
      <c r="G262" s="234">
        <v>856639</v>
      </c>
      <c r="H262" s="234"/>
      <c r="I262" s="159" t="str">
        <f t="shared" si="4"/>
        <v>CUMPLE</v>
      </c>
      <c r="J262" s="158" t="str">
        <f t="shared" si="5"/>
        <v>FOLIO 8</v>
      </c>
    </row>
    <row r="263" spans="1:10" ht="90" x14ac:dyDescent="0.2">
      <c r="A263" s="162" t="s">
        <v>327</v>
      </c>
      <c r="B263" s="164" t="s">
        <v>326</v>
      </c>
      <c r="C263" s="163" t="s">
        <v>138</v>
      </c>
      <c r="D263" s="163">
        <v>1</v>
      </c>
      <c r="E263" s="234">
        <v>836213</v>
      </c>
      <c r="F263" s="234"/>
      <c r="G263" s="234">
        <v>836213</v>
      </c>
      <c r="H263" s="234"/>
      <c r="I263" s="159" t="str">
        <f t="shared" si="4"/>
        <v>CUMPLE</v>
      </c>
      <c r="J263" s="158" t="str">
        <f t="shared" si="5"/>
        <v>FOLIO 8</v>
      </c>
    </row>
    <row r="264" spans="1:10" ht="75" x14ac:dyDescent="0.2">
      <c r="A264" s="162" t="s">
        <v>325</v>
      </c>
      <c r="B264" s="164" t="s">
        <v>324</v>
      </c>
      <c r="C264" s="163" t="s">
        <v>138</v>
      </c>
      <c r="D264" s="163">
        <v>1</v>
      </c>
      <c r="E264" s="234">
        <v>1396260</v>
      </c>
      <c r="F264" s="234"/>
      <c r="G264" s="234">
        <v>1396260</v>
      </c>
      <c r="H264" s="234"/>
      <c r="I264" s="159" t="str">
        <f t="shared" si="4"/>
        <v>CUMPLE</v>
      </c>
      <c r="J264" s="158" t="str">
        <f t="shared" si="5"/>
        <v>FOLIO 8</v>
      </c>
    </row>
    <row r="265" spans="1:10" ht="75" x14ac:dyDescent="0.2">
      <c r="A265" s="162" t="s">
        <v>323</v>
      </c>
      <c r="B265" s="164" t="s">
        <v>322</v>
      </c>
      <c r="C265" s="163" t="s">
        <v>138</v>
      </c>
      <c r="D265" s="163">
        <v>1</v>
      </c>
      <c r="E265" s="234">
        <v>1003455</v>
      </c>
      <c r="F265" s="234"/>
      <c r="G265" s="234">
        <v>1003455</v>
      </c>
      <c r="H265" s="234"/>
      <c r="I265" s="159" t="str">
        <f t="shared" si="4"/>
        <v>CUMPLE</v>
      </c>
      <c r="J265" s="158" t="str">
        <f t="shared" si="5"/>
        <v>FOLIO 8</v>
      </c>
    </row>
    <row r="266" spans="1:10" ht="15.75" x14ac:dyDescent="0.2">
      <c r="A266" s="162"/>
      <c r="B266" s="243" t="s">
        <v>321</v>
      </c>
      <c r="C266" s="243"/>
      <c r="D266" s="243"/>
      <c r="E266" s="243"/>
      <c r="F266" s="243"/>
      <c r="G266" s="243"/>
      <c r="H266" s="161">
        <v>33759054</v>
      </c>
      <c r="I266" s="159" t="str">
        <f t="shared" si="4"/>
        <v>CUMPLE</v>
      </c>
      <c r="J266" s="158" t="str">
        <f t="shared" si="5"/>
        <v>FOLIO 8</v>
      </c>
    </row>
    <row r="267" spans="1:10" ht="15.75" x14ac:dyDescent="0.2">
      <c r="A267" s="162"/>
      <c r="B267" s="243" t="s">
        <v>320</v>
      </c>
      <c r="C267" s="243"/>
      <c r="D267" s="243"/>
      <c r="E267" s="243"/>
      <c r="F267" s="243"/>
      <c r="G267" s="243"/>
      <c r="H267" s="161">
        <v>468550199</v>
      </c>
      <c r="I267" s="159" t="str">
        <f t="shared" si="4"/>
        <v>CUMPLE</v>
      </c>
      <c r="J267" s="158" t="str">
        <f t="shared" si="5"/>
        <v>FOLIO 8</v>
      </c>
    </row>
    <row r="268" spans="1:10" ht="15.75" x14ac:dyDescent="0.2">
      <c r="A268" s="162">
        <v>8</v>
      </c>
      <c r="B268" s="245" t="s">
        <v>319</v>
      </c>
      <c r="C268" s="245"/>
      <c r="D268" s="245"/>
      <c r="E268" s="245"/>
      <c r="F268" s="245"/>
      <c r="G268" s="245"/>
      <c r="H268" s="165"/>
      <c r="I268" s="159" t="str">
        <f t="shared" si="4"/>
        <v>CUMPLE</v>
      </c>
      <c r="J268" s="158" t="str">
        <f t="shared" si="5"/>
        <v>FOLIO 8</v>
      </c>
    </row>
    <row r="269" spans="1:10" ht="15.75" x14ac:dyDescent="0.2">
      <c r="A269" s="162" t="s">
        <v>318</v>
      </c>
      <c r="B269" s="250" t="s">
        <v>317</v>
      </c>
      <c r="C269" s="250"/>
      <c r="D269" s="250"/>
      <c r="E269" s="250"/>
      <c r="F269" s="250"/>
      <c r="G269" s="250"/>
      <c r="H269" s="166"/>
      <c r="I269" s="159" t="str">
        <f t="shared" si="4"/>
        <v>CUMPLE</v>
      </c>
      <c r="J269" s="158" t="str">
        <f t="shared" si="5"/>
        <v>FOLIO 8</v>
      </c>
    </row>
    <row r="270" spans="1:10" ht="60" x14ac:dyDescent="0.2">
      <c r="A270" s="162" t="s">
        <v>316</v>
      </c>
      <c r="B270" s="164" t="s">
        <v>315</v>
      </c>
      <c r="C270" s="164" t="s">
        <v>138</v>
      </c>
      <c r="D270" s="164">
        <v>1</v>
      </c>
      <c r="E270" s="234">
        <v>656651</v>
      </c>
      <c r="F270" s="234"/>
      <c r="G270" s="234">
        <v>656651</v>
      </c>
      <c r="H270" s="234"/>
      <c r="I270" s="159" t="str">
        <f t="shared" si="4"/>
        <v>CUMPLE</v>
      </c>
      <c r="J270" s="158" t="str">
        <f t="shared" si="5"/>
        <v>FOLIO 8</v>
      </c>
    </row>
    <row r="271" spans="1:10" ht="60" x14ac:dyDescent="0.2">
      <c r="A271" s="162" t="s">
        <v>314</v>
      </c>
      <c r="B271" s="164" t="s">
        <v>313</v>
      </c>
      <c r="C271" s="164" t="s">
        <v>138</v>
      </c>
      <c r="D271" s="164">
        <v>1</v>
      </c>
      <c r="E271" s="234">
        <v>627160</v>
      </c>
      <c r="F271" s="234"/>
      <c r="G271" s="234">
        <v>627160</v>
      </c>
      <c r="H271" s="234"/>
      <c r="I271" s="159" t="str">
        <f t="shared" si="4"/>
        <v>CUMPLE</v>
      </c>
      <c r="J271" s="158" t="str">
        <f t="shared" si="5"/>
        <v>FOLIO 8</v>
      </c>
    </row>
    <row r="272" spans="1:10" ht="45" x14ac:dyDescent="0.2">
      <c r="A272" s="162" t="s">
        <v>312</v>
      </c>
      <c r="B272" s="164" t="s">
        <v>311</v>
      </c>
      <c r="C272" s="163" t="s">
        <v>308</v>
      </c>
      <c r="D272" s="163">
        <v>2</v>
      </c>
      <c r="E272" s="234">
        <v>12380760</v>
      </c>
      <c r="F272" s="234"/>
      <c r="G272" s="234">
        <v>24761520</v>
      </c>
      <c r="H272" s="234"/>
      <c r="I272" s="159" t="str">
        <f t="shared" si="4"/>
        <v>CUMPLE</v>
      </c>
      <c r="J272" s="158" t="str">
        <f t="shared" si="5"/>
        <v>FOLIO 8</v>
      </c>
    </row>
    <row r="273" spans="1:10" ht="45" x14ac:dyDescent="0.2">
      <c r="A273" s="162" t="s">
        <v>310</v>
      </c>
      <c r="B273" s="164" t="s">
        <v>309</v>
      </c>
      <c r="C273" s="163" t="s">
        <v>308</v>
      </c>
      <c r="D273" s="163">
        <v>2</v>
      </c>
      <c r="E273" s="234">
        <v>4930500</v>
      </c>
      <c r="F273" s="234"/>
      <c r="G273" s="234">
        <v>9861000</v>
      </c>
      <c r="H273" s="234"/>
      <c r="I273" s="159" t="str">
        <f t="shared" si="4"/>
        <v>CUMPLE</v>
      </c>
      <c r="J273" s="158" t="str">
        <f t="shared" si="5"/>
        <v>FOLIO 8</v>
      </c>
    </row>
    <row r="274" spans="1:10" ht="75" x14ac:dyDescent="0.2">
      <c r="A274" s="162" t="s">
        <v>307</v>
      </c>
      <c r="B274" s="164" t="s">
        <v>306</v>
      </c>
      <c r="C274" s="164" t="s">
        <v>138</v>
      </c>
      <c r="D274" s="163">
        <v>1</v>
      </c>
      <c r="E274" s="234">
        <v>733697</v>
      </c>
      <c r="F274" s="234"/>
      <c r="G274" s="234">
        <v>733697</v>
      </c>
      <c r="H274" s="234"/>
      <c r="I274" s="159" t="str">
        <f t="shared" si="4"/>
        <v>CUMPLE</v>
      </c>
      <c r="J274" s="158" t="str">
        <f t="shared" si="5"/>
        <v>FOLIO 8</v>
      </c>
    </row>
    <row r="275" spans="1:10" ht="75" x14ac:dyDescent="0.2">
      <c r="A275" s="162" t="s">
        <v>305</v>
      </c>
      <c r="B275" s="164" t="s">
        <v>304</v>
      </c>
      <c r="C275" s="164" t="s">
        <v>138</v>
      </c>
      <c r="D275" s="163">
        <v>1</v>
      </c>
      <c r="E275" s="234">
        <v>836213</v>
      </c>
      <c r="F275" s="234"/>
      <c r="G275" s="234">
        <v>836213</v>
      </c>
      <c r="H275" s="234"/>
      <c r="I275" s="159" t="str">
        <f t="shared" si="4"/>
        <v>CUMPLE</v>
      </c>
      <c r="J275" s="158" t="str">
        <f t="shared" si="5"/>
        <v>FOLIO 8</v>
      </c>
    </row>
    <row r="276" spans="1:10" ht="15.75" x14ac:dyDescent="0.2">
      <c r="A276" s="162"/>
      <c r="B276" s="250" t="s">
        <v>303</v>
      </c>
      <c r="C276" s="250"/>
      <c r="D276" s="250"/>
      <c r="E276" s="250"/>
      <c r="F276" s="250"/>
      <c r="G276" s="250"/>
      <c r="H276" s="161">
        <v>37476241</v>
      </c>
      <c r="I276" s="159" t="str">
        <f t="shared" si="4"/>
        <v>CUMPLE</v>
      </c>
      <c r="J276" s="158" t="str">
        <f t="shared" si="5"/>
        <v>FOLIO 8</v>
      </c>
    </row>
    <row r="277" spans="1:10" ht="15.75" x14ac:dyDescent="0.2">
      <c r="A277" s="162" t="s">
        <v>302</v>
      </c>
      <c r="B277" s="250" t="s">
        <v>301</v>
      </c>
      <c r="C277" s="250"/>
      <c r="D277" s="250"/>
      <c r="E277" s="250"/>
      <c r="F277" s="250"/>
      <c r="G277" s="250"/>
      <c r="H277" s="166"/>
      <c r="I277" s="159" t="s">
        <v>3</v>
      </c>
      <c r="J277" s="158" t="s">
        <v>300</v>
      </c>
    </row>
    <row r="278" spans="1:10" ht="75" x14ac:dyDescent="0.2">
      <c r="A278" s="162" t="s">
        <v>299</v>
      </c>
      <c r="B278" s="164" t="s">
        <v>298</v>
      </c>
      <c r="C278" s="163" t="s">
        <v>266</v>
      </c>
      <c r="D278" s="163">
        <v>2</v>
      </c>
      <c r="E278" s="234">
        <v>29818068</v>
      </c>
      <c r="F278" s="234"/>
      <c r="G278" s="234">
        <v>59636136</v>
      </c>
      <c r="H278" s="234"/>
      <c r="I278" s="159" t="str">
        <f t="shared" ref="I278:I317" si="6">I277</f>
        <v>CUMPLE</v>
      </c>
      <c r="J278" s="158" t="str">
        <f t="shared" ref="J278:J317" si="7">J277</f>
        <v>FOLIO 9</v>
      </c>
    </row>
    <row r="279" spans="1:10" ht="75" x14ac:dyDescent="0.2">
      <c r="A279" s="162" t="s">
        <v>297</v>
      </c>
      <c r="B279" s="164" t="s">
        <v>296</v>
      </c>
      <c r="C279" s="163" t="s">
        <v>266</v>
      </c>
      <c r="D279" s="163">
        <v>2</v>
      </c>
      <c r="E279" s="234">
        <v>4472711</v>
      </c>
      <c r="F279" s="234"/>
      <c r="G279" s="234">
        <v>8945422</v>
      </c>
      <c r="H279" s="234"/>
      <c r="I279" s="159" t="str">
        <f t="shared" si="6"/>
        <v>CUMPLE</v>
      </c>
      <c r="J279" s="158" t="str">
        <f t="shared" si="7"/>
        <v>FOLIO 9</v>
      </c>
    </row>
    <row r="280" spans="1:10" ht="90" x14ac:dyDescent="0.2">
      <c r="A280" s="162" t="s">
        <v>295</v>
      </c>
      <c r="B280" s="164" t="s">
        <v>294</v>
      </c>
      <c r="C280" s="163" t="s">
        <v>235</v>
      </c>
      <c r="D280" s="163">
        <v>6</v>
      </c>
      <c r="E280" s="234">
        <v>24418</v>
      </c>
      <c r="F280" s="234"/>
      <c r="G280" s="234">
        <v>146508</v>
      </c>
      <c r="H280" s="234"/>
      <c r="I280" s="159" t="str">
        <f t="shared" si="6"/>
        <v>CUMPLE</v>
      </c>
      <c r="J280" s="158" t="str">
        <f t="shared" si="7"/>
        <v>FOLIO 9</v>
      </c>
    </row>
    <row r="281" spans="1:10" ht="90" x14ac:dyDescent="0.2">
      <c r="A281" s="162" t="s">
        <v>293</v>
      </c>
      <c r="B281" s="164" t="s">
        <v>292</v>
      </c>
      <c r="C281" s="163" t="s">
        <v>235</v>
      </c>
      <c r="D281" s="163">
        <v>6</v>
      </c>
      <c r="E281" s="234">
        <v>8362</v>
      </c>
      <c r="F281" s="234"/>
      <c r="G281" s="234">
        <v>50172</v>
      </c>
      <c r="H281" s="234"/>
      <c r="I281" s="159" t="str">
        <f t="shared" si="6"/>
        <v>CUMPLE</v>
      </c>
      <c r="J281" s="158" t="str">
        <f t="shared" si="7"/>
        <v>FOLIO 9</v>
      </c>
    </row>
    <row r="282" spans="1:10" ht="105" x14ac:dyDescent="0.2">
      <c r="A282" s="162" t="s">
        <v>291</v>
      </c>
      <c r="B282" s="164" t="s">
        <v>290</v>
      </c>
      <c r="C282" s="163" t="s">
        <v>138</v>
      </c>
      <c r="D282" s="163">
        <v>1</v>
      </c>
      <c r="E282" s="234">
        <v>1162027</v>
      </c>
      <c r="F282" s="234"/>
      <c r="G282" s="234">
        <v>1162027</v>
      </c>
      <c r="H282" s="234"/>
      <c r="I282" s="159" t="str">
        <f t="shared" si="6"/>
        <v>CUMPLE</v>
      </c>
      <c r="J282" s="158" t="str">
        <f t="shared" si="7"/>
        <v>FOLIO 9</v>
      </c>
    </row>
    <row r="283" spans="1:10" ht="105" x14ac:dyDescent="0.2">
      <c r="A283" s="162" t="s">
        <v>289</v>
      </c>
      <c r="B283" s="164" t="s">
        <v>288</v>
      </c>
      <c r="C283" s="163" t="s">
        <v>138</v>
      </c>
      <c r="D283" s="163">
        <v>1</v>
      </c>
      <c r="E283" s="234">
        <v>627160</v>
      </c>
      <c r="F283" s="234"/>
      <c r="G283" s="234">
        <v>627160</v>
      </c>
      <c r="H283" s="234"/>
      <c r="I283" s="159" t="str">
        <f t="shared" si="6"/>
        <v>CUMPLE</v>
      </c>
      <c r="J283" s="158" t="str">
        <f t="shared" si="7"/>
        <v>FOLIO 9</v>
      </c>
    </row>
    <row r="284" spans="1:10" ht="15.75" x14ac:dyDescent="0.2">
      <c r="A284" s="162"/>
      <c r="B284" s="244" t="s">
        <v>287</v>
      </c>
      <c r="C284" s="244"/>
      <c r="D284" s="244"/>
      <c r="E284" s="244"/>
      <c r="F284" s="244"/>
      <c r="G284" s="244"/>
      <c r="H284" s="161">
        <v>70567425</v>
      </c>
      <c r="I284" s="159" t="str">
        <f t="shared" si="6"/>
        <v>CUMPLE</v>
      </c>
      <c r="J284" s="158" t="str">
        <f t="shared" si="7"/>
        <v>FOLIO 9</v>
      </c>
    </row>
    <row r="285" spans="1:10" ht="15.75" x14ac:dyDescent="0.2">
      <c r="A285" s="162"/>
      <c r="B285" s="243" t="s">
        <v>286</v>
      </c>
      <c r="C285" s="243"/>
      <c r="D285" s="243"/>
      <c r="E285" s="243"/>
      <c r="F285" s="243"/>
      <c r="G285" s="243"/>
      <c r="H285" s="161">
        <v>108043666</v>
      </c>
      <c r="I285" s="159" t="str">
        <f t="shared" si="6"/>
        <v>CUMPLE</v>
      </c>
      <c r="J285" s="158" t="str">
        <f t="shared" si="7"/>
        <v>FOLIO 9</v>
      </c>
    </row>
    <row r="286" spans="1:10" ht="15.75" x14ac:dyDescent="0.2">
      <c r="A286" s="162">
        <v>9</v>
      </c>
      <c r="B286" s="245" t="s">
        <v>285</v>
      </c>
      <c r="C286" s="245"/>
      <c r="D286" s="245"/>
      <c r="E286" s="245"/>
      <c r="F286" s="245"/>
      <c r="G286" s="245"/>
      <c r="H286" s="165"/>
      <c r="I286" s="159" t="str">
        <f t="shared" si="6"/>
        <v>CUMPLE</v>
      </c>
      <c r="J286" s="158" t="str">
        <f t="shared" si="7"/>
        <v>FOLIO 9</v>
      </c>
    </row>
    <row r="287" spans="1:10" ht="75" x14ac:dyDescent="0.2">
      <c r="A287" s="162" t="s">
        <v>284</v>
      </c>
      <c r="B287" s="164" t="s">
        <v>283</v>
      </c>
      <c r="C287" s="163" t="s">
        <v>248</v>
      </c>
      <c r="D287" s="163">
        <v>55.56</v>
      </c>
      <c r="E287" s="234">
        <v>6673</v>
      </c>
      <c r="F287" s="234"/>
      <c r="G287" s="234">
        <v>370752</v>
      </c>
      <c r="H287" s="234"/>
      <c r="I287" s="159" t="str">
        <f t="shared" si="6"/>
        <v>CUMPLE</v>
      </c>
      <c r="J287" s="158" t="str">
        <f t="shared" si="7"/>
        <v>FOLIO 9</v>
      </c>
    </row>
    <row r="288" spans="1:10" ht="120" x14ac:dyDescent="0.2">
      <c r="A288" s="162" t="s">
        <v>282</v>
      </c>
      <c r="B288" s="164" t="s">
        <v>281</v>
      </c>
      <c r="C288" s="163" t="s">
        <v>245</v>
      </c>
      <c r="D288" s="163">
        <v>42.61</v>
      </c>
      <c r="E288" s="234">
        <v>57079</v>
      </c>
      <c r="F288" s="234"/>
      <c r="G288" s="234">
        <v>2432293</v>
      </c>
      <c r="H288" s="234"/>
      <c r="I288" s="159" t="str">
        <f t="shared" si="6"/>
        <v>CUMPLE</v>
      </c>
      <c r="J288" s="158" t="str">
        <f t="shared" si="7"/>
        <v>FOLIO 9</v>
      </c>
    </row>
    <row r="289" spans="1:10" ht="75" x14ac:dyDescent="0.2">
      <c r="A289" s="162" t="s">
        <v>280</v>
      </c>
      <c r="B289" s="164" t="s">
        <v>279</v>
      </c>
      <c r="C289" s="163" t="s">
        <v>248</v>
      </c>
      <c r="D289" s="163">
        <v>222.24</v>
      </c>
      <c r="E289" s="234">
        <v>9927</v>
      </c>
      <c r="F289" s="234"/>
      <c r="G289" s="234">
        <v>2206176</v>
      </c>
      <c r="H289" s="234"/>
      <c r="I289" s="159" t="str">
        <f t="shared" si="6"/>
        <v>CUMPLE</v>
      </c>
      <c r="J289" s="158" t="str">
        <f t="shared" si="7"/>
        <v>FOLIO 9</v>
      </c>
    </row>
    <row r="290" spans="1:10" ht="120" x14ac:dyDescent="0.2">
      <c r="A290" s="162" t="s">
        <v>278</v>
      </c>
      <c r="B290" s="164" t="s">
        <v>277</v>
      </c>
      <c r="C290" s="163" t="s">
        <v>245</v>
      </c>
      <c r="D290" s="163">
        <v>6.95</v>
      </c>
      <c r="E290" s="234">
        <v>160661</v>
      </c>
      <c r="F290" s="234"/>
      <c r="G290" s="234">
        <v>1115791</v>
      </c>
      <c r="H290" s="234"/>
      <c r="I290" s="159" t="str">
        <f t="shared" si="6"/>
        <v>CUMPLE</v>
      </c>
      <c r="J290" s="158" t="str">
        <f t="shared" si="7"/>
        <v>FOLIO 9</v>
      </c>
    </row>
    <row r="291" spans="1:10" ht="60" x14ac:dyDescent="0.2">
      <c r="A291" s="162" t="s">
        <v>276</v>
      </c>
      <c r="B291" s="164" t="s">
        <v>275</v>
      </c>
      <c r="C291" s="163" t="s">
        <v>235</v>
      </c>
      <c r="D291" s="163">
        <v>92.6</v>
      </c>
      <c r="E291" s="234">
        <v>97394</v>
      </c>
      <c r="F291" s="234"/>
      <c r="G291" s="234">
        <v>9018684</v>
      </c>
      <c r="H291" s="234"/>
      <c r="I291" s="159" t="str">
        <f t="shared" si="6"/>
        <v>CUMPLE</v>
      </c>
      <c r="J291" s="158" t="str">
        <f t="shared" si="7"/>
        <v>FOLIO 9</v>
      </c>
    </row>
    <row r="292" spans="1:10" ht="60" x14ac:dyDescent="0.2">
      <c r="A292" s="162" t="s">
        <v>274</v>
      </c>
      <c r="B292" s="164" t="s">
        <v>273</v>
      </c>
      <c r="C292" s="163" t="s">
        <v>235</v>
      </c>
      <c r="D292" s="163">
        <v>92.6</v>
      </c>
      <c r="E292" s="234">
        <v>50000</v>
      </c>
      <c r="F292" s="234"/>
      <c r="G292" s="234">
        <v>4630000</v>
      </c>
      <c r="H292" s="234"/>
      <c r="I292" s="159" t="str">
        <f t="shared" si="6"/>
        <v>CUMPLE</v>
      </c>
      <c r="J292" s="158" t="str">
        <f t="shared" si="7"/>
        <v>FOLIO 9</v>
      </c>
    </row>
    <row r="293" spans="1:10" ht="105" x14ac:dyDescent="0.2">
      <c r="A293" s="162" t="s">
        <v>272</v>
      </c>
      <c r="B293" s="164" t="s">
        <v>271</v>
      </c>
      <c r="C293" s="163" t="s">
        <v>245</v>
      </c>
      <c r="D293" s="163">
        <v>19.149999999999999</v>
      </c>
      <c r="E293" s="234">
        <v>153820</v>
      </c>
      <c r="F293" s="234"/>
      <c r="G293" s="234">
        <v>2945012</v>
      </c>
      <c r="H293" s="234"/>
      <c r="I293" s="159" t="str">
        <f t="shared" si="6"/>
        <v>CUMPLE</v>
      </c>
      <c r="J293" s="158" t="str">
        <f t="shared" si="7"/>
        <v>FOLIO 9</v>
      </c>
    </row>
    <row r="294" spans="1:10" ht="150" x14ac:dyDescent="0.2">
      <c r="A294" s="162" t="s">
        <v>270</v>
      </c>
      <c r="B294" s="164" t="s">
        <v>269</v>
      </c>
      <c r="C294" s="163" t="s">
        <v>245</v>
      </c>
      <c r="D294" s="163">
        <v>14.83</v>
      </c>
      <c r="E294" s="234">
        <v>85605</v>
      </c>
      <c r="F294" s="234"/>
      <c r="G294" s="234">
        <v>1269522</v>
      </c>
      <c r="H294" s="234"/>
      <c r="I294" s="159" t="str">
        <f t="shared" si="6"/>
        <v>CUMPLE</v>
      </c>
      <c r="J294" s="158" t="str">
        <f t="shared" si="7"/>
        <v>FOLIO 9</v>
      </c>
    </row>
    <row r="295" spans="1:10" ht="105" x14ac:dyDescent="0.2">
      <c r="A295" s="162" t="s">
        <v>268</v>
      </c>
      <c r="B295" s="164" t="s">
        <v>267</v>
      </c>
      <c r="C295" s="163" t="s">
        <v>266</v>
      </c>
      <c r="D295" s="167">
        <v>1</v>
      </c>
      <c r="E295" s="234">
        <v>1749092</v>
      </c>
      <c r="F295" s="234"/>
      <c r="G295" s="234">
        <v>1749092</v>
      </c>
      <c r="H295" s="234"/>
      <c r="I295" s="159" t="str">
        <f t="shared" si="6"/>
        <v>CUMPLE</v>
      </c>
      <c r="J295" s="158" t="str">
        <f t="shared" si="7"/>
        <v>FOLIO 9</v>
      </c>
    </row>
    <row r="296" spans="1:10" ht="15.75" x14ac:dyDescent="0.2">
      <c r="A296" s="162"/>
      <c r="B296" s="243" t="s">
        <v>265</v>
      </c>
      <c r="C296" s="243"/>
      <c r="D296" s="243"/>
      <c r="E296" s="243"/>
      <c r="F296" s="243"/>
      <c r="G296" s="243"/>
      <c r="H296" s="161">
        <v>25737323</v>
      </c>
      <c r="I296" s="159" t="str">
        <f t="shared" si="6"/>
        <v>CUMPLE</v>
      </c>
      <c r="J296" s="158" t="str">
        <f t="shared" si="7"/>
        <v>FOLIO 9</v>
      </c>
    </row>
    <row r="297" spans="1:10" ht="15.75" x14ac:dyDescent="0.2">
      <c r="A297" s="162"/>
      <c r="B297" s="243" t="s">
        <v>264</v>
      </c>
      <c r="C297" s="243"/>
      <c r="D297" s="243"/>
      <c r="E297" s="243"/>
      <c r="F297" s="243"/>
      <c r="G297" s="243"/>
      <c r="H297" s="161">
        <v>25737323</v>
      </c>
      <c r="I297" s="159" t="str">
        <f t="shared" si="6"/>
        <v>CUMPLE</v>
      </c>
      <c r="J297" s="158" t="str">
        <f t="shared" si="7"/>
        <v>FOLIO 9</v>
      </c>
    </row>
    <row r="298" spans="1:10" ht="15.75" x14ac:dyDescent="0.2">
      <c r="A298" s="162">
        <v>10</v>
      </c>
      <c r="B298" s="245" t="s">
        <v>263</v>
      </c>
      <c r="C298" s="245"/>
      <c r="D298" s="245"/>
      <c r="E298" s="245"/>
      <c r="F298" s="245"/>
      <c r="G298" s="245"/>
      <c r="H298" s="165"/>
      <c r="I298" s="159" t="str">
        <f t="shared" si="6"/>
        <v>CUMPLE</v>
      </c>
      <c r="J298" s="158" t="str">
        <f t="shared" si="7"/>
        <v>FOLIO 9</v>
      </c>
    </row>
    <row r="299" spans="1:10" ht="120" x14ac:dyDescent="0.2">
      <c r="A299" s="162" t="s">
        <v>262</v>
      </c>
      <c r="B299" s="164" t="s">
        <v>261</v>
      </c>
      <c r="C299" s="163" t="s">
        <v>245</v>
      </c>
      <c r="D299" s="167">
        <v>270.97000000000003</v>
      </c>
      <c r="E299" s="234">
        <v>19042</v>
      </c>
      <c r="F299" s="234"/>
      <c r="G299" s="234">
        <v>5159794</v>
      </c>
      <c r="H299" s="234"/>
      <c r="I299" s="159" t="str">
        <f t="shared" si="6"/>
        <v>CUMPLE</v>
      </c>
      <c r="J299" s="158" t="str">
        <f t="shared" si="7"/>
        <v>FOLIO 9</v>
      </c>
    </row>
    <row r="300" spans="1:10" ht="105" x14ac:dyDescent="0.2">
      <c r="A300" s="162" t="s">
        <v>260</v>
      </c>
      <c r="B300" s="164" t="s">
        <v>259</v>
      </c>
      <c r="C300" s="163" t="s">
        <v>245</v>
      </c>
      <c r="D300" s="163">
        <v>144.13</v>
      </c>
      <c r="E300" s="234">
        <v>160661</v>
      </c>
      <c r="F300" s="234"/>
      <c r="G300" s="234">
        <v>23156472</v>
      </c>
      <c r="H300" s="234"/>
      <c r="I300" s="159" t="str">
        <f t="shared" si="6"/>
        <v>CUMPLE</v>
      </c>
      <c r="J300" s="158" t="str">
        <f t="shared" si="7"/>
        <v>FOLIO 9</v>
      </c>
    </row>
    <row r="301" spans="1:10" ht="75" x14ac:dyDescent="0.2">
      <c r="A301" s="162" t="s">
        <v>258</v>
      </c>
      <c r="B301" s="164" t="s">
        <v>257</v>
      </c>
      <c r="C301" s="163" t="s">
        <v>245</v>
      </c>
      <c r="D301" s="163">
        <v>115.31</v>
      </c>
      <c r="E301" s="234">
        <v>175035</v>
      </c>
      <c r="F301" s="234"/>
      <c r="G301" s="234">
        <v>20182586</v>
      </c>
      <c r="H301" s="234"/>
      <c r="I301" s="159" t="str">
        <f t="shared" si="6"/>
        <v>CUMPLE</v>
      </c>
      <c r="J301" s="158" t="str">
        <f t="shared" si="7"/>
        <v>FOLIO 9</v>
      </c>
    </row>
    <row r="302" spans="1:10" ht="60" x14ac:dyDescent="0.2">
      <c r="A302" s="162" t="s">
        <v>256</v>
      </c>
      <c r="B302" s="164" t="s">
        <v>255</v>
      </c>
      <c r="C302" s="163" t="s">
        <v>245</v>
      </c>
      <c r="D302" s="167">
        <v>17.3</v>
      </c>
      <c r="E302" s="234">
        <v>390999</v>
      </c>
      <c r="F302" s="234"/>
      <c r="G302" s="234">
        <v>6762680</v>
      </c>
      <c r="H302" s="234"/>
      <c r="I302" s="159" t="str">
        <f t="shared" si="6"/>
        <v>CUMPLE</v>
      </c>
      <c r="J302" s="158" t="str">
        <f t="shared" si="7"/>
        <v>FOLIO 9</v>
      </c>
    </row>
    <row r="303" spans="1:10" ht="45" x14ac:dyDescent="0.2">
      <c r="A303" s="162" t="s">
        <v>254</v>
      </c>
      <c r="B303" s="164" t="s">
        <v>253</v>
      </c>
      <c r="C303" s="163" t="s">
        <v>245</v>
      </c>
      <c r="D303" s="167">
        <v>34.130000000000003</v>
      </c>
      <c r="E303" s="234">
        <v>566783</v>
      </c>
      <c r="F303" s="234"/>
      <c r="G303" s="234">
        <v>19344871</v>
      </c>
      <c r="H303" s="234"/>
      <c r="I303" s="159" t="str">
        <f t="shared" si="6"/>
        <v>CUMPLE</v>
      </c>
      <c r="J303" s="158" t="str">
        <f t="shared" si="7"/>
        <v>FOLIO 9</v>
      </c>
    </row>
    <row r="304" spans="1:10" ht="135" x14ac:dyDescent="0.2">
      <c r="A304" s="162" t="s">
        <v>252</v>
      </c>
      <c r="B304" s="164" t="s">
        <v>251</v>
      </c>
      <c r="C304" s="163" t="s">
        <v>245</v>
      </c>
      <c r="D304" s="167">
        <v>146.69999999999999</v>
      </c>
      <c r="E304" s="234">
        <v>10780</v>
      </c>
      <c r="F304" s="234"/>
      <c r="G304" s="234">
        <v>1581394</v>
      </c>
      <c r="H304" s="234"/>
      <c r="I304" s="159" t="str">
        <f t="shared" si="6"/>
        <v>CUMPLE</v>
      </c>
      <c r="J304" s="158" t="str">
        <f t="shared" si="7"/>
        <v>FOLIO 9</v>
      </c>
    </row>
    <row r="305" spans="1:10" ht="60" x14ac:dyDescent="0.2">
      <c r="A305" s="162" t="s">
        <v>250</v>
      </c>
      <c r="B305" s="164" t="s">
        <v>249</v>
      </c>
      <c r="C305" s="163" t="s">
        <v>248</v>
      </c>
      <c r="D305" s="167">
        <v>488.99</v>
      </c>
      <c r="E305" s="234">
        <v>26809</v>
      </c>
      <c r="F305" s="234"/>
      <c r="G305" s="234">
        <v>13109333</v>
      </c>
      <c r="H305" s="234"/>
      <c r="I305" s="159" t="str">
        <f t="shared" si="6"/>
        <v>CUMPLE</v>
      </c>
      <c r="J305" s="158" t="str">
        <f t="shared" si="7"/>
        <v>FOLIO 9</v>
      </c>
    </row>
    <row r="306" spans="1:10" ht="60" x14ac:dyDescent="0.2">
      <c r="A306" s="162" t="s">
        <v>247</v>
      </c>
      <c r="B306" s="164" t="s">
        <v>246</v>
      </c>
      <c r="C306" s="163" t="s">
        <v>245</v>
      </c>
      <c r="D306" s="167">
        <v>727.33</v>
      </c>
      <c r="E306" s="234">
        <v>10780</v>
      </c>
      <c r="F306" s="234"/>
      <c r="G306" s="234">
        <v>7840574</v>
      </c>
      <c r="H306" s="234"/>
      <c r="I306" s="159" t="str">
        <f t="shared" si="6"/>
        <v>CUMPLE</v>
      </c>
      <c r="J306" s="158" t="str">
        <f t="shared" si="7"/>
        <v>FOLIO 9</v>
      </c>
    </row>
    <row r="307" spans="1:10" ht="15.75" x14ac:dyDescent="0.2">
      <c r="A307" s="162"/>
      <c r="B307" s="243" t="s">
        <v>244</v>
      </c>
      <c r="C307" s="243"/>
      <c r="D307" s="243"/>
      <c r="E307" s="243"/>
      <c r="F307" s="243"/>
      <c r="G307" s="243"/>
      <c r="H307" s="161">
        <v>97137702</v>
      </c>
      <c r="I307" s="159" t="str">
        <f t="shared" si="6"/>
        <v>CUMPLE</v>
      </c>
      <c r="J307" s="158" t="str">
        <f t="shared" si="7"/>
        <v>FOLIO 9</v>
      </c>
    </row>
    <row r="308" spans="1:10" ht="15.75" x14ac:dyDescent="0.2">
      <c r="A308" s="162"/>
      <c r="B308" s="243" t="s">
        <v>243</v>
      </c>
      <c r="C308" s="243"/>
      <c r="D308" s="243"/>
      <c r="E308" s="243"/>
      <c r="F308" s="243"/>
      <c r="G308" s="243"/>
      <c r="H308" s="161">
        <v>97137702</v>
      </c>
      <c r="I308" s="159" t="str">
        <f t="shared" si="6"/>
        <v>CUMPLE</v>
      </c>
      <c r="J308" s="158" t="str">
        <f t="shared" si="7"/>
        <v>FOLIO 9</v>
      </c>
    </row>
    <row r="309" spans="1:10" ht="15.75" x14ac:dyDescent="0.2">
      <c r="A309" s="162">
        <v>11</v>
      </c>
      <c r="B309" s="245" t="s">
        <v>242</v>
      </c>
      <c r="C309" s="245"/>
      <c r="D309" s="245"/>
      <c r="E309" s="245"/>
      <c r="F309" s="245"/>
      <c r="G309" s="245"/>
      <c r="H309" s="165"/>
      <c r="I309" s="159" t="str">
        <f t="shared" si="6"/>
        <v>CUMPLE</v>
      </c>
      <c r="J309" s="158" t="str">
        <f t="shared" si="7"/>
        <v>FOLIO 9</v>
      </c>
    </row>
    <row r="310" spans="1:10" ht="45" x14ac:dyDescent="0.2">
      <c r="A310" s="162" t="s">
        <v>241</v>
      </c>
      <c r="B310" s="164" t="s">
        <v>240</v>
      </c>
      <c r="C310" s="163" t="s">
        <v>235</v>
      </c>
      <c r="D310" s="163">
        <v>24</v>
      </c>
      <c r="E310" s="234">
        <v>247001</v>
      </c>
      <c r="F310" s="234"/>
      <c r="G310" s="234">
        <v>5928024</v>
      </c>
      <c r="H310" s="234"/>
      <c r="I310" s="159" t="str">
        <f t="shared" si="6"/>
        <v>CUMPLE</v>
      </c>
      <c r="J310" s="158" t="str">
        <f t="shared" si="7"/>
        <v>FOLIO 9</v>
      </c>
    </row>
    <row r="311" spans="1:10" ht="45" x14ac:dyDescent="0.2">
      <c r="A311" s="162" t="s">
        <v>239</v>
      </c>
      <c r="B311" s="164" t="s">
        <v>238</v>
      </c>
      <c r="C311" s="163" t="s">
        <v>235</v>
      </c>
      <c r="D311" s="163">
        <v>24</v>
      </c>
      <c r="E311" s="234">
        <v>247001</v>
      </c>
      <c r="F311" s="234"/>
      <c r="G311" s="234">
        <v>5928024</v>
      </c>
      <c r="H311" s="234"/>
      <c r="I311" s="159" t="str">
        <f t="shared" si="6"/>
        <v>CUMPLE</v>
      </c>
      <c r="J311" s="158" t="str">
        <f t="shared" si="7"/>
        <v>FOLIO 9</v>
      </c>
    </row>
    <row r="312" spans="1:10" ht="45" x14ac:dyDescent="0.2">
      <c r="A312" s="162" t="s">
        <v>237</v>
      </c>
      <c r="B312" s="164" t="s">
        <v>236</v>
      </c>
      <c r="C312" s="163" t="s">
        <v>235</v>
      </c>
      <c r="D312" s="163">
        <v>38.14</v>
      </c>
      <c r="E312" s="234">
        <v>198000</v>
      </c>
      <c r="F312" s="234"/>
      <c r="G312" s="234">
        <v>7551720</v>
      </c>
      <c r="H312" s="234"/>
      <c r="I312" s="159" t="str">
        <f t="shared" si="6"/>
        <v>CUMPLE</v>
      </c>
      <c r="J312" s="158" t="str">
        <f t="shared" si="7"/>
        <v>FOLIO 9</v>
      </c>
    </row>
    <row r="313" spans="1:10" ht="15.75" x14ac:dyDescent="0.2">
      <c r="A313" s="162"/>
      <c r="B313" s="243" t="s">
        <v>234</v>
      </c>
      <c r="C313" s="243"/>
      <c r="D313" s="243"/>
      <c r="E313" s="243"/>
      <c r="F313" s="243"/>
      <c r="G313" s="243"/>
      <c r="H313" s="161">
        <v>19407768</v>
      </c>
      <c r="I313" s="159" t="str">
        <f t="shared" si="6"/>
        <v>CUMPLE</v>
      </c>
      <c r="J313" s="158" t="str">
        <f t="shared" si="7"/>
        <v>FOLIO 9</v>
      </c>
    </row>
    <row r="314" spans="1:10" ht="15.75" x14ac:dyDescent="0.2">
      <c r="A314" s="162"/>
      <c r="B314" s="243" t="s">
        <v>233</v>
      </c>
      <c r="C314" s="243"/>
      <c r="D314" s="243"/>
      <c r="E314" s="243"/>
      <c r="F314" s="243"/>
      <c r="G314" s="243"/>
      <c r="H314" s="161">
        <v>19407768</v>
      </c>
      <c r="I314" s="159" t="str">
        <f t="shared" si="6"/>
        <v>CUMPLE</v>
      </c>
      <c r="J314" s="158" t="str">
        <f t="shared" si="7"/>
        <v>FOLIO 9</v>
      </c>
    </row>
    <row r="315" spans="1:10" ht="15.75" x14ac:dyDescent="0.2">
      <c r="A315" s="162">
        <v>12</v>
      </c>
      <c r="B315" s="245" t="s">
        <v>232</v>
      </c>
      <c r="C315" s="245"/>
      <c r="D315" s="245"/>
      <c r="E315" s="245"/>
      <c r="F315" s="245"/>
      <c r="G315" s="245"/>
      <c r="H315" s="165"/>
      <c r="I315" s="159" t="str">
        <f t="shared" si="6"/>
        <v>CUMPLE</v>
      </c>
      <c r="J315" s="158" t="str">
        <f t="shared" si="7"/>
        <v>FOLIO 9</v>
      </c>
    </row>
    <row r="316" spans="1:10" ht="15.75" x14ac:dyDescent="0.2">
      <c r="A316" s="162" t="s">
        <v>231</v>
      </c>
      <c r="B316" s="250" t="s">
        <v>230</v>
      </c>
      <c r="C316" s="250"/>
      <c r="D316" s="250"/>
      <c r="E316" s="250"/>
      <c r="F316" s="250"/>
      <c r="G316" s="250"/>
      <c r="H316" s="166"/>
      <c r="I316" s="159" t="str">
        <f t="shared" si="6"/>
        <v>CUMPLE</v>
      </c>
      <c r="J316" s="158" t="str">
        <f t="shared" si="7"/>
        <v>FOLIO 9</v>
      </c>
    </row>
    <row r="317" spans="1:10" ht="195" x14ac:dyDescent="0.2">
      <c r="A317" s="162" t="s">
        <v>229</v>
      </c>
      <c r="B317" s="164" t="s">
        <v>228</v>
      </c>
      <c r="C317" s="163" t="s">
        <v>155</v>
      </c>
      <c r="D317" s="163">
        <v>180</v>
      </c>
      <c r="E317" s="234">
        <v>223020</v>
      </c>
      <c r="F317" s="234"/>
      <c r="G317" s="234">
        <v>40143600</v>
      </c>
      <c r="H317" s="234"/>
      <c r="I317" s="159" t="str">
        <f t="shared" si="6"/>
        <v>CUMPLE</v>
      </c>
      <c r="J317" s="158" t="str">
        <f t="shared" si="7"/>
        <v>FOLIO 9</v>
      </c>
    </row>
    <row r="318" spans="1:10" ht="240" x14ac:dyDescent="0.2">
      <c r="A318" s="162" t="s">
        <v>227</v>
      </c>
      <c r="B318" s="164" t="s">
        <v>226</v>
      </c>
      <c r="C318" s="163" t="s">
        <v>155</v>
      </c>
      <c r="D318" s="163">
        <v>40</v>
      </c>
      <c r="E318" s="234">
        <v>50490</v>
      </c>
      <c r="F318" s="234"/>
      <c r="G318" s="234">
        <v>2019600</v>
      </c>
      <c r="H318" s="234"/>
      <c r="I318" s="159" t="s">
        <v>3</v>
      </c>
      <c r="J318" s="158" t="s">
        <v>225</v>
      </c>
    </row>
    <row r="319" spans="1:10" ht="15.75" x14ac:dyDescent="0.2">
      <c r="A319" s="162"/>
      <c r="B319" s="244" t="s">
        <v>224</v>
      </c>
      <c r="C319" s="244"/>
      <c r="D319" s="244"/>
      <c r="E319" s="244"/>
      <c r="F319" s="244"/>
      <c r="G319" s="244"/>
      <c r="H319" s="161">
        <v>42163200</v>
      </c>
      <c r="I319" s="159" t="str">
        <f t="shared" ref="I319:I343" si="8">I318</f>
        <v>CUMPLE</v>
      </c>
      <c r="J319" s="158" t="str">
        <f t="shared" ref="J319:J343" si="9">J318</f>
        <v>FOLIO 10</v>
      </c>
    </row>
    <row r="320" spans="1:10" ht="15.75" x14ac:dyDescent="0.2">
      <c r="A320" s="162" t="s">
        <v>223</v>
      </c>
      <c r="B320" s="250" t="s">
        <v>222</v>
      </c>
      <c r="C320" s="250"/>
      <c r="D320" s="250"/>
      <c r="E320" s="250"/>
      <c r="F320" s="250"/>
      <c r="G320" s="250"/>
      <c r="H320" s="166"/>
      <c r="I320" s="159" t="str">
        <f t="shared" si="8"/>
        <v>CUMPLE</v>
      </c>
      <c r="J320" s="158" t="str">
        <f t="shared" si="9"/>
        <v>FOLIO 10</v>
      </c>
    </row>
    <row r="321" spans="1:10" ht="150" x14ac:dyDescent="0.2">
      <c r="A321" s="162" t="s">
        <v>221</v>
      </c>
      <c r="B321" s="164" t="s">
        <v>220</v>
      </c>
      <c r="C321" s="163" t="s">
        <v>155</v>
      </c>
      <c r="D321" s="163">
        <v>25</v>
      </c>
      <c r="E321" s="234">
        <v>49275</v>
      </c>
      <c r="F321" s="234"/>
      <c r="G321" s="234">
        <v>1231875</v>
      </c>
      <c r="H321" s="234"/>
      <c r="I321" s="159" t="str">
        <f t="shared" si="8"/>
        <v>CUMPLE</v>
      </c>
      <c r="J321" s="158" t="str">
        <f t="shared" si="9"/>
        <v>FOLIO 10</v>
      </c>
    </row>
    <row r="322" spans="1:10" ht="210" x14ac:dyDescent="0.2">
      <c r="A322" s="162" t="s">
        <v>219</v>
      </c>
      <c r="B322" s="164" t="s">
        <v>218</v>
      </c>
      <c r="C322" s="163" t="s">
        <v>155</v>
      </c>
      <c r="D322" s="163">
        <v>22</v>
      </c>
      <c r="E322" s="234">
        <v>35775</v>
      </c>
      <c r="F322" s="234"/>
      <c r="G322" s="234">
        <v>787050</v>
      </c>
      <c r="H322" s="234"/>
      <c r="I322" s="159" t="str">
        <f t="shared" si="8"/>
        <v>CUMPLE</v>
      </c>
      <c r="J322" s="158" t="str">
        <f t="shared" si="9"/>
        <v>FOLIO 10</v>
      </c>
    </row>
    <row r="323" spans="1:10" ht="150" x14ac:dyDescent="0.2">
      <c r="A323" s="162" t="s">
        <v>217</v>
      </c>
      <c r="B323" s="164" t="s">
        <v>216</v>
      </c>
      <c r="C323" s="163" t="s">
        <v>146</v>
      </c>
      <c r="D323" s="163">
        <v>2</v>
      </c>
      <c r="E323" s="234">
        <v>196020</v>
      </c>
      <c r="F323" s="234"/>
      <c r="G323" s="234">
        <v>392040</v>
      </c>
      <c r="H323" s="234"/>
      <c r="I323" s="159" t="str">
        <f t="shared" si="8"/>
        <v>CUMPLE</v>
      </c>
      <c r="J323" s="158" t="str">
        <f t="shared" si="9"/>
        <v>FOLIO 10</v>
      </c>
    </row>
    <row r="324" spans="1:10" ht="180" x14ac:dyDescent="0.2">
      <c r="A324" s="162" t="s">
        <v>215</v>
      </c>
      <c r="B324" s="164" t="s">
        <v>214</v>
      </c>
      <c r="C324" s="163" t="s">
        <v>155</v>
      </c>
      <c r="D324" s="163">
        <v>20</v>
      </c>
      <c r="E324" s="234">
        <v>16875</v>
      </c>
      <c r="F324" s="234"/>
      <c r="G324" s="234">
        <v>337500</v>
      </c>
      <c r="H324" s="234"/>
      <c r="I324" s="159" t="str">
        <f t="shared" si="8"/>
        <v>CUMPLE</v>
      </c>
      <c r="J324" s="158" t="str">
        <f t="shared" si="9"/>
        <v>FOLIO 10</v>
      </c>
    </row>
    <row r="325" spans="1:10" ht="225" x14ac:dyDescent="0.2">
      <c r="A325" s="162" t="s">
        <v>213</v>
      </c>
      <c r="B325" s="164" t="s">
        <v>212</v>
      </c>
      <c r="C325" s="163" t="s">
        <v>155</v>
      </c>
      <c r="D325" s="163">
        <v>15</v>
      </c>
      <c r="E325" s="234">
        <v>30375</v>
      </c>
      <c r="F325" s="234"/>
      <c r="G325" s="234">
        <v>455625</v>
      </c>
      <c r="H325" s="234"/>
      <c r="I325" s="159" t="str">
        <f t="shared" si="8"/>
        <v>CUMPLE</v>
      </c>
      <c r="J325" s="158" t="str">
        <f t="shared" si="9"/>
        <v>FOLIO 10</v>
      </c>
    </row>
    <row r="326" spans="1:10" ht="15.75" x14ac:dyDescent="0.2">
      <c r="A326" s="162"/>
      <c r="B326" s="244" t="s">
        <v>211</v>
      </c>
      <c r="C326" s="244"/>
      <c r="D326" s="244"/>
      <c r="E326" s="244"/>
      <c r="F326" s="244"/>
      <c r="G326" s="244"/>
      <c r="H326" s="161">
        <v>3204090</v>
      </c>
      <c r="I326" s="159" t="str">
        <f t="shared" si="8"/>
        <v>CUMPLE</v>
      </c>
      <c r="J326" s="158" t="str">
        <f t="shared" si="9"/>
        <v>FOLIO 10</v>
      </c>
    </row>
    <row r="327" spans="1:10" ht="15.75" x14ac:dyDescent="0.2">
      <c r="A327" s="162" t="s">
        <v>210</v>
      </c>
      <c r="B327" s="250" t="s">
        <v>209</v>
      </c>
      <c r="C327" s="250"/>
      <c r="D327" s="250"/>
      <c r="E327" s="250"/>
      <c r="F327" s="250"/>
      <c r="G327" s="250"/>
      <c r="H327" s="166"/>
      <c r="I327" s="159" t="str">
        <f t="shared" si="8"/>
        <v>CUMPLE</v>
      </c>
      <c r="J327" s="158" t="str">
        <f t="shared" si="9"/>
        <v>FOLIO 10</v>
      </c>
    </row>
    <row r="328" spans="1:10" ht="409.5" x14ac:dyDescent="0.2">
      <c r="A328" s="162" t="s">
        <v>208</v>
      </c>
      <c r="B328" s="164" t="s">
        <v>207</v>
      </c>
      <c r="C328" s="163" t="s">
        <v>146</v>
      </c>
      <c r="D328" s="163">
        <v>1</v>
      </c>
      <c r="E328" s="234">
        <v>38018120</v>
      </c>
      <c r="F328" s="234"/>
      <c r="G328" s="234">
        <v>38018120</v>
      </c>
      <c r="H328" s="234"/>
      <c r="I328" s="159" t="str">
        <f t="shared" si="8"/>
        <v>CUMPLE</v>
      </c>
      <c r="J328" s="158" t="str">
        <f t="shared" si="9"/>
        <v>FOLIO 10</v>
      </c>
    </row>
    <row r="329" spans="1:10" ht="409.5" x14ac:dyDescent="0.2">
      <c r="A329" s="162" t="s">
        <v>206</v>
      </c>
      <c r="B329" s="164" t="s">
        <v>205</v>
      </c>
      <c r="C329" s="163" t="s">
        <v>146</v>
      </c>
      <c r="D329" s="163">
        <v>1</v>
      </c>
      <c r="E329" s="234">
        <v>41822103</v>
      </c>
      <c r="F329" s="234"/>
      <c r="G329" s="234">
        <v>41822103</v>
      </c>
      <c r="H329" s="234"/>
      <c r="I329" s="159" t="str">
        <f t="shared" si="8"/>
        <v>CUMPLE</v>
      </c>
      <c r="J329" s="158" t="str">
        <f t="shared" si="9"/>
        <v>FOLIO 10</v>
      </c>
    </row>
    <row r="330" spans="1:10" ht="75" x14ac:dyDescent="0.2">
      <c r="A330" s="162" t="s">
        <v>204</v>
      </c>
      <c r="B330" s="164" t="s">
        <v>203</v>
      </c>
      <c r="C330" s="163" t="s">
        <v>146</v>
      </c>
      <c r="D330" s="163">
        <v>1</v>
      </c>
      <c r="E330" s="234">
        <v>562275</v>
      </c>
      <c r="F330" s="234"/>
      <c r="G330" s="234">
        <v>562275</v>
      </c>
      <c r="H330" s="234"/>
      <c r="I330" s="159" t="str">
        <f t="shared" si="8"/>
        <v>CUMPLE</v>
      </c>
      <c r="J330" s="158" t="str">
        <f t="shared" si="9"/>
        <v>FOLIO 10</v>
      </c>
    </row>
    <row r="331" spans="1:10" ht="90" x14ac:dyDescent="0.2">
      <c r="A331" s="162" t="s">
        <v>202</v>
      </c>
      <c r="B331" s="164" t="s">
        <v>201</v>
      </c>
      <c r="C331" s="163" t="s">
        <v>146</v>
      </c>
      <c r="D331" s="163">
        <v>1</v>
      </c>
      <c r="E331" s="234">
        <v>843750</v>
      </c>
      <c r="F331" s="234"/>
      <c r="G331" s="234">
        <v>843750</v>
      </c>
      <c r="H331" s="234"/>
      <c r="I331" s="159" t="str">
        <f t="shared" si="8"/>
        <v>CUMPLE</v>
      </c>
      <c r="J331" s="158" t="str">
        <f t="shared" si="9"/>
        <v>FOLIO 10</v>
      </c>
    </row>
    <row r="332" spans="1:10" ht="15.75" x14ac:dyDescent="0.2">
      <c r="A332" s="162"/>
      <c r="B332" s="244" t="s">
        <v>200</v>
      </c>
      <c r="C332" s="244"/>
      <c r="D332" s="244"/>
      <c r="E332" s="244"/>
      <c r="F332" s="244"/>
      <c r="G332" s="244"/>
      <c r="H332" s="161">
        <v>81246248</v>
      </c>
      <c r="I332" s="159" t="str">
        <f t="shared" si="8"/>
        <v>CUMPLE</v>
      </c>
      <c r="J332" s="158" t="str">
        <f t="shared" si="9"/>
        <v>FOLIO 10</v>
      </c>
    </row>
    <row r="333" spans="1:10" ht="15.75" x14ac:dyDescent="0.2">
      <c r="A333" s="162" t="s">
        <v>199</v>
      </c>
      <c r="B333" s="250" t="s">
        <v>198</v>
      </c>
      <c r="C333" s="250"/>
      <c r="D333" s="250"/>
      <c r="E333" s="250"/>
      <c r="F333" s="250"/>
      <c r="G333" s="250"/>
      <c r="H333" s="166"/>
      <c r="I333" s="159" t="str">
        <f t="shared" si="8"/>
        <v>CUMPLE</v>
      </c>
      <c r="J333" s="158" t="str">
        <f t="shared" si="9"/>
        <v>FOLIO 10</v>
      </c>
    </row>
    <row r="334" spans="1:10" ht="255" x14ac:dyDescent="0.2">
      <c r="A334" s="162" t="s">
        <v>197</v>
      </c>
      <c r="B334" s="164" t="s">
        <v>196</v>
      </c>
      <c r="C334" s="163" t="s">
        <v>146</v>
      </c>
      <c r="D334" s="163">
        <v>4</v>
      </c>
      <c r="E334" s="234">
        <v>166523</v>
      </c>
      <c r="F334" s="234"/>
      <c r="G334" s="234">
        <v>666092</v>
      </c>
      <c r="H334" s="234"/>
      <c r="I334" s="159" t="str">
        <f t="shared" si="8"/>
        <v>CUMPLE</v>
      </c>
      <c r="J334" s="158" t="str">
        <f t="shared" si="9"/>
        <v>FOLIO 10</v>
      </c>
    </row>
    <row r="335" spans="1:10" ht="150" x14ac:dyDescent="0.2">
      <c r="A335" s="162" t="s">
        <v>195</v>
      </c>
      <c r="B335" s="164" t="s">
        <v>194</v>
      </c>
      <c r="C335" s="163" t="s">
        <v>146</v>
      </c>
      <c r="D335" s="163">
        <v>4</v>
      </c>
      <c r="E335" s="234">
        <v>119880</v>
      </c>
      <c r="F335" s="234"/>
      <c r="G335" s="234">
        <v>479520</v>
      </c>
      <c r="H335" s="234"/>
      <c r="I335" s="159" t="str">
        <f t="shared" si="8"/>
        <v>CUMPLE</v>
      </c>
      <c r="J335" s="158" t="str">
        <f t="shared" si="9"/>
        <v>FOLIO 10</v>
      </c>
    </row>
    <row r="336" spans="1:10" ht="240" x14ac:dyDescent="0.2">
      <c r="A336" s="162" t="s">
        <v>193</v>
      </c>
      <c r="B336" s="164" t="s">
        <v>192</v>
      </c>
      <c r="C336" s="163" t="s">
        <v>146</v>
      </c>
      <c r="D336" s="163">
        <v>2</v>
      </c>
      <c r="E336" s="234">
        <v>258323</v>
      </c>
      <c r="F336" s="234"/>
      <c r="G336" s="234">
        <v>516646</v>
      </c>
      <c r="H336" s="234"/>
      <c r="I336" s="159" t="str">
        <f t="shared" si="8"/>
        <v>CUMPLE</v>
      </c>
      <c r="J336" s="158" t="str">
        <f t="shared" si="9"/>
        <v>FOLIO 10</v>
      </c>
    </row>
    <row r="337" spans="1:10" ht="135" x14ac:dyDescent="0.2">
      <c r="A337" s="162" t="s">
        <v>191</v>
      </c>
      <c r="B337" s="164" t="s">
        <v>190</v>
      </c>
      <c r="C337" s="163" t="s">
        <v>146</v>
      </c>
      <c r="D337" s="163">
        <v>2</v>
      </c>
      <c r="E337" s="234">
        <v>158760</v>
      </c>
      <c r="F337" s="234"/>
      <c r="G337" s="234">
        <v>317520</v>
      </c>
      <c r="H337" s="234"/>
      <c r="I337" s="159" t="str">
        <f t="shared" si="8"/>
        <v>CUMPLE</v>
      </c>
      <c r="J337" s="158" t="str">
        <f t="shared" si="9"/>
        <v>FOLIO 10</v>
      </c>
    </row>
    <row r="338" spans="1:10" ht="240" x14ac:dyDescent="0.2">
      <c r="A338" s="162" t="s">
        <v>189</v>
      </c>
      <c r="B338" s="164" t="s">
        <v>188</v>
      </c>
      <c r="C338" s="163" t="s">
        <v>146</v>
      </c>
      <c r="D338" s="163">
        <v>2</v>
      </c>
      <c r="E338" s="234">
        <v>430448</v>
      </c>
      <c r="F338" s="234"/>
      <c r="G338" s="234">
        <v>860896</v>
      </c>
      <c r="H338" s="234"/>
      <c r="I338" s="159" t="str">
        <f t="shared" si="8"/>
        <v>CUMPLE</v>
      </c>
      <c r="J338" s="158" t="str">
        <f t="shared" si="9"/>
        <v>FOLIO 10</v>
      </c>
    </row>
    <row r="339" spans="1:10" ht="135" x14ac:dyDescent="0.2">
      <c r="A339" s="162" t="s">
        <v>187</v>
      </c>
      <c r="B339" s="164" t="s">
        <v>186</v>
      </c>
      <c r="C339" s="163" t="s">
        <v>146</v>
      </c>
      <c r="D339" s="163">
        <v>2</v>
      </c>
      <c r="E339" s="234">
        <v>231660</v>
      </c>
      <c r="F339" s="234"/>
      <c r="G339" s="234">
        <v>463320</v>
      </c>
      <c r="H339" s="234"/>
      <c r="I339" s="159" t="str">
        <f t="shared" si="8"/>
        <v>CUMPLE</v>
      </c>
      <c r="J339" s="158" t="str">
        <f t="shared" si="9"/>
        <v>FOLIO 10</v>
      </c>
    </row>
    <row r="340" spans="1:10" ht="240" x14ac:dyDescent="0.2">
      <c r="A340" s="162" t="s">
        <v>185</v>
      </c>
      <c r="B340" s="164" t="s">
        <v>184</v>
      </c>
      <c r="C340" s="163" t="s">
        <v>146</v>
      </c>
      <c r="D340" s="163">
        <v>2</v>
      </c>
      <c r="E340" s="234">
        <v>453344</v>
      </c>
      <c r="F340" s="234"/>
      <c r="G340" s="234">
        <v>906688</v>
      </c>
      <c r="H340" s="234"/>
      <c r="I340" s="159" t="str">
        <f t="shared" si="8"/>
        <v>CUMPLE</v>
      </c>
      <c r="J340" s="158" t="str">
        <f t="shared" si="9"/>
        <v>FOLIO 10</v>
      </c>
    </row>
    <row r="341" spans="1:10" ht="135" x14ac:dyDescent="0.2">
      <c r="A341" s="162" t="s">
        <v>183</v>
      </c>
      <c r="B341" s="164" t="s">
        <v>182</v>
      </c>
      <c r="C341" s="163" t="s">
        <v>146</v>
      </c>
      <c r="D341" s="163">
        <v>2</v>
      </c>
      <c r="E341" s="234">
        <v>241380</v>
      </c>
      <c r="F341" s="234"/>
      <c r="G341" s="234">
        <v>482760</v>
      </c>
      <c r="H341" s="234"/>
      <c r="I341" s="159" t="str">
        <f t="shared" si="8"/>
        <v>CUMPLE</v>
      </c>
      <c r="J341" s="158" t="str">
        <f t="shared" si="9"/>
        <v>FOLIO 10</v>
      </c>
    </row>
    <row r="342" spans="1:10" ht="255" x14ac:dyDescent="0.2">
      <c r="A342" s="162" t="s">
        <v>181</v>
      </c>
      <c r="B342" s="164" t="s">
        <v>180</v>
      </c>
      <c r="C342" s="163" t="s">
        <v>146</v>
      </c>
      <c r="D342" s="163">
        <v>5</v>
      </c>
      <c r="E342" s="234">
        <v>384548</v>
      </c>
      <c r="F342" s="234"/>
      <c r="G342" s="234">
        <v>1922740</v>
      </c>
      <c r="H342" s="234"/>
      <c r="I342" s="159" t="str">
        <f t="shared" si="8"/>
        <v>CUMPLE</v>
      </c>
      <c r="J342" s="158" t="str">
        <f t="shared" si="9"/>
        <v>FOLIO 10</v>
      </c>
    </row>
    <row r="343" spans="1:10" ht="150" x14ac:dyDescent="0.2">
      <c r="A343" s="162" t="s">
        <v>179</v>
      </c>
      <c r="B343" s="164" t="s">
        <v>178</v>
      </c>
      <c r="C343" s="163" t="s">
        <v>146</v>
      </c>
      <c r="D343" s="163">
        <v>5</v>
      </c>
      <c r="E343" s="234">
        <v>212220</v>
      </c>
      <c r="F343" s="234"/>
      <c r="G343" s="234">
        <v>1061100</v>
      </c>
      <c r="H343" s="234"/>
      <c r="I343" s="159" t="str">
        <f t="shared" si="8"/>
        <v>CUMPLE</v>
      </c>
      <c r="J343" s="158" t="str">
        <f t="shared" si="9"/>
        <v>FOLIO 10</v>
      </c>
    </row>
    <row r="344" spans="1:10" ht="240" x14ac:dyDescent="0.2">
      <c r="A344" s="162" t="s">
        <v>177</v>
      </c>
      <c r="B344" s="164" t="s">
        <v>176</v>
      </c>
      <c r="C344" s="163" t="s">
        <v>146</v>
      </c>
      <c r="D344" s="163">
        <v>2</v>
      </c>
      <c r="E344" s="234">
        <v>315698</v>
      </c>
      <c r="F344" s="234"/>
      <c r="G344" s="234">
        <v>631396</v>
      </c>
      <c r="H344" s="234"/>
      <c r="I344" s="159" t="s">
        <v>3</v>
      </c>
      <c r="J344" s="158" t="s">
        <v>127</v>
      </c>
    </row>
    <row r="345" spans="1:10" ht="135" x14ac:dyDescent="0.2">
      <c r="A345" s="162" t="s">
        <v>175</v>
      </c>
      <c r="B345" s="164" t="s">
        <v>174</v>
      </c>
      <c r="C345" s="163" t="s">
        <v>146</v>
      </c>
      <c r="D345" s="163">
        <v>2</v>
      </c>
      <c r="E345" s="234">
        <v>183060</v>
      </c>
      <c r="F345" s="234"/>
      <c r="G345" s="234">
        <v>366120</v>
      </c>
      <c r="H345" s="234"/>
      <c r="I345" s="159" t="str">
        <f t="shared" ref="I345:I372" si="10">I344</f>
        <v>CUMPLE</v>
      </c>
      <c r="J345" s="158" t="str">
        <f t="shared" ref="J345:J372" si="11">J344</f>
        <v>FOLIO 11</v>
      </c>
    </row>
    <row r="346" spans="1:10" ht="135" x14ac:dyDescent="0.2">
      <c r="A346" s="162" t="s">
        <v>173</v>
      </c>
      <c r="B346" s="164" t="s">
        <v>172</v>
      </c>
      <c r="C346" s="163" t="s">
        <v>146</v>
      </c>
      <c r="D346" s="163">
        <v>1</v>
      </c>
      <c r="E346" s="234">
        <v>73170</v>
      </c>
      <c r="F346" s="234"/>
      <c r="G346" s="234">
        <v>73170</v>
      </c>
      <c r="H346" s="234"/>
      <c r="I346" s="159" t="str">
        <f t="shared" si="10"/>
        <v>CUMPLE</v>
      </c>
      <c r="J346" s="158" t="str">
        <f t="shared" si="11"/>
        <v>FOLIO 11</v>
      </c>
    </row>
    <row r="347" spans="1:10" ht="135" x14ac:dyDescent="0.2">
      <c r="A347" s="162" t="s">
        <v>171</v>
      </c>
      <c r="B347" s="164" t="s">
        <v>170</v>
      </c>
      <c r="C347" s="163" t="s">
        <v>146</v>
      </c>
      <c r="D347" s="163">
        <v>1</v>
      </c>
      <c r="E347" s="234">
        <v>84240</v>
      </c>
      <c r="F347" s="234"/>
      <c r="G347" s="234">
        <v>84240</v>
      </c>
      <c r="H347" s="234"/>
      <c r="I347" s="159" t="str">
        <f t="shared" si="10"/>
        <v>CUMPLE</v>
      </c>
      <c r="J347" s="158" t="str">
        <f t="shared" si="11"/>
        <v>FOLIO 11</v>
      </c>
    </row>
    <row r="348" spans="1:10" ht="240" x14ac:dyDescent="0.2">
      <c r="A348" s="162" t="s">
        <v>169</v>
      </c>
      <c r="B348" s="164" t="s">
        <v>168</v>
      </c>
      <c r="C348" s="163" t="s">
        <v>146</v>
      </c>
      <c r="D348" s="163">
        <v>2</v>
      </c>
      <c r="E348" s="234">
        <v>315698</v>
      </c>
      <c r="F348" s="234"/>
      <c r="G348" s="234">
        <v>631396</v>
      </c>
      <c r="H348" s="234"/>
      <c r="I348" s="159" t="str">
        <f t="shared" si="10"/>
        <v>CUMPLE</v>
      </c>
      <c r="J348" s="158" t="str">
        <f t="shared" si="11"/>
        <v>FOLIO 11</v>
      </c>
    </row>
    <row r="349" spans="1:10" ht="135" x14ac:dyDescent="0.2">
      <c r="A349" s="162" t="s">
        <v>167</v>
      </c>
      <c r="B349" s="164" t="s">
        <v>166</v>
      </c>
      <c r="C349" s="163" t="s">
        <v>146</v>
      </c>
      <c r="D349" s="163">
        <v>1</v>
      </c>
      <c r="E349" s="234">
        <v>183060</v>
      </c>
      <c r="F349" s="234"/>
      <c r="G349" s="234">
        <v>183060</v>
      </c>
      <c r="H349" s="234"/>
      <c r="I349" s="159" t="str">
        <f t="shared" si="10"/>
        <v>CUMPLE</v>
      </c>
      <c r="J349" s="158" t="str">
        <f t="shared" si="11"/>
        <v>FOLIO 11</v>
      </c>
    </row>
    <row r="350" spans="1:10" ht="15.75" x14ac:dyDescent="0.2">
      <c r="A350" s="162"/>
      <c r="B350" s="244" t="s">
        <v>165</v>
      </c>
      <c r="C350" s="244"/>
      <c r="D350" s="244"/>
      <c r="E350" s="244"/>
      <c r="F350" s="244"/>
      <c r="G350" s="244"/>
      <c r="H350" s="161">
        <v>9646664</v>
      </c>
      <c r="I350" s="159" t="str">
        <f t="shared" si="10"/>
        <v>CUMPLE</v>
      </c>
      <c r="J350" s="158" t="str">
        <f t="shared" si="11"/>
        <v>FOLIO 11</v>
      </c>
    </row>
    <row r="351" spans="1:10" ht="15.75" x14ac:dyDescent="0.2">
      <c r="A351" s="162" t="s">
        <v>164</v>
      </c>
      <c r="B351" s="250" t="s">
        <v>153</v>
      </c>
      <c r="C351" s="250"/>
      <c r="D351" s="250"/>
      <c r="E351" s="250"/>
      <c r="F351" s="250"/>
      <c r="G351" s="250"/>
      <c r="H351" s="166"/>
      <c r="I351" s="159" t="str">
        <f t="shared" si="10"/>
        <v>CUMPLE</v>
      </c>
      <c r="J351" s="158" t="str">
        <f t="shared" si="11"/>
        <v>FOLIO 11</v>
      </c>
    </row>
    <row r="352" spans="1:10" ht="135" x14ac:dyDescent="0.2">
      <c r="A352" s="162" t="s">
        <v>163</v>
      </c>
      <c r="B352" s="164" t="s">
        <v>162</v>
      </c>
      <c r="C352" s="163" t="s">
        <v>146</v>
      </c>
      <c r="D352" s="163">
        <v>7</v>
      </c>
      <c r="E352" s="234">
        <v>574560</v>
      </c>
      <c r="F352" s="234"/>
      <c r="G352" s="234">
        <v>4021920</v>
      </c>
      <c r="H352" s="234"/>
      <c r="I352" s="159" t="str">
        <f t="shared" si="10"/>
        <v>CUMPLE</v>
      </c>
      <c r="J352" s="158" t="str">
        <f t="shared" si="11"/>
        <v>FOLIO 11</v>
      </c>
    </row>
    <row r="353" spans="1:10" ht="165" x14ac:dyDescent="0.2">
      <c r="A353" s="162" t="s">
        <v>161</v>
      </c>
      <c r="B353" s="164" t="s">
        <v>160</v>
      </c>
      <c r="C353" s="163" t="s">
        <v>155</v>
      </c>
      <c r="D353" s="163">
        <v>130</v>
      </c>
      <c r="E353" s="234">
        <v>46575</v>
      </c>
      <c r="F353" s="234"/>
      <c r="G353" s="234">
        <v>6054750</v>
      </c>
      <c r="H353" s="234"/>
      <c r="I353" s="159" t="str">
        <f t="shared" si="10"/>
        <v>CUMPLE</v>
      </c>
      <c r="J353" s="158" t="str">
        <f t="shared" si="11"/>
        <v>FOLIO 11</v>
      </c>
    </row>
    <row r="354" spans="1:10" ht="90" x14ac:dyDescent="0.2">
      <c r="A354" s="162" t="s">
        <v>159</v>
      </c>
      <c r="B354" s="164" t="s">
        <v>158</v>
      </c>
      <c r="C354" s="163" t="s">
        <v>146</v>
      </c>
      <c r="D354" s="163">
        <v>4</v>
      </c>
      <c r="E354" s="234">
        <v>105840</v>
      </c>
      <c r="F354" s="234"/>
      <c r="G354" s="234">
        <v>423360</v>
      </c>
      <c r="H354" s="234"/>
      <c r="I354" s="159" t="str">
        <f t="shared" si="10"/>
        <v>CUMPLE</v>
      </c>
      <c r="J354" s="158" t="str">
        <f t="shared" si="11"/>
        <v>FOLIO 11</v>
      </c>
    </row>
    <row r="355" spans="1:10" ht="150" x14ac:dyDescent="0.2">
      <c r="A355" s="162" t="s">
        <v>157</v>
      </c>
      <c r="B355" s="164" t="s">
        <v>156</v>
      </c>
      <c r="C355" s="163" t="s">
        <v>155</v>
      </c>
      <c r="D355" s="163">
        <v>45</v>
      </c>
      <c r="E355" s="234">
        <v>16875</v>
      </c>
      <c r="F355" s="234"/>
      <c r="G355" s="234">
        <v>759375</v>
      </c>
      <c r="H355" s="234"/>
      <c r="I355" s="159" t="str">
        <f t="shared" si="10"/>
        <v>CUMPLE</v>
      </c>
      <c r="J355" s="158" t="str">
        <f t="shared" si="11"/>
        <v>FOLIO 11</v>
      </c>
    </row>
    <row r="356" spans="1:10" ht="15.75" x14ac:dyDescent="0.2">
      <c r="A356" s="162"/>
      <c r="B356" s="244" t="s">
        <v>145</v>
      </c>
      <c r="C356" s="244"/>
      <c r="D356" s="244"/>
      <c r="E356" s="244"/>
      <c r="F356" s="244"/>
      <c r="G356" s="244"/>
      <c r="H356" s="161">
        <v>11259405</v>
      </c>
      <c r="I356" s="159" t="str">
        <f t="shared" si="10"/>
        <v>CUMPLE</v>
      </c>
      <c r="J356" s="158" t="str">
        <f t="shared" si="11"/>
        <v>FOLIO 11</v>
      </c>
    </row>
    <row r="357" spans="1:10" ht="15.75" x14ac:dyDescent="0.2">
      <c r="A357" s="162" t="s">
        <v>154</v>
      </c>
      <c r="B357" s="250" t="s">
        <v>153</v>
      </c>
      <c r="C357" s="250"/>
      <c r="D357" s="250"/>
      <c r="E357" s="250"/>
      <c r="F357" s="250"/>
      <c r="G357" s="250"/>
      <c r="H357" s="166"/>
      <c r="I357" s="159" t="str">
        <f t="shared" si="10"/>
        <v>CUMPLE</v>
      </c>
      <c r="J357" s="158" t="str">
        <f t="shared" si="11"/>
        <v>FOLIO 11</v>
      </c>
    </row>
    <row r="358" spans="1:10" ht="180" x14ac:dyDescent="0.2">
      <c r="A358" s="162" t="s">
        <v>152</v>
      </c>
      <c r="B358" s="164" t="s">
        <v>151</v>
      </c>
      <c r="C358" s="163" t="s">
        <v>146</v>
      </c>
      <c r="D358" s="163">
        <v>4</v>
      </c>
      <c r="E358" s="234">
        <v>290790</v>
      </c>
      <c r="F358" s="234"/>
      <c r="G358" s="234">
        <v>1163160</v>
      </c>
      <c r="H358" s="234"/>
      <c r="I358" s="159" t="str">
        <f t="shared" si="10"/>
        <v>CUMPLE</v>
      </c>
      <c r="J358" s="158" t="str">
        <f t="shared" si="11"/>
        <v>FOLIO 11</v>
      </c>
    </row>
    <row r="359" spans="1:10" ht="195" x14ac:dyDescent="0.2">
      <c r="A359" s="162" t="s">
        <v>150</v>
      </c>
      <c r="B359" s="164" t="s">
        <v>149</v>
      </c>
      <c r="C359" s="163" t="s">
        <v>146</v>
      </c>
      <c r="D359" s="163">
        <v>6</v>
      </c>
      <c r="E359" s="234">
        <v>236790</v>
      </c>
      <c r="F359" s="234"/>
      <c r="G359" s="234">
        <v>1420740</v>
      </c>
      <c r="H359" s="234"/>
      <c r="I359" s="159" t="str">
        <f t="shared" si="10"/>
        <v>CUMPLE</v>
      </c>
      <c r="J359" s="158" t="str">
        <f t="shared" si="11"/>
        <v>FOLIO 11</v>
      </c>
    </row>
    <row r="360" spans="1:10" ht="75" x14ac:dyDescent="0.2">
      <c r="A360" s="162" t="s">
        <v>148</v>
      </c>
      <c r="B360" s="164" t="s">
        <v>147</v>
      </c>
      <c r="C360" s="163" t="s">
        <v>146</v>
      </c>
      <c r="D360" s="163">
        <v>5</v>
      </c>
      <c r="E360" s="234">
        <v>40797</v>
      </c>
      <c r="F360" s="234"/>
      <c r="G360" s="234">
        <v>203985</v>
      </c>
      <c r="H360" s="234"/>
      <c r="I360" s="159" t="str">
        <f t="shared" si="10"/>
        <v>CUMPLE</v>
      </c>
      <c r="J360" s="158" t="str">
        <f t="shared" si="11"/>
        <v>FOLIO 11</v>
      </c>
    </row>
    <row r="361" spans="1:10" ht="15.75" x14ac:dyDescent="0.2">
      <c r="A361" s="162"/>
      <c r="B361" s="244" t="s">
        <v>145</v>
      </c>
      <c r="C361" s="244"/>
      <c r="D361" s="244"/>
      <c r="E361" s="244"/>
      <c r="F361" s="244"/>
      <c r="G361" s="244"/>
      <c r="H361" s="161">
        <v>2787885</v>
      </c>
      <c r="I361" s="159" t="str">
        <f t="shared" si="10"/>
        <v>CUMPLE</v>
      </c>
      <c r="J361" s="158" t="str">
        <f t="shared" si="11"/>
        <v>FOLIO 11</v>
      </c>
    </row>
    <row r="362" spans="1:10" ht="15.75" x14ac:dyDescent="0.2">
      <c r="A362" s="162"/>
      <c r="B362" s="244" t="s">
        <v>144</v>
      </c>
      <c r="C362" s="244"/>
      <c r="D362" s="244"/>
      <c r="E362" s="244"/>
      <c r="F362" s="244"/>
      <c r="G362" s="244"/>
      <c r="H362" s="161">
        <v>150307492</v>
      </c>
      <c r="I362" s="159" t="str">
        <f t="shared" si="10"/>
        <v>CUMPLE</v>
      </c>
      <c r="J362" s="158" t="str">
        <f t="shared" si="11"/>
        <v>FOLIO 11</v>
      </c>
    </row>
    <row r="363" spans="1:10" ht="15.75" x14ac:dyDescent="0.2">
      <c r="A363" s="162">
        <v>13</v>
      </c>
      <c r="B363" s="245" t="s">
        <v>143</v>
      </c>
      <c r="C363" s="245"/>
      <c r="D363" s="245"/>
      <c r="E363" s="245"/>
      <c r="F363" s="245"/>
      <c r="G363" s="245"/>
      <c r="H363" s="165"/>
      <c r="I363" s="159" t="str">
        <f t="shared" si="10"/>
        <v>CUMPLE</v>
      </c>
      <c r="J363" s="158" t="str">
        <f t="shared" si="11"/>
        <v>FOLIO 11</v>
      </c>
    </row>
    <row r="364" spans="1:10" ht="30" x14ac:dyDescent="0.2">
      <c r="A364" s="162" t="s">
        <v>142</v>
      </c>
      <c r="B364" s="164" t="s">
        <v>141</v>
      </c>
      <c r="C364" s="163" t="s">
        <v>138</v>
      </c>
      <c r="D364" s="163">
        <v>1</v>
      </c>
      <c r="E364" s="234">
        <v>71900000</v>
      </c>
      <c r="F364" s="234"/>
      <c r="G364" s="234">
        <v>71900000</v>
      </c>
      <c r="H364" s="234"/>
      <c r="I364" s="159" t="str">
        <f t="shared" si="10"/>
        <v>CUMPLE</v>
      </c>
      <c r="J364" s="158" t="str">
        <f t="shared" si="11"/>
        <v>FOLIO 11</v>
      </c>
    </row>
    <row r="365" spans="1:10" ht="45" x14ac:dyDescent="0.2">
      <c r="A365" s="162" t="s">
        <v>140</v>
      </c>
      <c r="B365" s="164" t="s">
        <v>139</v>
      </c>
      <c r="C365" s="163" t="s">
        <v>138</v>
      </c>
      <c r="D365" s="163">
        <v>1</v>
      </c>
      <c r="E365" s="234">
        <v>288323207</v>
      </c>
      <c r="F365" s="234"/>
      <c r="G365" s="234">
        <v>288323207</v>
      </c>
      <c r="H365" s="234"/>
      <c r="I365" s="159" t="str">
        <f t="shared" si="10"/>
        <v>CUMPLE</v>
      </c>
      <c r="J365" s="158" t="str">
        <f t="shared" si="11"/>
        <v>FOLIO 11</v>
      </c>
    </row>
    <row r="366" spans="1:10" ht="15.75" x14ac:dyDescent="0.2">
      <c r="A366" s="162"/>
      <c r="B366" s="244" t="s">
        <v>137</v>
      </c>
      <c r="C366" s="244"/>
      <c r="D366" s="244"/>
      <c r="E366" s="244"/>
      <c r="F366" s="244"/>
      <c r="G366" s="244"/>
      <c r="H366" s="161">
        <v>360223207</v>
      </c>
      <c r="I366" s="159" t="str">
        <f t="shared" si="10"/>
        <v>CUMPLE</v>
      </c>
      <c r="J366" s="158" t="str">
        <f t="shared" si="11"/>
        <v>FOLIO 11</v>
      </c>
    </row>
    <row r="367" spans="1:10" ht="15.75" x14ac:dyDescent="0.2">
      <c r="A367" s="162"/>
      <c r="B367" s="244" t="s">
        <v>136</v>
      </c>
      <c r="C367" s="244"/>
      <c r="D367" s="244"/>
      <c r="E367" s="244"/>
      <c r="F367" s="244"/>
      <c r="G367" s="244"/>
      <c r="H367" s="161">
        <v>360223207</v>
      </c>
      <c r="I367" s="159" t="str">
        <f t="shared" si="10"/>
        <v>CUMPLE</v>
      </c>
      <c r="J367" s="158" t="str">
        <f t="shared" si="11"/>
        <v>FOLIO 11</v>
      </c>
    </row>
    <row r="368" spans="1:10" ht="15.75" x14ac:dyDescent="0.2">
      <c r="A368" s="162"/>
      <c r="B368" s="262" t="s">
        <v>135</v>
      </c>
      <c r="C368" s="262"/>
      <c r="D368" s="262"/>
      <c r="E368" s="262"/>
      <c r="F368" s="243"/>
      <c r="G368" s="243"/>
      <c r="H368" s="161">
        <v>2178714478</v>
      </c>
      <c r="I368" s="159" t="str">
        <f t="shared" si="10"/>
        <v>CUMPLE</v>
      </c>
      <c r="J368" s="158" t="str">
        <f t="shared" si="11"/>
        <v>FOLIO 11</v>
      </c>
    </row>
    <row r="369" spans="1:12" ht="15.75" x14ac:dyDescent="0.2">
      <c r="A369" s="162"/>
      <c r="B369" s="262" t="s">
        <v>134</v>
      </c>
      <c r="C369" s="262"/>
      <c r="D369" s="262"/>
      <c r="E369" s="262"/>
      <c r="F369" s="263">
        <v>0.15</v>
      </c>
      <c r="G369" s="263"/>
      <c r="H369" s="161">
        <v>326807172</v>
      </c>
      <c r="I369" s="159" t="str">
        <f t="shared" si="10"/>
        <v>CUMPLE</v>
      </c>
      <c r="J369" s="158" t="str">
        <f t="shared" si="11"/>
        <v>FOLIO 11</v>
      </c>
    </row>
    <row r="370" spans="1:12" ht="15.75" x14ac:dyDescent="0.2">
      <c r="A370" s="162"/>
      <c r="B370" s="262" t="s">
        <v>133</v>
      </c>
      <c r="C370" s="262"/>
      <c r="D370" s="262"/>
      <c r="E370" s="262"/>
      <c r="F370" s="263">
        <v>0.05</v>
      </c>
      <c r="G370" s="263"/>
      <c r="H370" s="161">
        <v>108935724</v>
      </c>
      <c r="I370" s="159" t="str">
        <f t="shared" si="10"/>
        <v>CUMPLE</v>
      </c>
      <c r="J370" s="158" t="str">
        <f t="shared" si="11"/>
        <v>FOLIO 11</v>
      </c>
    </row>
    <row r="371" spans="1:12" ht="15.75" x14ac:dyDescent="0.2">
      <c r="A371" s="162"/>
      <c r="B371" s="262" t="s">
        <v>132</v>
      </c>
      <c r="C371" s="262"/>
      <c r="D371" s="262"/>
      <c r="E371" s="262"/>
      <c r="F371" s="263">
        <v>0.1</v>
      </c>
      <c r="G371" s="263"/>
      <c r="H371" s="161">
        <v>217871448</v>
      </c>
      <c r="I371" s="159" t="str">
        <f t="shared" si="10"/>
        <v>CUMPLE</v>
      </c>
      <c r="J371" s="158" t="str">
        <f t="shared" si="11"/>
        <v>FOLIO 11</v>
      </c>
    </row>
    <row r="372" spans="1:12" ht="15.75" x14ac:dyDescent="0.2">
      <c r="A372" s="162"/>
      <c r="B372" s="245"/>
      <c r="C372" s="245"/>
      <c r="D372" s="245"/>
      <c r="E372" s="245"/>
      <c r="F372" s="243"/>
      <c r="G372" s="243"/>
      <c r="H372" s="161">
        <v>2832328821</v>
      </c>
      <c r="I372" s="159" t="str">
        <f t="shared" si="10"/>
        <v>CUMPLE</v>
      </c>
      <c r="J372" s="158" t="str">
        <f t="shared" si="11"/>
        <v>FOLIO 11</v>
      </c>
    </row>
    <row r="373" spans="1:12" ht="48.75" customHeight="1" x14ac:dyDescent="0.2">
      <c r="A373" s="253" t="s">
        <v>131</v>
      </c>
      <c r="B373" s="254"/>
      <c r="C373" s="254"/>
      <c r="D373" s="254"/>
      <c r="E373" s="254"/>
      <c r="F373" s="254"/>
      <c r="G373" s="254"/>
      <c r="H373" s="254"/>
      <c r="I373" s="159" t="s">
        <v>3</v>
      </c>
      <c r="J373" s="160" t="s">
        <v>130</v>
      </c>
    </row>
    <row r="374" spans="1:12" ht="57" customHeight="1" x14ac:dyDescent="0.2">
      <c r="A374" s="253" t="s">
        <v>129</v>
      </c>
      <c r="B374" s="254"/>
      <c r="C374" s="254"/>
      <c r="D374" s="254"/>
      <c r="E374" s="254"/>
      <c r="F374" s="254"/>
      <c r="G374" s="254"/>
      <c r="H374" s="254"/>
      <c r="I374" s="159" t="str">
        <f>I373</f>
        <v>CUMPLE</v>
      </c>
      <c r="J374" s="158" t="str">
        <f>J373</f>
        <v>FOLIOS 1-11 TOMO II</v>
      </c>
    </row>
    <row r="375" spans="1:12" ht="69.75" customHeight="1" x14ac:dyDescent="0.2">
      <c r="A375" s="253" t="s">
        <v>128</v>
      </c>
      <c r="B375" s="254"/>
      <c r="C375" s="254"/>
      <c r="D375" s="254"/>
      <c r="E375" s="254"/>
      <c r="F375" s="254"/>
      <c r="G375" s="254"/>
      <c r="H375" s="254"/>
      <c r="I375" s="159" t="str">
        <f>I374</f>
        <v>CUMPLE</v>
      </c>
      <c r="J375" s="158" t="s">
        <v>127</v>
      </c>
    </row>
    <row r="376" spans="1:12" ht="84.75" customHeight="1" x14ac:dyDescent="0.2">
      <c r="A376" s="253" t="s">
        <v>126</v>
      </c>
      <c r="B376" s="254"/>
      <c r="C376" s="254"/>
      <c r="D376" s="254"/>
      <c r="E376" s="254"/>
      <c r="F376" s="254"/>
      <c r="G376" s="254"/>
      <c r="H376" s="254"/>
      <c r="I376" s="159" t="str">
        <f>I375</f>
        <v>CUMPLE</v>
      </c>
      <c r="J376" s="158" t="str">
        <f>J375</f>
        <v>FOLIO 11</v>
      </c>
    </row>
    <row r="377" spans="1:12" ht="87.75" customHeight="1" x14ac:dyDescent="0.2">
      <c r="A377" s="253" t="s">
        <v>125</v>
      </c>
      <c r="B377" s="254"/>
      <c r="C377" s="254"/>
      <c r="D377" s="254"/>
      <c r="E377" s="254"/>
      <c r="F377" s="254"/>
      <c r="G377" s="254"/>
      <c r="H377" s="254"/>
      <c r="I377" s="159" t="str">
        <f>I376</f>
        <v>CUMPLE</v>
      </c>
      <c r="J377" s="158" t="str">
        <f>J376</f>
        <v>FOLIO 11</v>
      </c>
    </row>
    <row r="378" spans="1:12" ht="59.25" customHeight="1" x14ac:dyDescent="0.2">
      <c r="A378" s="253" t="s">
        <v>124</v>
      </c>
      <c r="B378" s="254"/>
      <c r="C378" s="254"/>
      <c r="D378" s="254"/>
      <c r="E378" s="254"/>
      <c r="F378" s="254"/>
      <c r="G378" s="254"/>
      <c r="H378" s="254"/>
      <c r="I378" s="159" t="s">
        <v>3</v>
      </c>
      <c r="J378" s="160" t="s">
        <v>123</v>
      </c>
    </row>
    <row r="379" spans="1:12" ht="69" customHeight="1" x14ac:dyDescent="0.2">
      <c r="A379" s="253" t="s">
        <v>31</v>
      </c>
      <c r="B379" s="254"/>
      <c r="C379" s="254"/>
      <c r="D379" s="254"/>
      <c r="E379" s="254"/>
      <c r="F379" s="254"/>
      <c r="G379" s="254"/>
      <c r="H379" s="254"/>
      <c r="I379" s="159" t="s">
        <v>3</v>
      </c>
      <c r="J379" s="160" t="s">
        <v>122</v>
      </c>
    </row>
    <row r="380" spans="1:12" ht="76.5" customHeight="1" x14ac:dyDescent="0.2">
      <c r="A380" s="253" t="s">
        <v>30</v>
      </c>
      <c r="B380" s="254"/>
      <c r="C380" s="254"/>
      <c r="D380" s="254"/>
      <c r="E380" s="254"/>
      <c r="F380" s="254"/>
      <c r="G380" s="254"/>
      <c r="H380" s="254"/>
      <c r="I380" s="159" t="s">
        <v>3</v>
      </c>
      <c r="J380" s="160" t="s">
        <v>121</v>
      </c>
    </row>
    <row r="381" spans="1:12" ht="72" customHeight="1" x14ac:dyDescent="0.2">
      <c r="A381" s="253" t="s">
        <v>29</v>
      </c>
      <c r="B381" s="254"/>
      <c r="C381" s="254"/>
      <c r="D381" s="254"/>
      <c r="E381" s="254"/>
      <c r="F381" s="254"/>
      <c r="G381" s="254"/>
      <c r="H381" s="254"/>
      <c r="I381" s="159" t="s">
        <v>3</v>
      </c>
      <c r="J381" s="158" t="s">
        <v>120</v>
      </c>
    </row>
    <row r="382" spans="1:12" ht="153" customHeight="1" thickBot="1" x14ac:dyDescent="0.25">
      <c r="A382" s="255" t="s">
        <v>119</v>
      </c>
      <c r="B382" s="256"/>
      <c r="C382" s="256"/>
      <c r="D382" s="256"/>
      <c r="E382" s="256"/>
      <c r="F382" s="256"/>
      <c r="G382" s="256"/>
      <c r="H382" s="256"/>
      <c r="I382" s="157" t="s">
        <v>3</v>
      </c>
      <c r="J382" s="156" t="s">
        <v>118</v>
      </c>
    </row>
    <row r="383" spans="1:12" ht="15.75" thickBot="1" x14ac:dyDescent="0.25">
      <c r="A383" s="264" t="s">
        <v>117</v>
      </c>
      <c r="B383" s="265"/>
      <c r="C383" s="265"/>
      <c r="D383" s="265"/>
      <c r="E383" s="265"/>
      <c r="F383" s="265"/>
      <c r="G383" s="265"/>
      <c r="H383" s="266"/>
      <c r="I383" s="251" t="s">
        <v>3</v>
      </c>
      <c r="J383" s="252"/>
    </row>
    <row r="384" spans="1:12" x14ac:dyDescent="0.2">
      <c r="L384" s="155">
        <f>(326807164+108935721+217871442)/H368</f>
        <v>0.29999999247262543</v>
      </c>
    </row>
  </sheetData>
  <mergeCells count="656">
    <mergeCell ref="A380:H380"/>
    <mergeCell ref="A383:H383"/>
    <mergeCell ref="A373:H373"/>
    <mergeCell ref="A374:H374"/>
    <mergeCell ref="A375:H375"/>
    <mergeCell ref="A376:H376"/>
    <mergeCell ref="A377:H377"/>
    <mergeCell ref="E365:F365"/>
    <mergeCell ref="G365:H365"/>
    <mergeCell ref="B366:G366"/>
    <mergeCell ref="B370:E370"/>
    <mergeCell ref="F370:G370"/>
    <mergeCell ref="B371:E371"/>
    <mergeCell ref="F371:G371"/>
    <mergeCell ref="B372:E372"/>
    <mergeCell ref="F372:G372"/>
    <mergeCell ref="A378:H378"/>
    <mergeCell ref="A379:H379"/>
    <mergeCell ref="I383:J383"/>
    <mergeCell ref="A381:H381"/>
    <mergeCell ref="A382:H382"/>
    <mergeCell ref="A2:J2"/>
    <mergeCell ref="B12:J12"/>
    <mergeCell ref="B13:J13"/>
    <mergeCell ref="B23:J23"/>
    <mergeCell ref="B36:J36"/>
    <mergeCell ref="B367:G367"/>
    <mergeCell ref="B368:E368"/>
    <mergeCell ref="F368:G368"/>
    <mergeCell ref="B369:E369"/>
    <mergeCell ref="F369:G369"/>
    <mergeCell ref="B361:G361"/>
    <mergeCell ref="B362:G362"/>
    <mergeCell ref="B363:G363"/>
    <mergeCell ref="E364:F364"/>
    <mergeCell ref="G364:H364"/>
    <mergeCell ref="E354:F354"/>
    <mergeCell ref="G354:H354"/>
    <mergeCell ref="E355:F355"/>
    <mergeCell ref="G355:H355"/>
    <mergeCell ref="B356:G356"/>
    <mergeCell ref="B357:G357"/>
    <mergeCell ref="E360:F360"/>
    <mergeCell ref="G360:H360"/>
    <mergeCell ref="E347:F347"/>
    <mergeCell ref="G347:H347"/>
    <mergeCell ref="E348:F348"/>
    <mergeCell ref="G348:H348"/>
    <mergeCell ref="E349:F349"/>
    <mergeCell ref="G349:H349"/>
    <mergeCell ref="B350:G350"/>
    <mergeCell ref="B351:G351"/>
    <mergeCell ref="E352:F352"/>
    <mergeCell ref="G352:H352"/>
    <mergeCell ref="E353:F353"/>
    <mergeCell ref="G353:H353"/>
    <mergeCell ref="G343:H343"/>
    <mergeCell ref="E344:F344"/>
    <mergeCell ref="G344:H344"/>
    <mergeCell ref="E345:F345"/>
    <mergeCell ref="G345:H345"/>
    <mergeCell ref="E358:F358"/>
    <mergeCell ref="G358:H358"/>
    <mergeCell ref="E359:F359"/>
    <mergeCell ref="G359:H359"/>
    <mergeCell ref="E330:F330"/>
    <mergeCell ref="G330:H330"/>
    <mergeCell ref="E331:F331"/>
    <mergeCell ref="G331:H331"/>
    <mergeCell ref="B332:G332"/>
    <mergeCell ref="E346:F346"/>
    <mergeCell ref="G346:H346"/>
    <mergeCell ref="E335:F335"/>
    <mergeCell ref="G335:H335"/>
    <mergeCell ref="E336:F336"/>
    <mergeCell ref="G336:H336"/>
    <mergeCell ref="E337:F337"/>
    <mergeCell ref="G337:H337"/>
    <mergeCell ref="E338:F338"/>
    <mergeCell ref="G338:H338"/>
    <mergeCell ref="E339:F339"/>
    <mergeCell ref="G339:H339"/>
    <mergeCell ref="E340:F340"/>
    <mergeCell ref="G340:H340"/>
    <mergeCell ref="E341:F341"/>
    <mergeCell ref="G341:H341"/>
    <mergeCell ref="E342:F342"/>
    <mergeCell ref="G342:H342"/>
    <mergeCell ref="E343:F343"/>
    <mergeCell ref="B316:G316"/>
    <mergeCell ref="E317:F317"/>
    <mergeCell ref="G317:H317"/>
    <mergeCell ref="E318:F318"/>
    <mergeCell ref="G318:H318"/>
    <mergeCell ref="B333:G333"/>
    <mergeCell ref="E334:F334"/>
    <mergeCell ref="G334:H334"/>
    <mergeCell ref="E321:F321"/>
    <mergeCell ref="G321:H321"/>
    <mergeCell ref="E322:F322"/>
    <mergeCell ref="G322:H322"/>
    <mergeCell ref="E323:F323"/>
    <mergeCell ref="G323:H323"/>
    <mergeCell ref="E324:F324"/>
    <mergeCell ref="G324:H324"/>
    <mergeCell ref="E325:F325"/>
    <mergeCell ref="G325:H325"/>
    <mergeCell ref="B326:G326"/>
    <mergeCell ref="B327:G327"/>
    <mergeCell ref="E328:F328"/>
    <mergeCell ref="G328:H328"/>
    <mergeCell ref="E329:F329"/>
    <mergeCell ref="G329:H329"/>
    <mergeCell ref="E300:F300"/>
    <mergeCell ref="G300:H300"/>
    <mergeCell ref="E301:F301"/>
    <mergeCell ref="G301:H301"/>
    <mergeCell ref="B319:G319"/>
    <mergeCell ref="B320:G320"/>
    <mergeCell ref="E304:F304"/>
    <mergeCell ref="G304:H304"/>
    <mergeCell ref="E305:F305"/>
    <mergeCell ref="G305:H305"/>
    <mergeCell ref="E306:F306"/>
    <mergeCell ref="G306:H306"/>
    <mergeCell ref="B307:G307"/>
    <mergeCell ref="B308:G308"/>
    <mergeCell ref="B309:G309"/>
    <mergeCell ref="E310:F310"/>
    <mergeCell ref="G310:H310"/>
    <mergeCell ref="E311:F311"/>
    <mergeCell ref="G311:H311"/>
    <mergeCell ref="E312:F312"/>
    <mergeCell ref="G312:H312"/>
    <mergeCell ref="B313:G313"/>
    <mergeCell ref="B314:G314"/>
    <mergeCell ref="B315:G315"/>
    <mergeCell ref="B286:G286"/>
    <mergeCell ref="E287:F287"/>
    <mergeCell ref="G287:H287"/>
    <mergeCell ref="E302:F302"/>
    <mergeCell ref="G302:H302"/>
    <mergeCell ref="E303:F303"/>
    <mergeCell ref="G303:H303"/>
    <mergeCell ref="E290:F290"/>
    <mergeCell ref="G290:H290"/>
    <mergeCell ref="E291:F291"/>
    <mergeCell ref="G291:H291"/>
    <mergeCell ref="E292:F292"/>
    <mergeCell ref="G292:H292"/>
    <mergeCell ref="E293:F293"/>
    <mergeCell ref="G293:H293"/>
    <mergeCell ref="E294:F294"/>
    <mergeCell ref="G294:H294"/>
    <mergeCell ref="E295:F295"/>
    <mergeCell ref="G295:H295"/>
    <mergeCell ref="B296:G296"/>
    <mergeCell ref="B297:G297"/>
    <mergeCell ref="B298:G298"/>
    <mergeCell ref="E299:F299"/>
    <mergeCell ref="G299:H299"/>
    <mergeCell ref="E273:F273"/>
    <mergeCell ref="G273:H273"/>
    <mergeCell ref="E288:F288"/>
    <mergeCell ref="G288:H288"/>
    <mergeCell ref="E289:F289"/>
    <mergeCell ref="G289:H289"/>
    <mergeCell ref="E275:F275"/>
    <mergeCell ref="G275:H275"/>
    <mergeCell ref="B276:G276"/>
    <mergeCell ref="B277:G277"/>
    <mergeCell ref="E278:F278"/>
    <mergeCell ref="G278:H278"/>
    <mergeCell ref="E279:F279"/>
    <mergeCell ref="G279:H279"/>
    <mergeCell ref="E280:F280"/>
    <mergeCell ref="G280:H280"/>
    <mergeCell ref="E281:F281"/>
    <mergeCell ref="G281:H281"/>
    <mergeCell ref="E282:F282"/>
    <mergeCell ref="G282:H282"/>
    <mergeCell ref="E283:F283"/>
    <mergeCell ref="G283:H283"/>
    <mergeCell ref="B284:G284"/>
    <mergeCell ref="B285:G285"/>
    <mergeCell ref="E259:F259"/>
    <mergeCell ref="G259:H259"/>
    <mergeCell ref="E274:F274"/>
    <mergeCell ref="G274:H274"/>
    <mergeCell ref="E261:F261"/>
    <mergeCell ref="G261:H261"/>
    <mergeCell ref="E262:F262"/>
    <mergeCell ref="G262:H262"/>
    <mergeCell ref="E263:F263"/>
    <mergeCell ref="G263:H263"/>
    <mergeCell ref="E264:F264"/>
    <mergeCell ref="G264:H264"/>
    <mergeCell ref="E265:F265"/>
    <mergeCell ref="G265:H265"/>
    <mergeCell ref="B266:G266"/>
    <mergeCell ref="B267:G267"/>
    <mergeCell ref="B268:G268"/>
    <mergeCell ref="B269:G269"/>
    <mergeCell ref="E270:F270"/>
    <mergeCell ref="G270:H270"/>
    <mergeCell ref="E271:F271"/>
    <mergeCell ref="G271:H271"/>
    <mergeCell ref="E272:F272"/>
    <mergeCell ref="G272:H272"/>
    <mergeCell ref="E245:F245"/>
    <mergeCell ref="G245:H245"/>
    <mergeCell ref="E260:F260"/>
    <mergeCell ref="G260:H260"/>
    <mergeCell ref="E248:F248"/>
    <mergeCell ref="G248:H248"/>
    <mergeCell ref="E249:F249"/>
    <mergeCell ref="G249:H249"/>
    <mergeCell ref="E250:F250"/>
    <mergeCell ref="G250:H250"/>
    <mergeCell ref="E251:F251"/>
    <mergeCell ref="G251:H251"/>
    <mergeCell ref="E252:F252"/>
    <mergeCell ref="G252:H252"/>
    <mergeCell ref="E253:F253"/>
    <mergeCell ref="G253:H253"/>
    <mergeCell ref="E254:F254"/>
    <mergeCell ref="G254:H254"/>
    <mergeCell ref="E255:F255"/>
    <mergeCell ref="G255:H255"/>
    <mergeCell ref="B256:G256"/>
    <mergeCell ref="B257:G257"/>
    <mergeCell ref="E258:F258"/>
    <mergeCell ref="G258:H258"/>
    <mergeCell ref="E232:F232"/>
    <mergeCell ref="G232:H232"/>
    <mergeCell ref="B246:G246"/>
    <mergeCell ref="B247:G247"/>
    <mergeCell ref="E234:F234"/>
    <mergeCell ref="G234:H234"/>
    <mergeCell ref="E235:F235"/>
    <mergeCell ref="G235:H235"/>
    <mergeCell ref="E236:F236"/>
    <mergeCell ref="G236:H236"/>
    <mergeCell ref="E237:F237"/>
    <mergeCell ref="G237:H237"/>
    <mergeCell ref="E238:F238"/>
    <mergeCell ref="G238:H238"/>
    <mergeCell ref="E239:F239"/>
    <mergeCell ref="G239:H239"/>
    <mergeCell ref="E240:F240"/>
    <mergeCell ref="G240:H240"/>
    <mergeCell ref="E241:F241"/>
    <mergeCell ref="G241:H241"/>
    <mergeCell ref="B242:G242"/>
    <mergeCell ref="B243:G243"/>
    <mergeCell ref="E244:F244"/>
    <mergeCell ref="G244:H244"/>
    <mergeCell ref="G217:H217"/>
    <mergeCell ref="E233:F233"/>
    <mergeCell ref="G233:H233"/>
    <mergeCell ref="E219:F219"/>
    <mergeCell ref="G219:H219"/>
    <mergeCell ref="E220:F220"/>
    <mergeCell ref="G220:H220"/>
    <mergeCell ref="E221:F221"/>
    <mergeCell ref="G221:H221"/>
    <mergeCell ref="E222:F222"/>
    <mergeCell ref="G222:H222"/>
    <mergeCell ref="E223:F223"/>
    <mergeCell ref="G223:H223"/>
    <mergeCell ref="B224:G224"/>
    <mergeCell ref="E225:F225"/>
    <mergeCell ref="G225:H225"/>
    <mergeCell ref="E226:F226"/>
    <mergeCell ref="G226:H226"/>
    <mergeCell ref="E227:F227"/>
    <mergeCell ref="G227:H227"/>
    <mergeCell ref="B228:G228"/>
    <mergeCell ref="B229:G229"/>
    <mergeCell ref="B230:G230"/>
    <mergeCell ref="B231:G231"/>
    <mergeCell ref="G205:H205"/>
    <mergeCell ref="E218:F218"/>
    <mergeCell ref="G218:H218"/>
    <mergeCell ref="E207:F207"/>
    <mergeCell ref="G207:H207"/>
    <mergeCell ref="E208:F208"/>
    <mergeCell ref="G208:H208"/>
    <mergeCell ref="E209:F209"/>
    <mergeCell ref="G209:H209"/>
    <mergeCell ref="E210:F210"/>
    <mergeCell ref="G210:H210"/>
    <mergeCell ref="E211:F211"/>
    <mergeCell ref="G211:H211"/>
    <mergeCell ref="E212:F212"/>
    <mergeCell ref="G212:H212"/>
    <mergeCell ref="E213:F213"/>
    <mergeCell ref="G213:H213"/>
    <mergeCell ref="E214:F214"/>
    <mergeCell ref="G214:H214"/>
    <mergeCell ref="E215:F215"/>
    <mergeCell ref="G215:H215"/>
    <mergeCell ref="E216:F216"/>
    <mergeCell ref="G216:H216"/>
    <mergeCell ref="E217:F217"/>
    <mergeCell ref="G191:H191"/>
    <mergeCell ref="E206:F206"/>
    <mergeCell ref="G206:H206"/>
    <mergeCell ref="E193:F193"/>
    <mergeCell ref="G193:H193"/>
    <mergeCell ref="E194:F194"/>
    <mergeCell ref="G194:H194"/>
    <mergeCell ref="E195:F195"/>
    <mergeCell ref="G195:H195"/>
    <mergeCell ref="E196:F196"/>
    <mergeCell ref="G196:H196"/>
    <mergeCell ref="B197:G197"/>
    <mergeCell ref="B198:G198"/>
    <mergeCell ref="E199:F199"/>
    <mergeCell ref="G199:H199"/>
    <mergeCell ref="E200:F200"/>
    <mergeCell ref="G200:H200"/>
    <mergeCell ref="E201:F201"/>
    <mergeCell ref="G201:H201"/>
    <mergeCell ref="B202:G202"/>
    <mergeCell ref="B203:G203"/>
    <mergeCell ref="E204:F204"/>
    <mergeCell ref="G204:H204"/>
    <mergeCell ref="E205:F205"/>
    <mergeCell ref="G178:H178"/>
    <mergeCell ref="E192:F192"/>
    <mergeCell ref="G192:H192"/>
    <mergeCell ref="E180:F180"/>
    <mergeCell ref="G180:H180"/>
    <mergeCell ref="E181:F181"/>
    <mergeCell ref="G181:H181"/>
    <mergeCell ref="E182:F182"/>
    <mergeCell ref="G182:H182"/>
    <mergeCell ref="E183:F183"/>
    <mergeCell ref="G183:H183"/>
    <mergeCell ref="E184:F184"/>
    <mergeCell ref="G184:H184"/>
    <mergeCell ref="E185:F185"/>
    <mergeCell ref="G185:H185"/>
    <mergeCell ref="E186:F186"/>
    <mergeCell ref="G186:H186"/>
    <mergeCell ref="E187:F187"/>
    <mergeCell ref="G187:H187"/>
    <mergeCell ref="B188:G188"/>
    <mergeCell ref="B189:G189"/>
    <mergeCell ref="E190:F190"/>
    <mergeCell ref="G190:H190"/>
    <mergeCell ref="E191:F191"/>
    <mergeCell ref="G163:H163"/>
    <mergeCell ref="E179:F179"/>
    <mergeCell ref="G179:H179"/>
    <mergeCell ref="E166:F166"/>
    <mergeCell ref="G166:H166"/>
    <mergeCell ref="E167:F167"/>
    <mergeCell ref="G167:H167"/>
    <mergeCell ref="E168:F168"/>
    <mergeCell ref="G168:H168"/>
    <mergeCell ref="E169:F169"/>
    <mergeCell ref="G169:H169"/>
    <mergeCell ref="B170:G170"/>
    <mergeCell ref="B171:G171"/>
    <mergeCell ref="E172:F172"/>
    <mergeCell ref="G172:H172"/>
    <mergeCell ref="E173:F173"/>
    <mergeCell ref="G173:H173"/>
    <mergeCell ref="E174:F174"/>
    <mergeCell ref="G174:H174"/>
    <mergeCell ref="B175:G175"/>
    <mergeCell ref="B176:G176"/>
    <mergeCell ref="E177:F177"/>
    <mergeCell ref="G177:H177"/>
    <mergeCell ref="E178:F178"/>
    <mergeCell ref="E164:F164"/>
    <mergeCell ref="G164:H164"/>
    <mergeCell ref="E165:F165"/>
    <mergeCell ref="G165:H165"/>
    <mergeCell ref="E150:F150"/>
    <mergeCell ref="G150:H150"/>
    <mergeCell ref="B151:G151"/>
    <mergeCell ref="E152:F152"/>
    <mergeCell ref="G152:H152"/>
    <mergeCell ref="B153:G153"/>
    <mergeCell ref="B154:G154"/>
    <mergeCell ref="E155:F155"/>
    <mergeCell ref="G155:H155"/>
    <mergeCell ref="E156:F156"/>
    <mergeCell ref="G156:H156"/>
    <mergeCell ref="B157:G157"/>
    <mergeCell ref="B158:G158"/>
    <mergeCell ref="E159:F159"/>
    <mergeCell ref="G159:H159"/>
    <mergeCell ref="E160:F160"/>
    <mergeCell ref="G160:H160"/>
    <mergeCell ref="B161:G161"/>
    <mergeCell ref="B162:G162"/>
    <mergeCell ref="E163:F163"/>
    <mergeCell ref="E149:F149"/>
    <mergeCell ref="G149:H149"/>
    <mergeCell ref="E137:F137"/>
    <mergeCell ref="G137:H137"/>
    <mergeCell ref="E138:F138"/>
    <mergeCell ref="G138:H138"/>
    <mergeCell ref="E139:F139"/>
    <mergeCell ref="G139:H139"/>
    <mergeCell ref="E140:F140"/>
    <mergeCell ref="G140:H140"/>
    <mergeCell ref="E141:F141"/>
    <mergeCell ref="G141:H141"/>
    <mergeCell ref="E142:F142"/>
    <mergeCell ref="G142:H142"/>
    <mergeCell ref="B143:G143"/>
    <mergeCell ref="B144:G144"/>
    <mergeCell ref="E145:F145"/>
    <mergeCell ref="G145:H145"/>
    <mergeCell ref="E146:F146"/>
    <mergeCell ref="G146:H146"/>
    <mergeCell ref="E147:F147"/>
    <mergeCell ref="G147:H147"/>
    <mergeCell ref="E148:F148"/>
    <mergeCell ref="G148:H148"/>
    <mergeCell ref="E136:F136"/>
    <mergeCell ref="G136:H136"/>
    <mergeCell ref="E123:F123"/>
    <mergeCell ref="G123:H123"/>
    <mergeCell ref="E124:F124"/>
    <mergeCell ref="G124:H124"/>
    <mergeCell ref="E125:F125"/>
    <mergeCell ref="G125:H125"/>
    <mergeCell ref="B126:G126"/>
    <mergeCell ref="B127:G127"/>
    <mergeCell ref="E128:F128"/>
    <mergeCell ref="G128:H128"/>
    <mergeCell ref="E129:F129"/>
    <mergeCell ref="G129:H129"/>
    <mergeCell ref="E130:F130"/>
    <mergeCell ref="G130:H130"/>
    <mergeCell ref="E131:F131"/>
    <mergeCell ref="G131:H131"/>
    <mergeCell ref="B132:G132"/>
    <mergeCell ref="B133:G133"/>
    <mergeCell ref="E134:F134"/>
    <mergeCell ref="G134:H134"/>
    <mergeCell ref="E135:F135"/>
    <mergeCell ref="G135:H135"/>
    <mergeCell ref="E122:F122"/>
    <mergeCell ref="G122:H122"/>
    <mergeCell ref="E109:F109"/>
    <mergeCell ref="G109:H109"/>
    <mergeCell ref="E110:F110"/>
    <mergeCell ref="G110:H110"/>
    <mergeCell ref="B111:G111"/>
    <mergeCell ref="B112:G112"/>
    <mergeCell ref="E113:F113"/>
    <mergeCell ref="G113:H113"/>
    <mergeCell ref="E114:F114"/>
    <mergeCell ref="G114:H114"/>
    <mergeCell ref="E115:F115"/>
    <mergeCell ref="G115:H115"/>
    <mergeCell ref="E116:F116"/>
    <mergeCell ref="G116:H116"/>
    <mergeCell ref="B117:G117"/>
    <mergeCell ref="B118:G118"/>
    <mergeCell ref="E119:F119"/>
    <mergeCell ref="G119:H119"/>
    <mergeCell ref="E120:F120"/>
    <mergeCell ref="G120:H120"/>
    <mergeCell ref="E121:F121"/>
    <mergeCell ref="G121:H121"/>
    <mergeCell ref="B107:G107"/>
    <mergeCell ref="E108:F108"/>
    <mergeCell ref="G108:H108"/>
    <mergeCell ref="E93:F93"/>
    <mergeCell ref="G93:H93"/>
    <mergeCell ref="E94:F94"/>
    <mergeCell ref="G94:H94"/>
    <mergeCell ref="B95:G95"/>
    <mergeCell ref="B96:G96"/>
    <mergeCell ref="B97:G97"/>
    <mergeCell ref="B98:G98"/>
    <mergeCell ref="E99:F99"/>
    <mergeCell ref="G99:H99"/>
    <mergeCell ref="E100:F100"/>
    <mergeCell ref="G100:H100"/>
    <mergeCell ref="B101:G101"/>
    <mergeCell ref="B102:G102"/>
    <mergeCell ref="E103:F103"/>
    <mergeCell ref="G103:H103"/>
    <mergeCell ref="E104:F104"/>
    <mergeCell ref="G104:H104"/>
    <mergeCell ref="E105:F105"/>
    <mergeCell ref="G105:H105"/>
    <mergeCell ref="B106:G106"/>
    <mergeCell ref="E92:F92"/>
    <mergeCell ref="G92:H92"/>
    <mergeCell ref="B79:G79"/>
    <mergeCell ref="B80:G80"/>
    <mergeCell ref="B81:G81"/>
    <mergeCell ref="B82:G82"/>
    <mergeCell ref="E83:F83"/>
    <mergeCell ref="G83:H83"/>
    <mergeCell ref="E84:F84"/>
    <mergeCell ref="G84:H84"/>
    <mergeCell ref="E85:F85"/>
    <mergeCell ref="G85:H85"/>
    <mergeCell ref="E86:F86"/>
    <mergeCell ref="G86:H86"/>
    <mergeCell ref="E87:F87"/>
    <mergeCell ref="G87:H87"/>
    <mergeCell ref="E88:F88"/>
    <mergeCell ref="G88:H88"/>
    <mergeCell ref="E89:F89"/>
    <mergeCell ref="G89:H89"/>
    <mergeCell ref="E90:F90"/>
    <mergeCell ref="G90:H90"/>
    <mergeCell ref="E91:F91"/>
    <mergeCell ref="G91:H91"/>
    <mergeCell ref="E78:F78"/>
    <mergeCell ref="G78:H78"/>
    <mergeCell ref="E66:F66"/>
    <mergeCell ref="G66:H66"/>
    <mergeCell ref="E67:F67"/>
    <mergeCell ref="G67:H67"/>
    <mergeCell ref="E68:F68"/>
    <mergeCell ref="G68:H68"/>
    <mergeCell ref="E69:F69"/>
    <mergeCell ref="G69:H69"/>
    <mergeCell ref="E70:F70"/>
    <mergeCell ref="G70:H70"/>
    <mergeCell ref="E71:F71"/>
    <mergeCell ref="G71:H71"/>
    <mergeCell ref="E72:F72"/>
    <mergeCell ref="G72:H72"/>
    <mergeCell ref="B73:G73"/>
    <mergeCell ref="B74:G74"/>
    <mergeCell ref="E75:F75"/>
    <mergeCell ref="G75:H75"/>
    <mergeCell ref="E76:F76"/>
    <mergeCell ref="G76:H76"/>
    <mergeCell ref="E77:F77"/>
    <mergeCell ref="G77:H77"/>
    <mergeCell ref="E65:F65"/>
    <mergeCell ref="G65:H65"/>
    <mergeCell ref="E53:F53"/>
    <mergeCell ref="G53:H53"/>
    <mergeCell ref="E54:F54"/>
    <mergeCell ref="G54:H54"/>
    <mergeCell ref="E55:F55"/>
    <mergeCell ref="G55:H55"/>
    <mergeCell ref="E56:F56"/>
    <mergeCell ref="G56:H56"/>
    <mergeCell ref="E57:F57"/>
    <mergeCell ref="G57:H57"/>
    <mergeCell ref="B58:G58"/>
    <mergeCell ref="B59:G59"/>
    <mergeCell ref="E60:F60"/>
    <mergeCell ref="G60:H60"/>
    <mergeCell ref="E61:F61"/>
    <mergeCell ref="G61:H61"/>
    <mergeCell ref="E62:F62"/>
    <mergeCell ref="G62:H62"/>
    <mergeCell ref="E63:F63"/>
    <mergeCell ref="G63:H63"/>
    <mergeCell ref="E64:F64"/>
    <mergeCell ref="G64:H64"/>
    <mergeCell ref="E52:F52"/>
    <mergeCell ref="G52:H52"/>
    <mergeCell ref="E44:F44"/>
    <mergeCell ref="G44:H44"/>
    <mergeCell ref="E45:F45"/>
    <mergeCell ref="G45:H45"/>
    <mergeCell ref="E40:F40"/>
    <mergeCell ref="G40:H40"/>
    <mergeCell ref="E41:F41"/>
    <mergeCell ref="G41:H41"/>
    <mergeCell ref="E42:F42"/>
    <mergeCell ref="G42:H42"/>
    <mergeCell ref="E46:F46"/>
    <mergeCell ref="G46:H46"/>
    <mergeCell ref="B47:G47"/>
    <mergeCell ref="B48:G48"/>
    <mergeCell ref="E49:F49"/>
    <mergeCell ref="G49:H49"/>
    <mergeCell ref="E50:F50"/>
    <mergeCell ref="G50:H50"/>
    <mergeCell ref="E51:F51"/>
    <mergeCell ref="G51:H51"/>
    <mergeCell ref="E33:F33"/>
    <mergeCell ref="G33:H33"/>
    <mergeCell ref="E34:F34"/>
    <mergeCell ref="G34:H34"/>
    <mergeCell ref="B35:G35"/>
    <mergeCell ref="E43:F43"/>
    <mergeCell ref="G43:H43"/>
    <mergeCell ref="E37:F37"/>
    <mergeCell ref="G37:H37"/>
    <mergeCell ref="E38:F38"/>
    <mergeCell ref="G38:H38"/>
    <mergeCell ref="E39:F39"/>
    <mergeCell ref="G39:H39"/>
    <mergeCell ref="E32:F32"/>
    <mergeCell ref="G32:H32"/>
    <mergeCell ref="E26:F26"/>
    <mergeCell ref="G26:H26"/>
    <mergeCell ref="E20:F20"/>
    <mergeCell ref="G20:H20"/>
    <mergeCell ref="E21:F21"/>
    <mergeCell ref="G21:H21"/>
    <mergeCell ref="B22:G22"/>
    <mergeCell ref="E27:F27"/>
    <mergeCell ref="G27:H27"/>
    <mergeCell ref="E28:F28"/>
    <mergeCell ref="G28:H28"/>
    <mergeCell ref="E29:F29"/>
    <mergeCell ref="G29:H29"/>
    <mergeCell ref="E30:F30"/>
    <mergeCell ref="G30:H30"/>
    <mergeCell ref="E31:F31"/>
    <mergeCell ref="G31:H31"/>
    <mergeCell ref="G15:H15"/>
    <mergeCell ref="E16:F16"/>
    <mergeCell ref="G16:H16"/>
    <mergeCell ref="E24:F24"/>
    <mergeCell ref="G24:H24"/>
    <mergeCell ref="E25:F25"/>
    <mergeCell ref="G25:H25"/>
    <mergeCell ref="G8:H8"/>
    <mergeCell ref="E17:F17"/>
    <mergeCell ref="G17:H17"/>
    <mergeCell ref="E18:F18"/>
    <mergeCell ref="G18:H18"/>
    <mergeCell ref="E19:F19"/>
    <mergeCell ref="G19:H19"/>
    <mergeCell ref="E14:F14"/>
    <mergeCell ref="G14:H14"/>
    <mergeCell ref="E15:F15"/>
    <mergeCell ref="E9:F9"/>
    <mergeCell ref="G9:H9"/>
    <mergeCell ref="B10:G10"/>
    <mergeCell ref="B11:G11"/>
    <mergeCell ref="B5:G5"/>
    <mergeCell ref="E6:F6"/>
    <mergeCell ref="G6:H6"/>
    <mergeCell ref="E7:F7"/>
    <mergeCell ref="G7:H7"/>
    <mergeCell ref="E8:F8"/>
    <mergeCell ref="E3:F3"/>
    <mergeCell ref="G3:H3"/>
    <mergeCell ref="I3:J3"/>
    <mergeCell ref="E4:F4"/>
    <mergeCell ref="G4:H4"/>
    <mergeCell ref="I4:J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9"/>
  <sheetViews>
    <sheetView zoomScale="52" zoomScaleNormal="84" zoomScaleSheetLayoutView="84" workbookViewId="0">
      <selection activeCell="I10" sqref="I10"/>
    </sheetView>
  </sheetViews>
  <sheetFormatPr baseColWidth="10" defaultColWidth="10.85546875" defaultRowHeight="23.25" x14ac:dyDescent="0.35"/>
  <cols>
    <col min="1" max="1" width="11" style="185" bestFit="1" customWidth="1"/>
    <col min="2" max="2" width="124.7109375" style="185" customWidth="1"/>
    <col min="3" max="3" width="37.7109375" style="186" customWidth="1"/>
    <col min="4" max="4" width="42.85546875" style="185" customWidth="1"/>
    <col min="5" max="5" width="28.7109375" style="184" customWidth="1"/>
    <col min="6" max="6" width="28.42578125" style="184" customWidth="1"/>
    <col min="7" max="7" width="10.85546875" style="183"/>
    <col min="8" max="8" width="23" style="183" customWidth="1"/>
    <col min="9" max="9" width="28.85546875" style="182" customWidth="1"/>
    <col min="10" max="10" width="27.28515625" style="182" customWidth="1"/>
    <col min="11" max="16384" width="10.85546875" style="182"/>
  </cols>
  <sheetData>
    <row r="1" spans="1:10" ht="24" thickBot="1" x14ac:dyDescent="0.4"/>
    <row r="2" spans="1:10" ht="23.25" customHeight="1" x14ac:dyDescent="0.35">
      <c r="A2" s="277" t="s">
        <v>806</v>
      </c>
      <c r="B2" s="278"/>
      <c r="C2" s="278"/>
      <c r="D2" s="278"/>
      <c r="E2" s="278"/>
      <c r="F2" s="278"/>
      <c r="G2" s="278"/>
      <c r="H2" s="278"/>
      <c r="I2" s="278"/>
      <c r="J2" s="279"/>
    </row>
    <row r="3" spans="1:10" ht="23.25" customHeight="1" x14ac:dyDescent="0.35">
      <c r="A3" s="275" t="s">
        <v>33</v>
      </c>
      <c r="B3" s="273"/>
      <c r="C3" s="273"/>
      <c r="D3" s="273"/>
      <c r="E3" s="273"/>
      <c r="F3" s="273"/>
      <c r="G3" s="273"/>
      <c r="H3" s="273"/>
      <c r="I3" s="273" t="s">
        <v>799</v>
      </c>
      <c r="J3" s="274"/>
    </row>
    <row r="4" spans="1:10" ht="23.25" customHeight="1" x14ac:dyDescent="0.35">
      <c r="A4" s="275"/>
      <c r="B4" s="273"/>
      <c r="C4" s="273"/>
      <c r="D4" s="273"/>
      <c r="E4" s="273"/>
      <c r="F4" s="273"/>
      <c r="G4" s="273"/>
      <c r="H4" s="273"/>
      <c r="I4" s="194" t="s">
        <v>797</v>
      </c>
      <c r="J4" s="193" t="s">
        <v>32</v>
      </c>
    </row>
    <row r="5" spans="1:10" ht="228.75" customHeight="1" x14ac:dyDescent="0.35">
      <c r="A5" s="276" t="s">
        <v>836</v>
      </c>
      <c r="B5" s="268"/>
      <c r="C5" s="268"/>
      <c r="D5" s="268"/>
      <c r="E5" s="268"/>
      <c r="F5" s="268"/>
      <c r="G5" s="268"/>
      <c r="H5" s="268"/>
      <c r="I5" s="191" t="s">
        <v>3</v>
      </c>
      <c r="J5" s="190" t="s">
        <v>810</v>
      </c>
    </row>
    <row r="6" spans="1:10" ht="24" customHeight="1" x14ac:dyDescent="0.35">
      <c r="A6" s="267" t="s">
        <v>835</v>
      </c>
      <c r="B6" s="268"/>
      <c r="C6" s="268"/>
      <c r="D6" s="268"/>
      <c r="E6" s="268"/>
      <c r="F6" s="268"/>
      <c r="G6" s="268"/>
      <c r="H6" s="268"/>
      <c r="I6" s="191" t="s">
        <v>3</v>
      </c>
      <c r="J6" s="190" t="s">
        <v>834</v>
      </c>
    </row>
    <row r="7" spans="1:10" x14ac:dyDescent="0.35">
      <c r="A7" s="267" t="s">
        <v>833</v>
      </c>
      <c r="B7" s="268"/>
      <c r="C7" s="268"/>
      <c r="D7" s="268"/>
      <c r="E7" s="268"/>
      <c r="F7" s="268"/>
      <c r="G7" s="268"/>
      <c r="H7" s="268"/>
      <c r="I7" s="191" t="s">
        <v>826</v>
      </c>
      <c r="J7" s="190" t="s">
        <v>829</v>
      </c>
    </row>
    <row r="8" spans="1:10" x14ac:dyDescent="0.35">
      <c r="A8" s="267" t="s">
        <v>832</v>
      </c>
      <c r="B8" s="268"/>
      <c r="C8" s="268"/>
      <c r="D8" s="268"/>
      <c r="E8" s="268"/>
      <c r="F8" s="268"/>
      <c r="G8" s="268"/>
      <c r="H8" s="268"/>
      <c r="I8" s="191" t="s">
        <v>826</v>
      </c>
      <c r="J8" s="190" t="s">
        <v>829</v>
      </c>
    </row>
    <row r="9" spans="1:10" x14ac:dyDescent="0.35">
      <c r="A9" s="267" t="s">
        <v>831</v>
      </c>
      <c r="B9" s="268"/>
      <c r="C9" s="268"/>
      <c r="D9" s="268"/>
      <c r="E9" s="268"/>
      <c r="F9" s="268"/>
      <c r="G9" s="268"/>
      <c r="H9" s="268"/>
      <c r="I9" s="191" t="s">
        <v>3</v>
      </c>
      <c r="J9" s="190" t="s">
        <v>810</v>
      </c>
    </row>
    <row r="10" spans="1:10" ht="43.5" customHeight="1" x14ac:dyDescent="0.35">
      <c r="A10" s="267" t="s">
        <v>830</v>
      </c>
      <c r="B10" s="268"/>
      <c r="C10" s="268"/>
      <c r="D10" s="268"/>
      <c r="E10" s="268"/>
      <c r="F10" s="268"/>
      <c r="G10" s="268"/>
      <c r="H10" s="268"/>
      <c r="I10" s="191" t="s">
        <v>826</v>
      </c>
      <c r="J10" s="190" t="s">
        <v>829</v>
      </c>
    </row>
    <row r="11" spans="1:10" x14ac:dyDescent="0.35">
      <c r="A11" s="272" t="s">
        <v>828</v>
      </c>
      <c r="B11" s="270"/>
      <c r="C11" s="270"/>
      <c r="D11" s="270"/>
      <c r="E11" s="270"/>
      <c r="F11" s="270"/>
      <c r="G11" s="270"/>
      <c r="H11" s="270"/>
      <c r="I11" s="270"/>
      <c r="J11" s="271"/>
    </row>
    <row r="12" spans="1:10" ht="309" customHeight="1" x14ac:dyDescent="0.35">
      <c r="A12" s="276" t="s">
        <v>827</v>
      </c>
      <c r="B12" s="268"/>
      <c r="C12" s="268"/>
      <c r="D12" s="268"/>
      <c r="E12" s="268"/>
      <c r="F12" s="268"/>
      <c r="G12" s="268"/>
      <c r="H12" s="268"/>
      <c r="I12" s="191" t="s">
        <v>826</v>
      </c>
      <c r="J12" s="192" t="s">
        <v>825</v>
      </c>
    </row>
    <row r="13" spans="1:10" ht="297" customHeight="1" x14ac:dyDescent="0.35">
      <c r="A13" s="276" t="s">
        <v>824</v>
      </c>
      <c r="B13" s="268"/>
      <c r="C13" s="268"/>
      <c r="D13" s="268"/>
      <c r="E13" s="268"/>
      <c r="F13" s="268"/>
      <c r="G13" s="268"/>
      <c r="H13" s="268"/>
      <c r="I13" s="191" t="s">
        <v>3</v>
      </c>
      <c r="J13" s="190" t="s">
        <v>823</v>
      </c>
    </row>
    <row r="14" spans="1:10" ht="314.25" customHeight="1" x14ac:dyDescent="0.35">
      <c r="A14" s="276" t="s">
        <v>822</v>
      </c>
      <c r="B14" s="268"/>
      <c r="C14" s="268"/>
      <c r="D14" s="268"/>
      <c r="E14" s="268"/>
      <c r="F14" s="268"/>
      <c r="G14" s="268"/>
      <c r="H14" s="268"/>
      <c r="I14" s="191" t="s">
        <v>3</v>
      </c>
      <c r="J14" s="190" t="s">
        <v>821</v>
      </c>
    </row>
    <row r="15" spans="1:10" ht="291" customHeight="1" x14ac:dyDescent="0.35">
      <c r="A15" s="276" t="s">
        <v>820</v>
      </c>
      <c r="B15" s="268"/>
      <c r="C15" s="268"/>
      <c r="D15" s="268"/>
      <c r="E15" s="268"/>
      <c r="F15" s="268"/>
      <c r="G15" s="268"/>
      <c r="H15" s="268"/>
      <c r="I15" s="191" t="s">
        <v>3</v>
      </c>
      <c r="J15" s="190" t="s">
        <v>819</v>
      </c>
    </row>
    <row r="16" spans="1:10" ht="280.5" customHeight="1" x14ac:dyDescent="0.35">
      <c r="A16" s="276" t="s">
        <v>818</v>
      </c>
      <c r="B16" s="268"/>
      <c r="C16" s="268"/>
      <c r="D16" s="268"/>
      <c r="E16" s="268"/>
      <c r="F16" s="268"/>
      <c r="G16" s="268"/>
      <c r="H16" s="268"/>
      <c r="I16" s="191"/>
      <c r="J16" s="190"/>
    </row>
    <row r="17" spans="1:10" ht="49.5" customHeight="1" x14ac:dyDescent="0.35">
      <c r="A17" s="269" t="s">
        <v>817</v>
      </c>
      <c r="B17" s="270"/>
      <c r="C17" s="270"/>
      <c r="D17" s="270"/>
      <c r="E17" s="270"/>
      <c r="F17" s="270"/>
      <c r="G17" s="270"/>
      <c r="H17" s="270"/>
      <c r="I17" s="270"/>
      <c r="J17" s="271"/>
    </row>
    <row r="18" spans="1:10" x14ac:dyDescent="0.35">
      <c r="A18" s="267" t="s">
        <v>816</v>
      </c>
      <c r="B18" s="268"/>
      <c r="C18" s="268"/>
      <c r="D18" s="268"/>
      <c r="E18" s="268"/>
      <c r="F18" s="268"/>
      <c r="G18" s="268"/>
      <c r="H18" s="268"/>
      <c r="I18" s="191"/>
      <c r="J18" s="190"/>
    </row>
    <row r="19" spans="1:10" ht="66.75" customHeight="1" x14ac:dyDescent="0.35">
      <c r="A19" s="276" t="s">
        <v>815</v>
      </c>
      <c r="B19" s="280"/>
      <c r="C19" s="280"/>
      <c r="D19" s="280"/>
      <c r="E19" s="280"/>
      <c r="F19" s="280"/>
      <c r="G19" s="280"/>
      <c r="H19" s="280"/>
      <c r="I19" s="191" t="s">
        <v>3</v>
      </c>
      <c r="J19" s="190" t="s">
        <v>813</v>
      </c>
    </row>
    <row r="20" spans="1:10" ht="68.25" customHeight="1" x14ac:dyDescent="0.35">
      <c r="A20" s="267" t="s">
        <v>814</v>
      </c>
      <c r="B20" s="268"/>
      <c r="C20" s="268"/>
      <c r="D20" s="268"/>
      <c r="E20" s="268"/>
      <c r="F20" s="268"/>
      <c r="G20" s="268"/>
      <c r="H20" s="268"/>
      <c r="I20" s="191" t="s">
        <v>3</v>
      </c>
      <c r="J20" s="190" t="s">
        <v>813</v>
      </c>
    </row>
    <row r="21" spans="1:10" ht="65.25" customHeight="1" thickBot="1" x14ac:dyDescent="0.4">
      <c r="A21" s="281" t="s">
        <v>812</v>
      </c>
      <c r="B21" s="282"/>
      <c r="C21" s="282"/>
      <c r="D21" s="282"/>
      <c r="E21" s="282"/>
      <c r="F21" s="282"/>
      <c r="G21" s="282"/>
      <c r="H21" s="282"/>
      <c r="I21" s="189" t="s">
        <v>811</v>
      </c>
      <c r="J21" s="188" t="s">
        <v>810</v>
      </c>
    </row>
    <row r="23" spans="1:10" x14ac:dyDescent="0.35">
      <c r="B23" s="283" t="s">
        <v>809</v>
      </c>
      <c r="C23" s="283"/>
      <c r="D23" s="283"/>
      <c r="E23" s="18" t="s">
        <v>808</v>
      </c>
    </row>
    <row r="24" spans="1:10" x14ac:dyDescent="0.35">
      <c r="B24" s="284" t="s">
        <v>807</v>
      </c>
      <c r="C24" s="284"/>
      <c r="D24" s="284"/>
      <c r="E24" s="15" t="s">
        <v>34</v>
      </c>
    </row>
    <row r="26" spans="1:10" ht="24" customHeight="1" x14ac:dyDescent="0.35"/>
    <row r="73" ht="24" customHeight="1" x14ac:dyDescent="0.35"/>
    <row r="86" ht="24" customHeight="1" x14ac:dyDescent="0.35"/>
    <row r="364" ht="23.25" customHeight="1" x14ac:dyDescent="0.35"/>
    <row r="365" ht="51.75" customHeight="1" x14ac:dyDescent="0.35"/>
    <row r="366" ht="78" customHeight="1" x14ac:dyDescent="0.35"/>
    <row r="367" ht="59.25" customHeight="1" x14ac:dyDescent="0.35"/>
    <row r="368" ht="81" customHeight="1" x14ac:dyDescent="0.35"/>
    <row r="369" ht="65.25" customHeight="1" x14ac:dyDescent="0.35"/>
    <row r="370" ht="82.5" customHeight="1" x14ac:dyDescent="0.35"/>
    <row r="371" ht="92.25" customHeight="1" x14ac:dyDescent="0.35"/>
    <row r="372" ht="81" customHeight="1" x14ac:dyDescent="0.35"/>
    <row r="373" ht="89.25" customHeight="1" x14ac:dyDescent="0.35"/>
    <row r="374" ht="75" customHeight="1" x14ac:dyDescent="0.35"/>
    <row r="375" ht="68.25" customHeight="1" x14ac:dyDescent="0.35"/>
    <row r="376" ht="76.5" customHeight="1" x14ac:dyDescent="0.35"/>
    <row r="377" ht="128.25" customHeight="1" x14ac:dyDescent="0.35"/>
    <row r="378" ht="231" customHeight="1" x14ac:dyDescent="0.35"/>
    <row r="385" ht="326.25" customHeight="1" x14ac:dyDescent="0.35"/>
    <row r="386" ht="319.5" customHeight="1" x14ac:dyDescent="0.35"/>
    <row r="387" ht="295.5" customHeight="1" x14ac:dyDescent="0.35"/>
    <row r="388" ht="356.25" customHeight="1" x14ac:dyDescent="0.35"/>
    <row r="389" ht="265.5" customHeight="1" x14ac:dyDescent="0.35"/>
  </sheetData>
  <mergeCells count="22">
    <mergeCell ref="A19:H19"/>
    <mergeCell ref="A20:H20"/>
    <mergeCell ref="A21:H21"/>
    <mergeCell ref="B23:D23"/>
    <mergeCell ref="B24:D24"/>
    <mergeCell ref="A2:J2"/>
    <mergeCell ref="A5:H5"/>
    <mergeCell ref="A6:H6"/>
    <mergeCell ref="A7:H7"/>
    <mergeCell ref="A8:H8"/>
    <mergeCell ref="A18:H18"/>
    <mergeCell ref="A17:J17"/>
    <mergeCell ref="A11:J11"/>
    <mergeCell ref="I3:J3"/>
    <mergeCell ref="A3:H4"/>
    <mergeCell ref="A15:H15"/>
    <mergeCell ref="A16:H16"/>
    <mergeCell ref="A10:H10"/>
    <mergeCell ref="A12:H12"/>
    <mergeCell ref="A13:H13"/>
    <mergeCell ref="A14:H14"/>
    <mergeCell ref="A9:H9"/>
  </mergeCells>
  <pageMargins left="0.25" right="0.25" top="0.75" bottom="0.75" header="0.3" footer="0.3"/>
  <pageSetup paperSize="5" scale="3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topLeftCell="A16" zoomScale="60" zoomScaleNormal="60" workbookViewId="0">
      <selection activeCell="B5" sqref="B5:J5"/>
    </sheetView>
  </sheetViews>
  <sheetFormatPr baseColWidth="10" defaultRowHeight="21" x14ac:dyDescent="0.25"/>
  <cols>
    <col min="1" max="1" width="8.42578125" style="15" customWidth="1"/>
    <col min="2" max="2" width="5" style="15" customWidth="1"/>
    <col min="3" max="3" width="26.140625" style="15" customWidth="1"/>
    <col min="4" max="4" width="30.28515625" style="15" customWidth="1"/>
    <col min="5" max="5" width="17.140625" style="15" customWidth="1"/>
    <col min="6" max="6" width="58.7109375" style="15" customWidth="1"/>
    <col min="7" max="7" width="22.42578125" style="15" bestFit="1" customWidth="1"/>
    <col min="8" max="8" width="25.42578125" style="15" bestFit="1" customWidth="1"/>
    <col min="9" max="9" width="33.7109375" style="15" customWidth="1"/>
    <col min="10" max="10" width="28.28515625" style="15" customWidth="1"/>
    <col min="11" max="11" width="24.7109375" style="15" customWidth="1"/>
    <col min="12" max="12" width="49" style="15" customWidth="1"/>
    <col min="13" max="14" width="11.42578125" style="15"/>
    <col min="15" max="15" width="19.28515625" style="15" bestFit="1" customWidth="1"/>
    <col min="16" max="242" width="11.42578125" style="15"/>
    <col min="243" max="243" width="5.42578125" style="15" customWidth="1"/>
    <col min="244" max="244" width="5" style="15" customWidth="1"/>
    <col min="245" max="246" width="17.28515625" style="15" customWidth="1"/>
    <col min="247" max="247" width="15.7109375" style="15" customWidth="1"/>
    <col min="248" max="248" width="41.42578125" style="15" customWidth="1"/>
    <col min="249" max="249" width="21.7109375" style="15" customWidth="1"/>
    <col min="250" max="250" width="18.42578125" style="15" customWidth="1"/>
    <col min="251" max="251" width="19.28515625" style="15" customWidth="1"/>
    <col min="252" max="252" width="20.42578125" style="15" customWidth="1"/>
    <col min="253" max="498" width="11.42578125" style="15"/>
    <col min="499" max="499" width="5.42578125" style="15" customWidth="1"/>
    <col min="500" max="500" width="5" style="15" customWidth="1"/>
    <col min="501" max="502" width="17.28515625" style="15" customWidth="1"/>
    <col min="503" max="503" width="15.7109375" style="15" customWidth="1"/>
    <col min="504" max="504" width="41.42578125" style="15" customWidth="1"/>
    <col min="505" max="505" width="21.7109375" style="15" customWidth="1"/>
    <col min="506" max="506" width="18.42578125" style="15" customWidth="1"/>
    <col min="507" max="507" width="19.28515625" style="15" customWidth="1"/>
    <col min="508" max="508" width="20.42578125" style="15" customWidth="1"/>
    <col min="509" max="754" width="11.42578125" style="15"/>
    <col min="755" max="755" width="5.42578125" style="15" customWidth="1"/>
    <col min="756" max="756" width="5" style="15" customWidth="1"/>
    <col min="757" max="758" width="17.28515625" style="15" customWidth="1"/>
    <col min="759" max="759" width="15.7109375" style="15" customWidth="1"/>
    <col min="760" max="760" width="41.42578125" style="15" customWidth="1"/>
    <col min="761" max="761" width="21.7109375" style="15" customWidth="1"/>
    <col min="762" max="762" width="18.42578125" style="15" customWidth="1"/>
    <col min="763" max="763" width="19.28515625" style="15" customWidth="1"/>
    <col min="764" max="764" width="20.42578125" style="15" customWidth="1"/>
    <col min="765" max="1010" width="11.42578125" style="15"/>
    <col min="1011" max="1011" width="5.42578125" style="15" customWidth="1"/>
    <col min="1012" max="1012" width="5" style="15" customWidth="1"/>
    <col min="1013" max="1014" width="17.28515625" style="15" customWidth="1"/>
    <col min="1015" max="1015" width="15.7109375" style="15" customWidth="1"/>
    <col min="1016" max="1016" width="41.42578125" style="15" customWidth="1"/>
    <col min="1017" max="1017" width="21.7109375" style="15" customWidth="1"/>
    <col min="1018" max="1018" width="18.42578125" style="15" customWidth="1"/>
    <col min="1019" max="1019" width="19.28515625" style="15" customWidth="1"/>
    <col min="1020" max="1020" width="20.42578125" style="15" customWidth="1"/>
    <col min="1021" max="1266" width="11.42578125" style="15"/>
    <col min="1267" max="1267" width="5.42578125" style="15" customWidth="1"/>
    <col min="1268" max="1268" width="5" style="15" customWidth="1"/>
    <col min="1269" max="1270" width="17.28515625" style="15" customWidth="1"/>
    <col min="1271" max="1271" width="15.7109375" style="15" customWidth="1"/>
    <col min="1272" max="1272" width="41.42578125" style="15" customWidth="1"/>
    <col min="1273" max="1273" width="21.7109375" style="15" customWidth="1"/>
    <col min="1274" max="1274" width="18.42578125" style="15" customWidth="1"/>
    <col min="1275" max="1275" width="19.28515625" style="15" customWidth="1"/>
    <col min="1276" max="1276" width="20.42578125" style="15" customWidth="1"/>
    <col min="1277" max="1522" width="11.42578125" style="15"/>
    <col min="1523" max="1523" width="5.42578125" style="15" customWidth="1"/>
    <col min="1524" max="1524" width="5" style="15" customWidth="1"/>
    <col min="1525" max="1526" width="17.28515625" style="15" customWidth="1"/>
    <col min="1527" max="1527" width="15.7109375" style="15" customWidth="1"/>
    <col min="1528" max="1528" width="41.42578125" style="15" customWidth="1"/>
    <col min="1529" max="1529" width="21.7109375" style="15" customWidth="1"/>
    <col min="1530" max="1530" width="18.42578125" style="15" customWidth="1"/>
    <col min="1531" max="1531" width="19.28515625" style="15" customWidth="1"/>
    <col min="1532" max="1532" width="20.42578125" style="15" customWidth="1"/>
    <col min="1533" max="1778" width="11.42578125" style="15"/>
    <col min="1779" max="1779" width="5.42578125" style="15" customWidth="1"/>
    <col min="1780" max="1780" width="5" style="15" customWidth="1"/>
    <col min="1781" max="1782" width="17.28515625" style="15" customWidth="1"/>
    <col min="1783" max="1783" width="15.7109375" style="15" customWidth="1"/>
    <col min="1784" max="1784" width="41.42578125" style="15" customWidth="1"/>
    <col min="1785" max="1785" width="21.7109375" style="15" customWidth="1"/>
    <col min="1786" max="1786" width="18.42578125" style="15" customWidth="1"/>
    <col min="1787" max="1787" width="19.28515625" style="15" customWidth="1"/>
    <col min="1788" max="1788" width="20.42578125" style="15" customWidth="1"/>
    <col min="1789" max="2034" width="11.42578125" style="15"/>
    <col min="2035" max="2035" width="5.42578125" style="15" customWidth="1"/>
    <col min="2036" max="2036" width="5" style="15" customWidth="1"/>
    <col min="2037" max="2038" width="17.28515625" style="15" customWidth="1"/>
    <col min="2039" max="2039" width="15.7109375" style="15" customWidth="1"/>
    <col min="2040" max="2040" width="41.42578125" style="15" customWidth="1"/>
    <col min="2041" max="2041" width="21.7109375" style="15" customWidth="1"/>
    <col min="2042" max="2042" width="18.42578125" style="15" customWidth="1"/>
    <col min="2043" max="2043" width="19.28515625" style="15" customWidth="1"/>
    <col min="2044" max="2044" width="20.42578125" style="15" customWidth="1"/>
    <col min="2045" max="2290" width="11.42578125" style="15"/>
    <col min="2291" max="2291" width="5.42578125" style="15" customWidth="1"/>
    <col min="2292" max="2292" width="5" style="15" customWidth="1"/>
    <col min="2293" max="2294" width="17.28515625" style="15" customWidth="1"/>
    <col min="2295" max="2295" width="15.7109375" style="15" customWidth="1"/>
    <col min="2296" max="2296" width="41.42578125" style="15" customWidth="1"/>
    <col min="2297" max="2297" width="21.7109375" style="15" customWidth="1"/>
    <col min="2298" max="2298" width="18.42578125" style="15" customWidth="1"/>
    <col min="2299" max="2299" width="19.28515625" style="15" customWidth="1"/>
    <col min="2300" max="2300" width="20.42578125" style="15" customWidth="1"/>
    <col min="2301" max="2546" width="11.42578125" style="15"/>
    <col min="2547" max="2547" width="5.42578125" style="15" customWidth="1"/>
    <col min="2548" max="2548" width="5" style="15" customWidth="1"/>
    <col min="2549" max="2550" width="17.28515625" style="15" customWidth="1"/>
    <col min="2551" max="2551" width="15.7109375" style="15" customWidth="1"/>
    <col min="2552" max="2552" width="41.42578125" style="15" customWidth="1"/>
    <col min="2553" max="2553" width="21.7109375" style="15" customWidth="1"/>
    <col min="2554" max="2554" width="18.42578125" style="15" customWidth="1"/>
    <col min="2555" max="2555" width="19.28515625" style="15" customWidth="1"/>
    <col min="2556" max="2556" width="20.42578125" style="15" customWidth="1"/>
    <col min="2557" max="2802" width="11.42578125" style="15"/>
    <col min="2803" max="2803" width="5.42578125" style="15" customWidth="1"/>
    <col min="2804" max="2804" width="5" style="15" customWidth="1"/>
    <col min="2805" max="2806" width="17.28515625" style="15" customWidth="1"/>
    <col min="2807" max="2807" width="15.7109375" style="15" customWidth="1"/>
    <col min="2808" max="2808" width="41.42578125" style="15" customWidth="1"/>
    <col min="2809" max="2809" width="21.7109375" style="15" customWidth="1"/>
    <col min="2810" max="2810" width="18.42578125" style="15" customWidth="1"/>
    <col min="2811" max="2811" width="19.28515625" style="15" customWidth="1"/>
    <col min="2812" max="2812" width="20.42578125" style="15" customWidth="1"/>
    <col min="2813" max="3058" width="11.42578125" style="15"/>
    <col min="3059" max="3059" width="5.42578125" style="15" customWidth="1"/>
    <col min="3060" max="3060" width="5" style="15" customWidth="1"/>
    <col min="3061" max="3062" width="17.28515625" style="15" customWidth="1"/>
    <col min="3063" max="3063" width="15.7109375" style="15" customWidth="1"/>
    <col min="3064" max="3064" width="41.42578125" style="15" customWidth="1"/>
    <col min="3065" max="3065" width="21.7109375" style="15" customWidth="1"/>
    <col min="3066" max="3066" width="18.42578125" style="15" customWidth="1"/>
    <col min="3067" max="3067" width="19.28515625" style="15" customWidth="1"/>
    <col min="3068" max="3068" width="20.42578125" style="15" customWidth="1"/>
    <col min="3069" max="3314" width="11.42578125" style="15"/>
    <col min="3315" max="3315" width="5.42578125" style="15" customWidth="1"/>
    <col min="3316" max="3316" width="5" style="15" customWidth="1"/>
    <col min="3317" max="3318" width="17.28515625" style="15" customWidth="1"/>
    <col min="3319" max="3319" width="15.7109375" style="15" customWidth="1"/>
    <col min="3320" max="3320" width="41.42578125" style="15" customWidth="1"/>
    <col min="3321" max="3321" width="21.7109375" style="15" customWidth="1"/>
    <col min="3322" max="3322" width="18.42578125" style="15" customWidth="1"/>
    <col min="3323" max="3323" width="19.28515625" style="15" customWidth="1"/>
    <col min="3324" max="3324" width="20.42578125" style="15" customWidth="1"/>
    <col min="3325" max="3570" width="11.42578125" style="15"/>
    <col min="3571" max="3571" width="5.42578125" style="15" customWidth="1"/>
    <col min="3572" max="3572" width="5" style="15" customWidth="1"/>
    <col min="3573" max="3574" width="17.28515625" style="15" customWidth="1"/>
    <col min="3575" max="3575" width="15.7109375" style="15" customWidth="1"/>
    <col min="3576" max="3576" width="41.42578125" style="15" customWidth="1"/>
    <col min="3577" max="3577" width="21.7109375" style="15" customWidth="1"/>
    <col min="3578" max="3578" width="18.42578125" style="15" customWidth="1"/>
    <col min="3579" max="3579" width="19.28515625" style="15" customWidth="1"/>
    <col min="3580" max="3580" width="20.42578125" style="15" customWidth="1"/>
    <col min="3581" max="3826" width="11.42578125" style="15"/>
    <col min="3827" max="3827" width="5.42578125" style="15" customWidth="1"/>
    <col min="3828" max="3828" width="5" style="15" customWidth="1"/>
    <col min="3829" max="3830" width="17.28515625" style="15" customWidth="1"/>
    <col min="3831" max="3831" width="15.7109375" style="15" customWidth="1"/>
    <col min="3832" max="3832" width="41.42578125" style="15" customWidth="1"/>
    <col min="3833" max="3833" width="21.7109375" style="15" customWidth="1"/>
    <col min="3834" max="3834" width="18.42578125" style="15" customWidth="1"/>
    <col min="3835" max="3835" width="19.28515625" style="15" customWidth="1"/>
    <col min="3836" max="3836" width="20.42578125" style="15" customWidth="1"/>
    <col min="3837" max="4082" width="11.42578125" style="15"/>
    <col min="4083" max="4083" width="5.42578125" style="15" customWidth="1"/>
    <col min="4084" max="4084" width="5" style="15" customWidth="1"/>
    <col min="4085" max="4086" width="17.28515625" style="15" customWidth="1"/>
    <col min="4087" max="4087" width="15.7109375" style="15" customWidth="1"/>
    <col min="4088" max="4088" width="41.42578125" style="15" customWidth="1"/>
    <col min="4089" max="4089" width="21.7109375" style="15" customWidth="1"/>
    <col min="4090" max="4090" width="18.42578125" style="15" customWidth="1"/>
    <col min="4091" max="4091" width="19.28515625" style="15" customWidth="1"/>
    <col min="4092" max="4092" width="20.42578125" style="15" customWidth="1"/>
    <col min="4093" max="4338" width="11.42578125" style="15"/>
    <col min="4339" max="4339" width="5.42578125" style="15" customWidth="1"/>
    <col min="4340" max="4340" width="5" style="15" customWidth="1"/>
    <col min="4341" max="4342" width="17.28515625" style="15" customWidth="1"/>
    <col min="4343" max="4343" width="15.7109375" style="15" customWidth="1"/>
    <col min="4344" max="4344" width="41.42578125" style="15" customWidth="1"/>
    <col min="4345" max="4345" width="21.7109375" style="15" customWidth="1"/>
    <col min="4346" max="4346" width="18.42578125" style="15" customWidth="1"/>
    <col min="4347" max="4347" width="19.28515625" style="15" customWidth="1"/>
    <col min="4348" max="4348" width="20.42578125" style="15" customWidth="1"/>
    <col min="4349" max="4594" width="11.42578125" style="15"/>
    <col min="4595" max="4595" width="5.42578125" style="15" customWidth="1"/>
    <col min="4596" max="4596" width="5" style="15" customWidth="1"/>
    <col min="4597" max="4598" width="17.28515625" style="15" customWidth="1"/>
    <col min="4599" max="4599" width="15.7109375" style="15" customWidth="1"/>
    <col min="4600" max="4600" width="41.42578125" style="15" customWidth="1"/>
    <col min="4601" max="4601" width="21.7109375" style="15" customWidth="1"/>
    <col min="4602" max="4602" width="18.42578125" style="15" customWidth="1"/>
    <col min="4603" max="4603" width="19.28515625" style="15" customWidth="1"/>
    <col min="4604" max="4604" width="20.42578125" style="15" customWidth="1"/>
    <col min="4605" max="4850" width="11.42578125" style="15"/>
    <col min="4851" max="4851" width="5.42578125" style="15" customWidth="1"/>
    <col min="4852" max="4852" width="5" style="15" customWidth="1"/>
    <col min="4853" max="4854" width="17.28515625" style="15" customWidth="1"/>
    <col min="4855" max="4855" width="15.7109375" style="15" customWidth="1"/>
    <col min="4856" max="4856" width="41.42578125" style="15" customWidth="1"/>
    <col min="4857" max="4857" width="21.7109375" style="15" customWidth="1"/>
    <col min="4858" max="4858" width="18.42578125" style="15" customWidth="1"/>
    <col min="4859" max="4859" width="19.28515625" style="15" customWidth="1"/>
    <col min="4860" max="4860" width="20.42578125" style="15" customWidth="1"/>
    <col min="4861" max="5106" width="11.42578125" style="15"/>
    <col min="5107" max="5107" width="5.42578125" style="15" customWidth="1"/>
    <col min="5108" max="5108" width="5" style="15" customWidth="1"/>
    <col min="5109" max="5110" width="17.28515625" style="15" customWidth="1"/>
    <col min="5111" max="5111" width="15.7109375" style="15" customWidth="1"/>
    <col min="5112" max="5112" width="41.42578125" style="15" customWidth="1"/>
    <col min="5113" max="5113" width="21.7109375" style="15" customWidth="1"/>
    <col min="5114" max="5114" width="18.42578125" style="15" customWidth="1"/>
    <col min="5115" max="5115" width="19.28515625" style="15" customWidth="1"/>
    <col min="5116" max="5116" width="20.42578125" style="15" customWidth="1"/>
    <col min="5117" max="5362" width="11.42578125" style="15"/>
    <col min="5363" max="5363" width="5.42578125" style="15" customWidth="1"/>
    <col min="5364" max="5364" width="5" style="15" customWidth="1"/>
    <col min="5365" max="5366" width="17.28515625" style="15" customWidth="1"/>
    <col min="5367" max="5367" width="15.7109375" style="15" customWidth="1"/>
    <col min="5368" max="5368" width="41.42578125" style="15" customWidth="1"/>
    <col min="5369" max="5369" width="21.7109375" style="15" customWidth="1"/>
    <col min="5370" max="5370" width="18.42578125" style="15" customWidth="1"/>
    <col min="5371" max="5371" width="19.28515625" style="15" customWidth="1"/>
    <col min="5372" max="5372" width="20.42578125" style="15" customWidth="1"/>
    <col min="5373" max="5618" width="11.42578125" style="15"/>
    <col min="5619" max="5619" width="5.42578125" style="15" customWidth="1"/>
    <col min="5620" max="5620" width="5" style="15" customWidth="1"/>
    <col min="5621" max="5622" width="17.28515625" style="15" customWidth="1"/>
    <col min="5623" max="5623" width="15.7109375" style="15" customWidth="1"/>
    <col min="5624" max="5624" width="41.42578125" style="15" customWidth="1"/>
    <col min="5625" max="5625" width="21.7109375" style="15" customWidth="1"/>
    <col min="5626" max="5626" width="18.42578125" style="15" customWidth="1"/>
    <col min="5627" max="5627" width="19.28515625" style="15" customWidth="1"/>
    <col min="5628" max="5628" width="20.42578125" style="15" customWidth="1"/>
    <col min="5629" max="5874" width="11.42578125" style="15"/>
    <col min="5875" max="5875" width="5.42578125" style="15" customWidth="1"/>
    <col min="5876" max="5876" width="5" style="15" customWidth="1"/>
    <col min="5877" max="5878" width="17.28515625" style="15" customWidth="1"/>
    <col min="5879" max="5879" width="15.7109375" style="15" customWidth="1"/>
    <col min="5880" max="5880" width="41.42578125" style="15" customWidth="1"/>
    <col min="5881" max="5881" width="21.7109375" style="15" customWidth="1"/>
    <col min="5882" max="5882" width="18.42578125" style="15" customWidth="1"/>
    <col min="5883" max="5883" width="19.28515625" style="15" customWidth="1"/>
    <col min="5884" max="5884" width="20.42578125" style="15" customWidth="1"/>
    <col min="5885" max="6130" width="11.42578125" style="15"/>
    <col min="6131" max="6131" width="5.42578125" style="15" customWidth="1"/>
    <col min="6132" max="6132" width="5" style="15" customWidth="1"/>
    <col min="6133" max="6134" width="17.28515625" style="15" customWidth="1"/>
    <col min="6135" max="6135" width="15.7109375" style="15" customWidth="1"/>
    <col min="6136" max="6136" width="41.42578125" style="15" customWidth="1"/>
    <col min="6137" max="6137" width="21.7109375" style="15" customWidth="1"/>
    <col min="6138" max="6138" width="18.42578125" style="15" customWidth="1"/>
    <col min="6139" max="6139" width="19.28515625" style="15" customWidth="1"/>
    <col min="6140" max="6140" width="20.42578125" style="15" customWidth="1"/>
    <col min="6141" max="6386" width="11.42578125" style="15"/>
    <col min="6387" max="6387" width="5.42578125" style="15" customWidth="1"/>
    <col min="6388" max="6388" width="5" style="15" customWidth="1"/>
    <col min="6389" max="6390" width="17.28515625" style="15" customWidth="1"/>
    <col min="6391" max="6391" width="15.7109375" style="15" customWidth="1"/>
    <col min="6392" max="6392" width="41.42578125" style="15" customWidth="1"/>
    <col min="6393" max="6393" width="21.7109375" style="15" customWidth="1"/>
    <col min="6394" max="6394" width="18.42578125" style="15" customWidth="1"/>
    <col min="6395" max="6395" width="19.28515625" style="15" customWidth="1"/>
    <col min="6396" max="6396" width="20.42578125" style="15" customWidth="1"/>
    <col min="6397" max="6642" width="11.42578125" style="15"/>
    <col min="6643" max="6643" width="5.42578125" style="15" customWidth="1"/>
    <col min="6644" max="6644" width="5" style="15" customWidth="1"/>
    <col min="6645" max="6646" width="17.28515625" style="15" customWidth="1"/>
    <col min="6647" max="6647" width="15.7109375" style="15" customWidth="1"/>
    <col min="6648" max="6648" width="41.42578125" style="15" customWidth="1"/>
    <col min="6649" max="6649" width="21.7109375" style="15" customWidth="1"/>
    <col min="6650" max="6650" width="18.42578125" style="15" customWidth="1"/>
    <col min="6651" max="6651" width="19.28515625" style="15" customWidth="1"/>
    <col min="6652" max="6652" width="20.42578125" style="15" customWidth="1"/>
    <col min="6653" max="6898" width="11.42578125" style="15"/>
    <col min="6899" max="6899" width="5.42578125" style="15" customWidth="1"/>
    <col min="6900" max="6900" width="5" style="15" customWidth="1"/>
    <col min="6901" max="6902" width="17.28515625" style="15" customWidth="1"/>
    <col min="6903" max="6903" width="15.7109375" style="15" customWidth="1"/>
    <col min="6904" max="6904" width="41.42578125" style="15" customWidth="1"/>
    <col min="6905" max="6905" width="21.7109375" style="15" customWidth="1"/>
    <col min="6906" max="6906" width="18.42578125" style="15" customWidth="1"/>
    <col min="6907" max="6907" width="19.28515625" style="15" customWidth="1"/>
    <col min="6908" max="6908" width="20.42578125" style="15" customWidth="1"/>
    <col min="6909" max="7154" width="11.42578125" style="15"/>
    <col min="7155" max="7155" width="5.42578125" style="15" customWidth="1"/>
    <col min="7156" max="7156" width="5" style="15" customWidth="1"/>
    <col min="7157" max="7158" width="17.28515625" style="15" customWidth="1"/>
    <col min="7159" max="7159" width="15.7109375" style="15" customWidth="1"/>
    <col min="7160" max="7160" width="41.42578125" style="15" customWidth="1"/>
    <col min="7161" max="7161" width="21.7109375" style="15" customWidth="1"/>
    <col min="7162" max="7162" width="18.42578125" style="15" customWidth="1"/>
    <col min="7163" max="7163" width="19.28515625" style="15" customWidth="1"/>
    <col min="7164" max="7164" width="20.42578125" style="15" customWidth="1"/>
    <col min="7165" max="7410" width="11.42578125" style="15"/>
    <col min="7411" max="7411" width="5.42578125" style="15" customWidth="1"/>
    <col min="7412" max="7412" width="5" style="15" customWidth="1"/>
    <col min="7413" max="7414" width="17.28515625" style="15" customWidth="1"/>
    <col min="7415" max="7415" width="15.7109375" style="15" customWidth="1"/>
    <col min="7416" max="7416" width="41.42578125" style="15" customWidth="1"/>
    <col min="7417" max="7417" width="21.7109375" style="15" customWidth="1"/>
    <col min="7418" max="7418" width="18.42578125" style="15" customWidth="1"/>
    <col min="7419" max="7419" width="19.28515625" style="15" customWidth="1"/>
    <col min="7420" max="7420" width="20.42578125" style="15" customWidth="1"/>
    <col min="7421" max="7666" width="11.42578125" style="15"/>
    <col min="7667" max="7667" width="5.42578125" style="15" customWidth="1"/>
    <col min="7668" max="7668" width="5" style="15" customWidth="1"/>
    <col min="7669" max="7670" width="17.28515625" style="15" customWidth="1"/>
    <col min="7671" max="7671" width="15.7109375" style="15" customWidth="1"/>
    <col min="7672" max="7672" width="41.42578125" style="15" customWidth="1"/>
    <col min="7673" max="7673" width="21.7109375" style="15" customWidth="1"/>
    <col min="7674" max="7674" width="18.42578125" style="15" customWidth="1"/>
    <col min="7675" max="7675" width="19.28515625" style="15" customWidth="1"/>
    <col min="7676" max="7676" width="20.42578125" style="15" customWidth="1"/>
    <col min="7677" max="7922" width="11.42578125" style="15"/>
    <col min="7923" max="7923" width="5.42578125" style="15" customWidth="1"/>
    <col min="7924" max="7924" width="5" style="15" customWidth="1"/>
    <col min="7925" max="7926" width="17.28515625" style="15" customWidth="1"/>
    <col min="7927" max="7927" width="15.7109375" style="15" customWidth="1"/>
    <col min="7928" max="7928" width="41.42578125" style="15" customWidth="1"/>
    <col min="7929" max="7929" width="21.7109375" style="15" customWidth="1"/>
    <col min="7930" max="7930" width="18.42578125" style="15" customWidth="1"/>
    <col min="7931" max="7931" width="19.28515625" style="15" customWidth="1"/>
    <col min="7932" max="7932" width="20.42578125" style="15" customWidth="1"/>
    <col min="7933" max="8178" width="11.42578125" style="15"/>
    <col min="8179" max="8179" width="5.42578125" style="15" customWidth="1"/>
    <col min="8180" max="8180" width="5" style="15" customWidth="1"/>
    <col min="8181" max="8182" width="17.28515625" style="15" customWidth="1"/>
    <col min="8183" max="8183" width="15.7109375" style="15" customWidth="1"/>
    <col min="8184" max="8184" width="41.42578125" style="15" customWidth="1"/>
    <col min="8185" max="8185" width="21.7109375" style="15" customWidth="1"/>
    <col min="8186" max="8186" width="18.42578125" style="15" customWidth="1"/>
    <col min="8187" max="8187" width="19.28515625" style="15" customWidth="1"/>
    <col min="8188" max="8188" width="20.42578125" style="15" customWidth="1"/>
    <col min="8189" max="8434" width="11.42578125" style="15"/>
    <col min="8435" max="8435" width="5.42578125" style="15" customWidth="1"/>
    <col min="8436" max="8436" width="5" style="15" customWidth="1"/>
    <col min="8437" max="8438" width="17.28515625" style="15" customWidth="1"/>
    <col min="8439" max="8439" width="15.7109375" style="15" customWidth="1"/>
    <col min="8440" max="8440" width="41.42578125" style="15" customWidth="1"/>
    <col min="8441" max="8441" width="21.7109375" style="15" customWidth="1"/>
    <col min="8442" max="8442" width="18.42578125" style="15" customWidth="1"/>
    <col min="8443" max="8443" width="19.28515625" style="15" customWidth="1"/>
    <col min="8444" max="8444" width="20.42578125" style="15" customWidth="1"/>
    <col min="8445" max="8690" width="11.42578125" style="15"/>
    <col min="8691" max="8691" width="5.42578125" style="15" customWidth="1"/>
    <col min="8692" max="8692" width="5" style="15" customWidth="1"/>
    <col min="8693" max="8694" width="17.28515625" style="15" customWidth="1"/>
    <col min="8695" max="8695" width="15.7109375" style="15" customWidth="1"/>
    <col min="8696" max="8696" width="41.42578125" style="15" customWidth="1"/>
    <col min="8697" max="8697" width="21.7109375" style="15" customWidth="1"/>
    <col min="8698" max="8698" width="18.42578125" style="15" customWidth="1"/>
    <col min="8699" max="8699" width="19.28515625" style="15" customWidth="1"/>
    <col min="8700" max="8700" width="20.42578125" style="15" customWidth="1"/>
    <col min="8701" max="8946" width="11.42578125" style="15"/>
    <col min="8947" max="8947" width="5.42578125" style="15" customWidth="1"/>
    <col min="8948" max="8948" width="5" style="15" customWidth="1"/>
    <col min="8949" max="8950" width="17.28515625" style="15" customWidth="1"/>
    <col min="8951" max="8951" width="15.7109375" style="15" customWidth="1"/>
    <col min="8952" max="8952" width="41.42578125" style="15" customWidth="1"/>
    <col min="8953" max="8953" width="21.7109375" style="15" customWidth="1"/>
    <col min="8954" max="8954" width="18.42578125" style="15" customWidth="1"/>
    <col min="8955" max="8955" width="19.28515625" style="15" customWidth="1"/>
    <col min="8956" max="8956" width="20.42578125" style="15" customWidth="1"/>
    <col min="8957" max="9202" width="11.42578125" style="15"/>
    <col min="9203" max="9203" width="5.42578125" style="15" customWidth="1"/>
    <col min="9204" max="9204" width="5" style="15" customWidth="1"/>
    <col min="9205" max="9206" width="17.28515625" style="15" customWidth="1"/>
    <col min="9207" max="9207" width="15.7109375" style="15" customWidth="1"/>
    <col min="9208" max="9208" width="41.42578125" style="15" customWidth="1"/>
    <col min="9209" max="9209" width="21.7109375" style="15" customWidth="1"/>
    <col min="9210" max="9210" width="18.42578125" style="15" customWidth="1"/>
    <col min="9211" max="9211" width="19.28515625" style="15" customWidth="1"/>
    <col min="9212" max="9212" width="20.42578125" style="15" customWidth="1"/>
    <col min="9213" max="9458" width="11.42578125" style="15"/>
    <col min="9459" max="9459" width="5.42578125" style="15" customWidth="1"/>
    <col min="9460" max="9460" width="5" style="15" customWidth="1"/>
    <col min="9461" max="9462" width="17.28515625" style="15" customWidth="1"/>
    <col min="9463" max="9463" width="15.7109375" style="15" customWidth="1"/>
    <col min="9464" max="9464" width="41.42578125" style="15" customWidth="1"/>
    <col min="9465" max="9465" width="21.7109375" style="15" customWidth="1"/>
    <col min="9466" max="9466" width="18.42578125" style="15" customWidth="1"/>
    <col min="9467" max="9467" width="19.28515625" style="15" customWidth="1"/>
    <col min="9468" max="9468" width="20.42578125" style="15" customWidth="1"/>
    <col min="9469" max="9714" width="11.42578125" style="15"/>
    <col min="9715" max="9715" width="5.42578125" style="15" customWidth="1"/>
    <col min="9716" max="9716" width="5" style="15" customWidth="1"/>
    <col min="9717" max="9718" width="17.28515625" style="15" customWidth="1"/>
    <col min="9719" max="9719" width="15.7109375" style="15" customWidth="1"/>
    <col min="9720" max="9720" width="41.42578125" style="15" customWidth="1"/>
    <col min="9721" max="9721" width="21.7109375" style="15" customWidth="1"/>
    <col min="9722" max="9722" width="18.42578125" style="15" customWidth="1"/>
    <col min="9723" max="9723" width="19.28515625" style="15" customWidth="1"/>
    <col min="9724" max="9724" width="20.42578125" style="15" customWidth="1"/>
    <col min="9725" max="9970" width="11.42578125" style="15"/>
    <col min="9971" max="9971" width="5.42578125" style="15" customWidth="1"/>
    <col min="9972" max="9972" width="5" style="15" customWidth="1"/>
    <col min="9973" max="9974" width="17.28515625" style="15" customWidth="1"/>
    <col min="9975" max="9975" width="15.7109375" style="15" customWidth="1"/>
    <col min="9976" max="9976" width="41.42578125" style="15" customWidth="1"/>
    <col min="9977" max="9977" width="21.7109375" style="15" customWidth="1"/>
    <col min="9978" max="9978" width="18.42578125" style="15" customWidth="1"/>
    <col min="9979" max="9979" width="19.28515625" style="15" customWidth="1"/>
    <col min="9980" max="9980" width="20.42578125" style="15" customWidth="1"/>
    <col min="9981" max="10226" width="11.42578125" style="15"/>
    <col min="10227" max="10227" width="5.42578125" style="15" customWidth="1"/>
    <col min="10228" max="10228" width="5" style="15" customWidth="1"/>
    <col min="10229" max="10230" width="17.28515625" style="15" customWidth="1"/>
    <col min="10231" max="10231" width="15.7109375" style="15" customWidth="1"/>
    <col min="10232" max="10232" width="41.42578125" style="15" customWidth="1"/>
    <col min="10233" max="10233" width="21.7109375" style="15" customWidth="1"/>
    <col min="10234" max="10234" width="18.42578125" style="15" customWidth="1"/>
    <col min="10235" max="10235" width="19.28515625" style="15" customWidth="1"/>
    <col min="10236" max="10236" width="20.42578125" style="15" customWidth="1"/>
    <col min="10237" max="10482" width="11.42578125" style="15"/>
    <col min="10483" max="10483" width="5.42578125" style="15" customWidth="1"/>
    <col min="10484" max="10484" width="5" style="15" customWidth="1"/>
    <col min="10485" max="10486" width="17.28515625" style="15" customWidth="1"/>
    <col min="10487" max="10487" width="15.7109375" style="15" customWidth="1"/>
    <col min="10488" max="10488" width="41.42578125" style="15" customWidth="1"/>
    <col min="10489" max="10489" width="21.7109375" style="15" customWidth="1"/>
    <col min="10490" max="10490" width="18.42578125" style="15" customWidth="1"/>
    <col min="10491" max="10491" width="19.28515625" style="15" customWidth="1"/>
    <col min="10492" max="10492" width="20.42578125" style="15" customWidth="1"/>
    <col min="10493" max="10738" width="11.42578125" style="15"/>
    <col min="10739" max="10739" width="5.42578125" style="15" customWidth="1"/>
    <col min="10740" max="10740" width="5" style="15" customWidth="1"/>
    <col min="10741" max="10742" width="17.28515625" style="15" customWidth="1"/>
    <col min="10743" max="10743" width="15.7109375" style="15" customWidth="1"/>
    <col min="10744" max="10744" width="41.42578125" style="15" customWidth="1"/>
    <col min="10745" max="10745" width="21.7109375" style="15" customWidth="1"/>
    <col min="10746" max="10746" width="18.42578125" style="15" customWidth="1"/>
    <col min="10747" max="10747" width="19.28515625" style="15" customWidth="1"/>
    <col min="10748" max="10748" width="20.42578125" style="15" customWidth="1"/>
    <col min="10749" max="10994" width="11.42578125" style="15"/>
    <col min="10995" max="10995" width="5.42578125" style="15" customWidth="1"/>
    <col min="10996" max="10996" width="5" style="15" customWidth="1"/>
    <col min="10997" max="10998" width="17.28515625" style="15" customWidth="1"/>
    <col min="10999" max="10999" width="15.7109375" style="15" customWidth="1"/>
    <col min="11000" max="11000" width="41.42578125" style="15" customWidth="1"/>
    <col min="11001" max="11001" width="21.7109375" style="15" customWidth="1"/>
    <col min="11002" max="11002" width="18.42578125" style="15" customWidth="1"/>
    <col min="11003" max="11003" width="19.28515625" style="15" customWidth="1"/>
    <col min="11004" max="11004" width="20.42578125" style="15" customWidth="1"/>
    <col min="11005" max="11250" width="11.42578125" style="15"/>
    <col min="11251" max="11251" width="5.42578125" style="15" customWidth="1"/>
    <col min="11252" max="11252" width="5" style="15" customWidth="1"/>
    <col min="11253" max="11254" width="17.28515625" style="15" customWidth="1"/>
    <col min="11255" max="11255" width="15.7109375" style="15" customWidth="1"/>
    <col min="11256" max="11256" width="41.42578125" style="15" customWidth="1"/>
    <col min="11257" max="11257" width="21.7109375" style="15" customWidth="1"/>
    <col min="11258" max="11258" width="18.42578125" style="15" customWidth="1"/>
    <col min="11259" max="11259" width="19.28515625" style="15" customWidth="1"/>
    <col min="11260" max="11260" width="20.42578125" style="15" customWidth="1"/>
    <col min="11261" max="11506" width="11.42578125" style="15"/>
    <col min="11507" max="11507" width="5.42578125" style="15" customWidth="1"/>
    <col min="11508" max="11508" width="5" style="15" customWidth="1"/>
    <col min="11509" max="11510" width="17.28515625" style="15" customWidth="1"/>
    <col min="11511" max="11511" width="15.7109375" style="15" customWidth="1"/>
    <col min="11512" max="11512" width="41.42578125" style="15" customWidth="1"/>
    <col min="11513" max="11513" width="21.7109375" style="15" customWidth="1"/>
    <col min="11514" max="11514" width="18.42578125" style="15" customWidth="1"/>
    <col min="11515" max="11515" width="19.28515625" style="15" customWidth="1"/>
    <col min="11516" max="11516" width="20.42578125" style="15" customWidth="1"/>
    <col min="11517" max="11762" width="11.42578125" style="15"/>
    <col min="11763" max="11763" width="5.42578125" style="15" customWidth="1"/>
    <col min="11764" max="11764" width="5" style="15" customWidth="1"/>
    <col min="11765" max="11766" width="17.28515625" style="15" customWidth="1"/>
    <col min="11767" max="11767" width="15.7109375" style="15" customWidth="1"/>
    <col min="11768" max="11768" width="41.42578125" style="15" customWidth="1"/>
    <col min="11769" max="11769" width="21.7109375" style="15" customWidth="1"/>
    <col min="11770" max="11770" width="18.42578125" style="15" customWidth="1"/>
    <col min="11771" max="11771" width="19.28515625" style="15" customWidth="1"/>
    <col min="11772" max="11772" width="20.42578125" style="15" customWidth="1"/>
    <col min="11773" max="12018" width="11.42578125" style="15"/>
    <col min="12019" max="12019" width="5.42578125" style="15" customWidth="1"/>
    <col min="12020" max="12020" width="5" style="15" customWidth="1"/>
    <col min="12021" max="12022" width="17.28515625" style="15" customWidth="1"/>
    <col min="12023" max="12023" width="15.7109375" style="15" customWidth="1"/>
    <col min="12024" max="12024" width="41.42578125" style="15" customWidth="1"/>
    <col min="12025" max="12025" width="21.7109375" style="15" customWidth="1"/>
    <col min="12026" max="12026" width="18.42578125" style="15" customWidth="1"/>
    <col min="12027" max="12027" width="19.28515625" style="15" customWidth="1"/>
    <col min="12028" max="12028" width="20.42578125" style="15" customWidth="1"/>
    <col min="12029" max="12274" width="11.42578125" style="15"/>
    <col min="12275" max="12275" width="5.42578125" style="15" customWidth="1"/>
    <col min="12276" max="12276" width="5" style="15" customWidth="1"/>
    <col min="12277" max="12278" width="17.28515625" style="15" customWidth="1"/>
    <col min="12279" max="12279" width="15.7109375" style="15" customWidth="1"/>
    <col min="12280" max="12280" width="41.42578125" style="15" customWidth="1"/>
    <col min="12281" max="12281" width="21.7109375" style="15" customWidth="1"/>
    <col min="12282" max="12282" width="18.42578125" style="15" customWidth="1"/>
    <col min="12283" max="12283" width="19.28515625" style="15" customWidth="1"/>
    <col min="12284" max="12284" width="20.42578125" style="15" customWidth="1"/>
    <col min="12285" max="12530" width="11.42578125" style="15"/>
    <col min="12531" max="12531" width="5.42578125" style="15" customWidth="1"/>
    <col min="12532" max="12532" width="5" style="15" customWidth="1"/>
    <col min="12533" max="12534" width="17.28515625" style="15" customWidth="1"/>
    <col min="12535" max="12535" width="15.7109375" style="15" customWidth="1"/>
    <col min="12536" max="12536" width="41.42578125" style="15" customWidth="1"/>
    <col min="12537" max="12537" width="21.7109375" style="15" customWidth="1"/>
    <col min="12538" max="12538" width="18.42578125" style="15" customWidth="1"/>
    <col min="12539" max="12539" width="19.28515625" style="15" customWidth="1"/>
    <col min="12540" max="12540" width="20.42578125" style="15" customWidth="1"/>
    <col min="12541" max="12786" width="11.42578125" style="15"/>
    <col min="12787" max="12787" width="5.42578125" style="15" customWidth="1"/>
    <col min="12788" max="12788" width="5" style="15" customWidth="1"/>
    <col min="12789" max="12790" width="17.28515625" style="15" customWidth="1"/>
    <col min="12791" max="12791" width="15.7109375" style="15" customWidth="1"/>
    <col min="12792" max="12792" width="41.42578125" style="15" customWidth="1"/>
    <col min="12793" max="12793" width="21.7109375" style="15" customWidth="1"/>
    <col min="12794" max="12794" width="18.42578125" style="15" customWidth="1"/>
    <col min="12795" max="12795" width="19.28515625" style="15" customWidth="1"/>
    <col min="12796" max="12796" width="20.42578125" style="15" customWidth="1"/>
    <col min="12797" max="13042" width="11.42578125" style="15"/>
    <col min="13043" max="13043" width="5.42578125" style="15" customWidth="1"/>
    <col min="13044" max="13044" width="5" style="15" customWidth="1"/>
    <col min="13045" max="13046" width="17.28515625" style="15" customWidth="1"/>
    <col min="13047" max="13047" width="15.7109375" style="15" customWidth="1"/>
    <col min="13048" max="13048" width="41.42578125" style="15" customWidth="1"/>
    <col min="13049" max="13049" width="21.7109375" style="15" customWidth="1"/>
    <col min="13050" max="13050" width="18.42578125" style="15" customWidth="1"/>
    <col min="13051" max="13051" width="19.28515625" style="15" customWidth="1"/>
    <col min="13052" max="13052" width="20.42578125" style="15" customWidth="1"/>
    <col min="13053" max="13298" width="11.42578125" style="15"/>
    <col min="13299" max="13299" width="5.42578125" style="15" customWidth="1"/>
    <col min="13300" max="13300" width="5" style="15" customWidth="1"/>
    <col min="13301" max="13302" width="17.28515625" style="15" customWidth="1"/>
    <col min="13303" max="13303" width="15.7109375" style="15" customWidth="1"/>
    <col min="13304" max="13304" width="41.42578125" style="15" customWidth="1"/>
    <col min="13305" max="13305" width="21.7109375" style="15" customWidth="1"/>
    <col min="13306" max="13306" width="18.42578125" style="15" customWidth="1"/>
    <col min="13307" max="13307" width="19.28515625" style="15" customWidth="1"/>
    <col min="13308" max="13308" width="20.42578125" style="15" customWidth="1"/>
    <col min="13309" max="13554" width="11.42578125" style="15"/>
    <col min="13555" max="13555" width="5.42578125" style="15" customWidth="1"/>
    <col min="13556" max="13556" width="5" style="15" customWidth="1"/>
    <col min="13557" max="13558" width="17.28515625" style="15" customWidth="1"/>
    <col min="13559" max="13559" width="15.7109375" style="15" customWidth="1"/>
    <col min="13560" max="13560" width="41.42578125" style="15" customWidth="1"/>
    <col min="13561" max="13561" width="21.7109375" style="15" customWidth="1"/>
    <col min="13562" max="13562" width="18.42578125" style="15" customWidth="1"/>
    <col min="13563" max="13563" width="19.28515625" style="15" customWidth="1"/>
    <col min="13564" max="13564" width="20.42578125" style="15" customWidth="1"/>
    <col min="13565" max="13810" width="11.42578125" style="15"/>
    <col min="13811" max="13811" width="5.42578125" style="15" customWidth="1"/>
    <col min="13812" max="13812" width="5" style="15" customWidth="1"/>
    <col min="13813" max="13814" width="17.28515625" style="15" customWidth="1"/>
    <col min="13815" max="13815" width="15.7109375" style="15" customWidth="1"/>
    <col min="13816" max="13816" width="41.42578125" style="15" customWidth="1"/>
    <col min="13817" max="13817" width="21.7109375" style="15" customWidth="1"/>
    <col min="13818" max="13818" width="18.42578125" style="15" customWidth="1"/>
    <col min="13819" max="13819" width="19.28515625" style="15" customWidth="1"/>
    <col min="13820" max="13820" width="20.42578125" style="15" customWidth="1"/>
    <col min="13821" max="14066" width="11.42578125" style="15"/>
    <col min="14067" max="14067" width="5.42578125" style="15" customWidth="1"/>
    <col min="14068" max="14068" width="5" style="15" customWidth="1"/>
    <col min="14069" max="14070" width="17.28515625" style="15" customWidth="1"/>
    <col min="14071" max="14071" width="15.7109375" style="15" customWidth="1"/>
    <col min="14072" max="14072" width="41.42578125" style="15" customWidth="1"/>
    <col min="14073" max="14073" width="21.7109375" style="15" customWidth="1"/>
    <col min="14074" max="14074" width="18.42578125" style="15" customWidth="1"/>
    <col min="14075" max="14075" width="19.28515625" style="15" customWidth="1"/>
    <col min="14076" max="14076" width="20.42578125" style="15" customWidth="1"/>
    <col min="14077" max="14322" width="11.42578125" style="15"/>
    <col min="14323" max="14323" width="5.42578125" style="15" customWidth="1"/>
    <col min="14324" max="14324" width="5" style="15" customWidth="1"/>
    <col min="14325" max="14326" width="17.28515625" style="15" customWidth="1"/>
    <col min="14327" max="14327" width="15.7109375" style="15" customWidth="1"/>
    <col min="14328" max="14328" width="41.42578125" style="15" customWidth="1"/>
    <col min="14329" max="14329" width="21.7109375" style="15" customWidth="1"/>
    <col min="14330" max="14330" width="18.42578125" style="15" customWidth="1"/>
    <col min="14331" max="14331" width="19.28515625" style="15" customWidth="1"/>
    <col min="14332" max="14332" width="20.42578125" style="15" customWidth="1"/>
    <col min="14333" max="14578" width="11.42578125" style="15"/>
    <col min="14579" max="14579" width="5.42578125" style="15" customWidth="1"/>
    <col min="14580" max="14580" width="5" style="15" customWidth="1"/>
    <col min="14581" max="14582" width="17.28515625" style="15" customWidth="1"/>
    <col min="14583" max="14583" width="15.7109375" style="15" customWidth="1"/>
    <col min="14584" max="14584" width="41.42578125" style="15" customWidth="1"/>
    <col min="14585" max="14585" width="21.7109375" style="15" customWidth="1"/>
    <col min="14586" max="14586" width="18.42578125" style="15" customWidth="1"/>
    <col min="14587" max="14587" width="19.28515625" style="15" customWidth="1"/>
    <col min="14588" max="14588" width="20.42578125" style="15" customWidth="1"/>
    <col min="14589" max="14834" width="11.42578125" style="15"/>
    <col min="14835" max="14835" width="5.42578125" style="15" customWidth="1"/>
    <col min="14836" max="14836" width="5" style="15" customWidth="1"/>
    <col min="14837" max="14838" width="17.28515625" style="15" customWidth="1"/>
    <col min="14839" max="14839" width="15.7109375" style="15" customWidth="1"/>
    <col min="14840" max="14840" width="41.42578125" style="15" customWidth="1"/>
    <col min="14841" max="14841" width="21.7109375" style="15" customWidth="1"/>
    <col min="14842" max="14842" width="18.42578125" style="15" customWidth="1"/>
    <col min="14843" max="14843" width="19.28515625" style="15" customWidth="1"/>
    <col min="14844" max="14844" width="20.42578125" style="15" customWidth="1"/>
    <col min="14845" max="15090" width="11.42578125" style="15"/>
    <col min="15091" max="15091" width="5.42578125" style="15" customWidth="1"/>
    <col min="15092" max="15092" width="5" style="15" customWidth="1"/>
    <col min="15093" max="15094" width="17.28515625" style="15" customWidth="1"/>
    <col min="15095" max="15095" width="15.7109375" style="15" customWidth="1"/>
    <col min="15096" max="15096" width="41.42578125" style="15" customWidth="1"/>
    <col min="15097" max="15097" width="21.7109375" style="15" customWidth="1"/>
    <col min="15098" max="15098" width="18.42578125" style="15" customWidth="1"/>
    <col min="15099" max="15099" width="19.28515625" style="15" customWidth="1"/>
    <col min="15100" max="15100" width="20.42578125" style="15" customWidth="1"/>
    <col min="15101" max="15346" width="11.42578125" style="15"/>
    <col min="15347" max="15347" width="5.42578125" style="15" customWidth="1"/>
    <col min="15348" max="15348" width="5" style="15" customWidth="1"/>
    <col min="15349" max="15350" width="17.28515625" style="15" customWidth="1"/>
    <col min="15351" max="15351" width="15.7109375" style="15" customWidth="1"/>
    <col min="15352" max="15352" width="41.42578125" style="15" customWidth="1"/>
    <col min="15353" max="15353" width="21.7109375" style="15" customWidth="1"/>
    <col min="15354" max="15354" width="18.42578125" style="15" customWidth="1"/>
    <col min="15355" max="15355" width="19.28515625" style="15" customWidth="1"/>
    <col min="15356" max="15356" width="20.42578125" style="15" customWidth="1"/>
    <col min="15357" max="15602" width="11.42578125" style="15"/>
    <col min="15603" max="15603" width="5.42578125" style="15" customWidth="1"/>
    <col min="15604" max="15604" width="5" style="15" customWidth="1"/>
    <col min="15605" max="15606" width="17.28515625" style="15" customWidth="1"/>
    <col min="15607" max="15607" width="15.7109375" style="15" customWidth="1"/>
    <col min="15608" max="15608" width="41.42578125" style="15" customWidth="1"/>
    <col min="15609" max="15609" width="21.7109375" style="15" customWidth="1"/>
    <col min="15610" max="15610" width="18.42578125" style="15" customWidth="1"/>
    <col min="15611" max="15611" width="19.28515625" style="15" customWidth="1"/>
    <col min="15612" max="15612" width="20.42578125" style="15" customWidth="1"/>
    <col min="15613" max="15858" width="11.42578125" style="15"/>
    <col min="15859" max="15859" width="5.42578125" style="15" customWidth="1"/>
    <col min="15860" max="15860" width="5" style="15" customWidth="1"/>
    <col min="15861" max="15862" width="17.28515625" style="15" customWidth="1"/>
    <col min="15863" max="15863" width="15.7109375" style="15" customWidth="1"/>
    <col min="15864" max="15864" width="41.42578125" style="15" customWidth="1"/>
    <col min="15865" max="15865" width="21.7109375" style="15" customWidth="1"/>
    <col min="15866" max="15866" width="18.42578125" style="15" customWidth="1"/>
    <col min="15867" max="15867" width="19.28515625" style="15" customWidth="1"/>
    <col min="15868" max="15868" width="20.42578125" style="15" customWidth="1"/>
    <col min="15869" max="16114" width="11.42578125" style="15"/>
    <col min="16115" max="16115" width="5.42578125" style="15" customWidth="1"/>
    <col min="16116" max="16116" width="5" style="15" customWidth="1"/>
    <col min="16117" max="16118" width="17.28515625" style="15" customWidth="1"/>
    <col min="16119" max="16119" width="15.7109375" style="15" customWidth="1"/>
    <col min="16120" max="16120" width="41.42578125" style="15" customWidth="1"/>
    <col min="16121" max="16121" width="21.7109375" style="15" customWidth="1"/>
    <col min="16122" max="16122" width="18.42578125" style="15" customWidth="1"/>
    <col min="16123" max="16123" width="19.28515625" style="15" customWidth="1"/>
    <col min="16124" max="16124" width="20.42578125" style="15" customWidth="1"/>
    <col min="16125" max="16373" width="11.42578125" style="15"/>
    <col min="16374" max="16384" width="10.85546875" style="15" customWidth="1"/>
  </cols>
  <sheetData>
    <row r="2" spans="1:15" ht="104.1" customHeight="1" x14ac:dyDescent="0.25">
      <c r="A2" s="30"/>
      <c r="B2" s="285" t="s">
        <v>854</v>
      </c>
      <c r="C2" s="286"/>
      <c r="D2" s="286"/>
      <c r="E2" s="286"/>
      <c r="F2" s="286"/>
      <c r="G2" s="286"/>
      <c r="H2" s="286"/>
      <c r="I2" s="286"/>
      <c r="J2" s="286"/>
      <c r="K2" s="286"/>
      <c r="L2" s="286"/>
    </row>
    <row r="3" spans="1:15" ht="32.1" customHeight="1" x14ac:dyDescent="0.25">
      <c r="B3" s="301" t="s">
        <v>799</v>
      </c>
      <c r="C3" s="301"/>
      <c r="D3" s="301"/>
      <c r="E3" s="301"/>
      <c r="F3" s="301"/>
      <c r="G3" s="301"/>
      <c r="H3" s="301"/>
      <c r="I3" s="301"/>
      <c r="J3" s="301"/>
      <c r="K3" s="29" t="s">
        <v>7</v>
      </c>
      <c r="L3" s="28" t="s">
        <v>32</v>
      </c>
    </row>
    <row r="4" spans="1:15" ht="279" customHeight="1" x14ac:dyDescent="0.25">
      <c r="B4" s="288" t="s">
        <v>853</v>
      </c>
      <c r="C4" s="288"/>
      <c r="D4" s="288"/>
      <c r="E4" s="288"/>
      <c r="F4" s="288"/>
      <c r="G4" s="288"/>
      <c r="H4" s="288"/>
      <c r="I4" s="288"/>
      <c r="J4" s="288"/>
      <c r="K4" s="27" t="s">
        <v>35</v>
      </c>
      <c r="L4" s="19" t="s">
        <v>850</v>
      </c>
    </row>
    <row r="5" spans="1:15" ht="354" customHeight="1" x14ac:dyDescent="0.25">
      <c r="B5" s="288" t="s">
        <v>852</v>
      </c>
      <c r="C5" s="288"/>
      <c r="D5" s="288"/>
      <c r="E5" s="288"/>
      <c r="F5" s="288"/>
      <c r="G5" s="288"/>
      <c r="H5" s="288"/>
      <c r="I5" s="288"/>
      <c r="J5" s="288"/>
      <c r="K5" s="27" t="s">
        <v>3</v>
      </c>
      <c r="L5" s="19" t="s">
        <v>850</v>
      </c>
    </row>
    <row r="6" spans="1:15" ht="243" customHeight="1" x14ac:dyDescent="0.25">
      <c r="B6" s="298" t="s">
        <v>851</v>
      </c>
      <c r="C6" s="299"/>
      <c r="D6" s="299"/>
      <c r="E6" s="299"/>
      <c r="F6" s="299"/>
      <c r="G6" s="299"/>
      <c r="H6" s="299"/>
      <c r="I6" s="299"/>
      <c r="J6" s="300"/>
      <c r="K6" s="203" t="s">
        <v>3</v>
      </c>
      <c r="L6" s="19" t="s">
        <v>850</v>
      </c>
    </row>
    <row r="7" spans="1:15" ht="21" customHeight="1" x14ac:dyDescent="0.25">
      <c r="B7" s="287" t="s">
        <v>24</v>
      </c>
      <c r="C7" s="287" t="s">
        <v>23</v>
      </c>
      <c r="D7" s="287" t="s">
        <v>22</v>
      </c>
      <c r="E7" s="303" t="s">
        <v>21</v>
      </c>
      <c r="F7" s="287" t="s">
        <v>20</v>
      </c>
      <c r="G7" s="287" t="s">
        <v>19</v>
      </c>
      <c r="H7" s="287" t="s">
        <v>18</v>
      </c>
      <c r="I7" s="287" t="s">
        <v>37</v>
      </c>
      <c r="J7" s="287" t="s">
        <v>17</v>
      </c>
      <c r="K7" s="289" t="s">
        <v>7</v>
      </c>
      <c r="L7" s="290"/>
    </row>
    <row r="8" spans="1:15" x14ac:dyDescent="0.25">
      <c r="B8" s="287"/>
      <c r="C8" s="287"/>
      <c r="D8" s="287"/>
      <c r="E8" s="303"/>
      <c r="F8" s="287"/>
      <c r="G8" s="287"/>
      <c r="H8" s="287"/>
      <c r="I8" s="287"/>
      <c r="J8" s="287"/>
      <c r="K8" s="291"/>
      <c r="L8" s="292"/>
    </row>
    <row r="9" spans="1:15" ht="108" customHeight="1" x14ac:dyDescent="0.25">
      <c r="B9" s="287"/>
      <c r="C9" s="287"/>
      <c r="D9" s="287"/>
      <c r="E9" s="303"/>
      <c r="F9" s="287"/>
      <c r="G9" s="287"/>
      <c r="H9" s="287"/>
      <c r="I9" s="287"/>
      <c r="J9" s="287"/>
      <c r="K9" s="293"/>
      <c r="L9" s="294"/>
    </row>
    <row r="10" spans="1:15" ht="16.350000000000001" customHeight="1" x14ac:dyDescent="0.25">
      <c r="B10" s="287" t="s">
        <v>36</v>
      </c>
      <c r="C10" s="287"/>
      <c r="D10" s="287"/>
      <c r="E10" s="287"/>
      <c r="F10" s="287"/>
      <c r="G10" s="287"/>
      <c r="H10" s="287"/>
      <c r="I10" s="287"/>
      <c r="J10" s="287"/>
      <c r="K10" s="61"/>
      <c r="L10" s="26"/>
    </row>
    <row r="11" spans="1:15" ht="192" customHeight="1" x14ac:dyDescent="0.25">
      <c r="B11" s="20">
        <v>1</v>
      </c>
      <c r="C11" s="23" t="s">
        <v>849</v>
      </c>
      <c r="D11" s="23" t="s">
        <v>79</v>
      </c>
      <c r="E11" s="20" t="s">
        <v>848</v>
      </c>
      <c r="F11" s="23" t="s">
        <v>847</v>
      </c>
      <c r="G11" s="22" t="s">
        <v>846</v>
      </c>
      <c r="H11" s="202" t="s">
        <v>845</v>
      </c>
      <c r="I11" s="21">
        <v>6909882831</v>
      </c>
      <c r="J11" s="20" t="s">
        <v>844</v>
      </c>
      <c r="K11" s="201" t="s">
        <v>826</v>
      </c>
      <c r="L11" s="19" t="s">
        <v>843</v>
      </c>
    </row>
    <row r="12" spans="1:15" ht="170.1" customHeight="1" x14ac:dyDescent="0.25">
      <c r="B12" s="20">
        <v>2</v>
      </c>
      <c r="C12" s="23" t="s">
        <v>842</v>
      </c>
      <c r="D12" s="23" t="s">
        <v>79</v>
      </c>
      <c r="E12" s="20">
        <v>201300132</v>
      </c>
      <c r="F12" s="25" t="s">
        <v>841</v>
      </c>
      <c r="G12" s="22" t="s">
        <v>840</v>
      </c>
      <c r="H12" s="20" t="s">
        <v>3</v>
      </c>
      <c r="I12" s="24">
        <v>3529048773</v>
      </c>
      <c r="J12" s="20" t="s">
        <v>839</v>
      </c>
      <c r="K12" s="201" t="s">
        <v>3</v>
      </c>
      <c r="L12" s="19" t="s">
        <v>838</v>
      </c>
      <c r="O12" s="200"/>
    </row>
    <row r="13" spans="1:15" ht="279.75" customHeight="1" x14ac:dyDescent="0.25">
      <c r="B13" s="295" t="s">
        <v>837</v>
      </c>
      <c r="C13" s="296"/>
      <c r="D13" s="296"/>
      <c r="E13" s="296"/>
      <c r="F13" s="296"/>
      <c r="G13" s="296"/>
      <c r="H13" s="296"/>
      <c r="I13" s="296"/>
      <c r="J13" s="296"/>
      <c r="K13" s="296"/>
      <c r="L13" s="297"/>
    </row>
    <row r="14" spans="1:15" s="17" customFormat="1" ht="114" customHeight="1" x14ac:dyDescent="0.25">
      <c r="B14" s="196"/>
      <c r="C14" s="199"/>
      <c r="D14" s="199"/>
      <c r="E14" s="198"/>
      <c r="F14" s="196"/>
      <c r="G14" s="196"/>
      <c r="H14" s="196"/>
      <c r="I14" s="197"/>
      <c r="J14" s="196"/>
    </row>
    <row r="15" spans="1:15" s="17" customFormat="1" x14ac:dyDescent="0.25">
      <c r="B15" s="15"/>
      <c r="C15" s="302" t="s">
        <v>809</v>
      </c>
      <c r="D15" s="302"/>
      <c r="E15" s="302"/>
      <c r="F15" s="18" t="s">
        <v>808</v>
      </c>
      <c r="G15" s="15"/>
      <c r="H15" s="196"/>
      <c r="I15" s="197"/>
      <c r="J15" s="196"/>
    </row>
    <row r="16" spans="1:15" ht="39.950000000000003" customHeight="1" x14ac:dyDescent="0.25">
      <c r="C16" s="284" t="s">
        <v>807</v>
      </c>
      <c r="D16" s="284"/>
      <c r="E16" s="187"/>
      <c r="F16" s="15" t="s">
        <v>34</v>
      </c>
      <c r="H16" s="195"/>
      <c r="I16" s="16"/>
      <c r="J16" s="195"/>
    </row>
    <row r="17" spans="6:6" ht="45.95" customHeight="1" x14ac:dyDescent="0.25">
      <c r="F17" s="187"/>
    </row>
  </sheetData>
  <mergeCells count="19">
    <mergeCell ref="C16:D16"/>
    <mergeCell ref="C15:E15"/>
    <mergeCell ref="B7:B9"/>
    <mergeCell ref="C7:C9"/>
    <mergeCell ref="D7:D9"/>
    <mergeCell ref="E7:E9"/>
    <mergeCell ref="B10:J10"/>
    <mergeCell ref="B2:L2"/>
    <mergeCell ref="J7:J9"/>
    <mergeCell ref="B4:J4"/>
    <mergeCell ref="K7:L9"/>
    <mergeCell ref="B13:L13"/>
    <mergeCell ref="F7:F9"/>
    <mergeCell ref="G7:G9"/>
    <mergeCell ref="H7:H9"/>
    <mergeCell ref="I7:I9"/>
    <mergeCell ref="B6:J6"/>
    <mergeCell ref="B3:J3"/>
    <mergeCell ref="B5:J5"/>
  </mergeCells>
  <pageMargins left="0.25" right="0.25" top="0.75" bottom="0.75" header="0.3" footer="0.3"/>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5"/>
  <sheetViews>
    <sheetView topLeftCell="A10" zoomScale="76" workbookViewId="0">
      <selection activeCell="B9" sqref="B9"/>
    </sheetView>
  </sheetViews>
  <sheetFormatPr baseColWidth="10" defaultRowHeight="15" x14ac:dyDescent="0.25"/>
  <cols>
    <col min="2" max="2" width="73.7109375" customWidth="1"/>
    <col min="3" max="3" width="45.7109375" customWidth="1"/>
    <col min="4" max="4" width="29.42578125" customWidth="1"/>
    <col min="5" max="5" width="25" customWidth="1"/>
  </cols>
  <sheetData>
    <row r="1" spans="2:5" ht="15.75" thickBot="1" x14ac:dyDescent="0.3"/>
    <row r="2" spans="2:5" ht="46.5" customHeight="1" thickBot="1" x14ac:dyDescent="0.3">
      <c r="B2" s="304" t="s">
        <v>875</v>
      </c>
      <c r="C2" s="305"/>
      <c r="D2" s="204" t="s">
        <v>799</v>
      </c>
    </row>
    <row r="3" spans="2:5" ht="27.75" thickBot="1" x14ac:dyDescent="0.3">
      <c r="B3" s="205" t="s">
        <v>874</v>
      </c>
      <c r="C3" s="204" t="s">
        <v>873</v>
      </c>
      <c r="D3" s="204" t="s">
        <v>872</v>
      </c>
      <c r="E3" s="204" t="e">
        <f>D4+D5+D8+D11+D14+D17+#REF!+#REF!</f>
        <v>#REF!</v>
      </c>
    </row>
    <row r="4" spans="2:5" ht="54.75" thickBot="1" x14ac:dyDescent="0.3">
      <c r="B4" s="210" t="s">
        <v>871</v>
      </c>
      <c r="C4" s="206">
        <v>500</v>
      </c>
      <c r="D4" s="206">
        <v>500</v>
      </c>
    </row>
    <row r="5" spans="2:5" ht="27.75" thickBot="1" x14ac:dyDescent="0.3">
      <c r="B5" s="205" t="s">
        <v>870</v>
      </c>
      <c r="C5" s="204" t="s">
        <v>869</v>
      </c>
      <c r="D5" s="204">
        <v>200</v>
      </c>
    </row>
    <row r="6" spans="2:5" ht="54.75" thickBot="1" x14ac:dyDescent="0.3">
      <c r="B6" s="210" t="s">
        <v>868</v>
      </c>
      <c r="C6" s="206">
        <v>100</v>
      </c>
      <c r="D6" s="206"/>
    </row>
    <row r="7" spans="2:5" ht="54.75" thickBot="1" x14ac:dyDescent="0.3">
      <c r="B7" s="210" t="s">
        <v>867</v>
      </c>
      <c r="C7" s="206">
        <v>200</v>
      </c>
      <c r="D7" s="206">
        <v>200</v>
      </c>
    </row>
    <row r="8" spans="2:5" ht="15.75" thickBot="1" x14ac:dyDescent="0.3">
      <c r="B8" s="205" t="s">
        <v>866</v>
      </c>
      <c r="C8" s="204" t="s">
        <v>857</v>
      </c>
      <c r="D8" s="204">
        <v>50</v>
      </c>
    </row>
    <row r="9" spans="2:5" ht="41.25" thickBot="1" x14ac:dyDescent="0.3">
      <c r="B9" s="207" t="s">
        <v>865</v>
      </c>
      <c r="C9" s="206">
        <v>25</v>
      </c>
      <c r="D9" s="206"/>
    </row>
    <row r="10" spans="2:5" ht="41.25" thickBot="1" x14ac:dyDescent="0.3">
      <c r="B10" s="207" t="s">
        <v>864</v>
      </c>
      <c r="C10" s="206">
        <v>50</v>
      </c>
      <c r="D10" s="206">
        <v>50</v>
      </c>
    </row>
    <row r="11" spans="2:5" ht="15.75" thickBot="1" x14ac:dyDescent="0.3">
      <c r="B11" s="209" t="s">
        <v>863</v>
      </c>
      <c r="C11" s="208" t="s">
        <v>857</v>
      </c>
      <c r="D11" s="208">
        <v>50</v>
      </c>
    </row>
    <row r="12" spans="2:5" ht="41.25" thickBot="1" x14ac:dyDescent="0.3">
      <c r="B12" s="207" t="s">
        <v>862</v>
      </c>
      <c r="C12" s="206">
        <v>25</v>
      </c>
      <c r="D12" s="206"/>
    </row>
    <row r="13" spans="2:5" ht="41.25" thickBot="1" x14ac:dyDescent="0.3">
      <c r="B13" s="207" t="s">
        <v>861</v>
      </c>
      <c r="C13" s="206">
        <v>50</v>
      </c>
      <c r="D13" s="206">
        <v>50</v>
      </c>
    </row>
    <row r="14" spans="2:5" ht="15.75" thickBot="1" x14ac:dyDescent="0.3">
      <c r="B14" s="205" t="s">
        <v>860</v>
      </c>
      <c r="C14" s="204" t="s">
        <v>857</v>
      </c>
      <c r="D14" s="204">
        <v>50</v>
      </c>
    </row>
    <row r="15" spans="2:5" ht="41.25" thickBot="1" x14ac:dyDescent="0.3">
      <c r="B15" s="207" t="s">
        <v>859</v>
      </c>
      <c r="C15" s="206">
        <v>25</v>
      </c>
      <c r="D15" s="206"/>
    </row>
    <row r="16" spans="2:5" ht="41.25" thickBot="1" x14ac:dyDescent="0.3">
      <c r="B16" s="207" t="s">
        <v>855</v>
      </c>
      <c r="C16" s="206">
        <v>50</v>
      </c>
      <c r="D16" s="206">
        <v>50</v>
      </c>
    </row>
    <row r="17" spans="2:5" ht="15.75" thickBot="1" x14ac:dyDescent="0.3">
      <c r="B17" s="205" t="s">
        <v>858</v>
      </c>
      <c r="C17" s="204" t="s">
        <v>857</v>
      </c>
      <c r="D17" s="204">
        <v>50</v>
      </c>
    </row>
    <row r="18" spans="2:5" ht="41.25" thickBot="1" x14ac:dyDescent="0.3">
      <c r="B18" s="207" t="s">
        <v>856</v>
      </c>
      <c r="C18" s="206">
        <v>25</v>
      </c>
      <c r="D18" s="206"/>
    </row>
    <row r="19" spans="2:5" ht="41.25" thickBot="1" x14ac:dyDescent="0.3">
      <c r="B19" s="207" t="s">
        <v>855</v>
      </c>
      <c r="C19" s="206">
        <v>50</v>
      </c>
      <c r="D19" s="206">
        <v>50</v>
      </c>
    </row>
    <row r="24" spans="2:5" ht="21" x14ac:dyDescent="0.25">
      <c r="B24" s="283" t="s">
        <v>809</v>
      </c>
      <c r="C24" s="283"/>
      <c r="D24" s="283"/>
      <c r="E24" s="18" t="s">
        <v>808</v>
      </c>
    </row>
    <row r="25" spans="2:5" ht="21" x14ac:dyDescent="0.25">
      <c r="B25" s="284" t="s">
        <v>807</v>
      </c>
      <c r="C25" s="284"/>
      <c r="D25" s="284"/>
      <c r="E25" s="15" t="s">
        <v>34</v>
      </c>
    </row>
  </sheetData>
  <mergeCells count="3">
    <mergeCell ref="B2:C2"/>
    <mergeCell ref="B24:D24"/>
    <mergeCell ref="B25:D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EVALUACION JURIDICA</vt:lpstr>
      <vt:lpstr>DOCUMENTOS</vt:lpstr>
      <vt:lpstr>EVALUACION INDICES</vt:lpstr>
      <vt:lpstr>INDICADORES</vt:lpstr>
      <vt:lpstr>MEMORANDO</vt:lpstr>
      <vt:lpstr>EVALUACIÓN ECONÓMICA</vt:lpstr>
      <vt:lpstr>EVALUACION TECNICA</vt:lpstr>
      <vt:lpstr>EXPERIENCIA</vt:lpstr>
      <vt:lpstr>EVALUACIÓN PROPUESTA HABIL</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2020-03-26T16:18:46Z</cp:lastPrinted>
  <dcterms:created xsi:type="dcterms:W3CDTF">2017-05-22T13:32:10Z</dcterms:created>
  <dcterms:modified xsi:type="dcterms:W3CDTF">2021-12-17T17:52:48Z</dcterms:modified>
</cp:coreProperties>
</file>