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1\INVITACION ABIERTA 09 DE 2021 ESTRUCTURA ALCOHOLES\"/>
    </mc:Choice>
  </mc:AlternateContent>
  <bookViews>
    <workbookView xWindow="0" yWindow="0" windowWidth="28800" windowHeight="12330" firstSheet="3" activeTab="7"/>
  </bookViews>
  <sheets>
    <sheet name="EVALUACION JURIDICA" sheetId="1" r:id="rId1"/>
    <sheet name="EVALUACION TECNICA Y ECONÓMICA" sheetId="21" r:id="rId2"/>
    <sheet name="EXPERIENCIA" sheetId="22" r:id="rId3"/>
    <sheet name="DOCUMENTOS" sheetId="24" r:id="rId4"/>
    <sheet name="EVALUACION INDICES" sheetId="25" r:id="rId5"/>
    <sheet name="INDICADORES" sheetId="26" r:id="rId6"/>
    <sheet name="RESUMEN FINANCIER" sheetId="23" r:id="rId7"/>
    <sheet name="RESULTADO"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26" l="1"/>
  <c r="D6" i="26"/>
  <c r="E6" i="26"/>
  <c r="B7" i="26"/>
  <c r="C7" i="26"/>
  <c r="B8" i="26"/>
  <c r="C8" i="26"/>
  <c r="D8" i="26"/>
  <c r="F8" i="26" s="1"/>
  <c r="E10" i="26"/>
  <c r="B2" i="25"/>
  <c r="B2" i="26" s="1"/>
  <c r="B3" i="25"/>
  <c r="B3" i="26" s="1"/>
  <c r="B15" i="25"/>
  <c r="B17" i="25"/>
  <c r="H17" i="25"/>
  <c r="E19" i="25"/>
  <c r="D7" i="26" s="1"/>
  <c r="K19" i="25"/>
  <c r="E7" i="26" s="1"/>
  <c r="E22" i="25"/>
  <c r="K22" i="25"/>
  <c r="E8" i="26" s="1"/>
  <c r="E25" i="25"/>
  <c r="D9" i="26" s="1"/>
  <c r="K25" i="25"/>
  <c r="E9" i="26" s="1"/>
  <c r="E28" i="25"/>
  <c r="D10" i="26" s="1"/>
  <c r="F10" i="26" s="1"/>
  <c r="F9" i="26" l="1"/>
  <c r="F7" i="26"/>
</calcChain>
</file>

<file path=xl/sharedStrings.xml><?xml version="1.0" encoding="utf-8"?>
<sst xmlns="http://schemas.openxmlformats.org/spreadsheetml/2006/main" count="289" uniqueCount="191">
  <si>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</si>
  <si>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</si>
  <si>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</si>
  <si>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</si>
  <si>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</si>
  <si>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</si>
  <si>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</si>
  <si>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</si>
  <si>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</si>
  <si>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</si>
  <si>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</si>
  <si>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</si>
  <si>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</si>
  <si>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</si>
  <si>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</si>
  <si>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</si>
  <si>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EVLAUACION FINACIERA</t>
  </si>
  <si>
    <t xml:space="preserve"> </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</si>
  <si>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</si>
  <si>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</si>
  <si>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</si>
  <si>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</si>
  <si>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</si>
  <si>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</si>
  <si>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</si>
  <si>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</si>
  <si>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</si>
  <si>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</si>
  <si>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</si>
  <si>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EXISTENCIA Y REPRESENTACIÓN LEGAL</t>
  </si>
  <si>
    <t xml:space="preserve">CARTA DE PRESENTACIÓN DE LA OFERTA </t>
  </si>
  <si>
    <t>2.1 DOCUMENTOS DE CONTENIDO JURÍDICO.</t>
  </si>
  <si>
    <t>Subgerente  Administrativo</t>
  </si>
  <si>
    <t>8. Nombre, firma y cargo de quien expide la certificación.</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</si>
  <si>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</si>
  <si>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</si>
  <si>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</si>
  <si>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</si>
  <si>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</si>
  <si>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</si>
  <si>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</si>
  <si>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</si>
  <si>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NO APLICA</t>
  </si>
  <si>
    <t>FOLIO 2-3</t>
  </si>
  <si>
    <t>DESCRIPCIÓN</t>
  </si>
  <si>
    <t>YOLIMA MORA SALINAS</t>
  </si>
  <si>
    <t>NO CUMPLE - DEBE SUBSANAR</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</si>
  <si>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</si>
  <si>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</si>
  <si>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</si>
  <si>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CERTIFICADO DE INSCRIPCIÓN, CALIFICACIÓN Y CLASIFICACIÓN EN EL REGISTRO ÚNICO DE OFERENTES – RUP-</t>
  </si>
  <si>
    <t>El oferente persona natural o jurídica o cada uno de los integrantes del consorcio o unión temporal, según corresponda, deberán presentar el certificado de inscripción en el Registro Único de Oferentes - RUP, expedido dentro del mes anterior a la fecha señalada para el cierre del término para presentar propuestas, en el que se encuentre clasificado, de conformidad con el Decreto 1082 de 2015 y normas complementarias.
Al oferente se le tendrá en cuenta la información Vigente y en Firme registrada en el RUP.
Cuando el oferente sea un consorcio o unión temporal cada uno de sus integrantes deberá anexar el documento aquí descrito</t>
  </si>
  <si>
    <t>KAPITOL INGENIERIA SAS</t>
  </si>
  <si>
    <t>CONSORCIO JORDAN 2021</t>
  </si>
  <si>
    <t>APORTA - FOLIO 4</t>
  </si>
  <si>
    <t>SUMINISTRO INTERVENTORIAS CONSTRUCCIONES OBRAS CIVILES SAS</t>
  </si>
  <si>
    <t>FOLIO 8-11</t>
  </si>
  <si>
    <t>FOLIO 12</t>
  </si>
  <si>
    <t>CUMPLE
(Falta hoja 5-6 de camara de Comercio donde se ecuentra registrado el RL.)</t>
  </si>
  <si>
    <t>FOLIO 15 -16</t>
  </si>
  <si>
    <t>FOLIO 60-61</t>
  </si>
  <si>
    <t>FOLIO 20 Y 21</t>
  </si>
  <si>
    <t>FOLIO 18 Y 19</t>
  </si>
  <si>
    <t>FOLIO 25-26</t>
  </si>
  <si>
    <t>FOLIO 23-24</t>
  </si>
  <si>
    <t>FOLIO 29</t>
  </si>
  <si>
    <t>FOLIO 28</t>
  </si>
  <si>
    <t>FOLIO 30-31</t>
  </si>
  <si>
    <t>FOLIO 32-33</t>
  </si>
  <si>
    <t>NO APORTA</t>
  </si>
  <si>
    <t>FOLIO 34-39</t>
  </si>
  <si>
    <t>FOLIO 40-41</t>
  </si>
  <si>
    <t>FOLIO 42</t>
  </si>
  <si>
    <t>FOLIO 43</t>
  </si>
  <si>
    <t>CUMPLE - DEBE SUBSANAR</t>
  </si>
  <si>
    <t>INVITACION ABIERTA No. 009 de 2021</t>
  </si>
  <si>
    <t>Profesional-Subgerencia Administrativa</t>
  </si>
  <si>
    <t>Subgerente  Administrativa</t>
  </si>
  <si>
    <t>Nelson Francisco Triana</t>
  </si>
  <si>
    <t xml:space="preserve">Yolima Mora Salinas </t>
  </si>
  <si>
    <t>El formulario No. 5 fue modificado a través  de la Adenda No. 1, no se presentó el formulario No.5. El formulario a folio 44 de la propuesta no supera los precios de referencia, no obstante, se presentó en el formato que no correspondía.</t>
  </si>
  <si>
    <t>NO CUMPLE-RECHAZADO</t>
  </si>
  <si>
    <t>El proponente deberá realizar su ejercicio de cálculo del A.I.U., que no podrá ser superior al treinta por ciento (30%),considerando los costos de personal profesional, técnico, de administración y vigilancia; los costos para el sistema de seguridad industrial, manejo ambiental y aseguramiento de calidad; servicios públicos; ensayos de control de calidad; papelería, registro fotográfico, videos, edición e impresión de informes; elaboración e impresión de planos record; transporte y almacenamiento, gastos de legalización, impuestos y pólizas;, la totalidad de elementos de seguridad industrial y salud ocupacional según las labores a ejecutar, localización y replanteo de las obras a ejecutar, depósitos, adecuación de vías y accesos y todos los demás costos, gastos, impuestos y contribuciones que sean necesarios para el cabal cumplimento del objeto contractual. Así mismo deberá estimar el porcentaje correspondiente a los Imprevistos y la Utilidad.</t>
  </si>
  <si>
    <t>11.</t>
  </si>
  <si>
    <t>El A.I.U., se debe describir en el formato correspondiente, Discriminación de A.I.U., el cual debe ser calculado con base en el Presupuesto Oficial a Contratar.</t>
  </si>
  <si>
    <t>10.</t>
  </si>
  <si>
    <t>No se presentó la lista de los equipos</t>
  </si>
  <si>
    <t>Se deberá incluir una lista de todos los equipos que suministre el contratista, indicando para cada uno la descripción, especificación o capacidad, unidad de medida y valor unitario. Los valores y unidades de medida utilizados en este listado deberán coincidir con los que se empleen en los análisis de precios unitarios.</t>
  </si>
  <si>
    <t>9.</t>
  </si>
  <si>
    <t>No se presentó la lista de jornales del personal</t>
  </si>
  <si>
    <t>Deberá presentar la lista de jornales del personal que utilice en sus análisis de precios unitarios y en el análisis de costos indirectos. Deberá especificar el cargo, el jornal básico y el jornal incluyendo el factor de prestaciones sociales, de acuerdo con las obligaciones de Ley.</t>
  </si>
  <si>
    <t>8.</t>
  </si>
  <si>
    <t xml:space="preserve">No se presentaron análisis de precios unitarios </t>
  </si>
  <si>
    <t xml:space="preserve">El proponente deberá incluir una lista de todos los materiales que suministre el contratista, indicando para cada elemento la descripción, unidad de medida y valor unitario. Los valores y unidades de medida utilizados en este listado deberán coincidir con los que se empleen en los análisis de precios unitarios. </t>
  </si>
  <si>
    <t>7.</t>
  </si>
  <si>
    <t>Se debe presentar análisis de precios unitarios por cada uno de los ítems enunciados en el presupuesto oficial, incluso si se repiten serpiente las actividades en su literalidad.</t>
  </si>
  <si>
    <t>6.</t>
  </si>
  <si>
    <t>4.	Deberá expresar el valor total de la propuesta, descrito en el numeral anterior, en pesos colombianos y sin decimales. En el evento en que se expresen decimales, se entenderá que su oferta corresponde al valor sin éstos para todos los efectos del proceso. Deberá considerar la forma y el sistema de pago señalado en los Pliegos de Condiciones.</t>
  </si>
  <si>
    <t>5.</t>
  </si>
  <si>
    <t>2.	Discriminar Porcentaje de Costos Indirectos (A.I.U.), debe tenerse en consideración que la administración (A) incluye los impuestos, tasas y contribuciones Nacionales, Departamentales y Municipales, a que hubiere lugar y demás descuentos de carácter departamental vigentes al momento de la apertura del presente proceso.</t>
  </si>
  <si>
    <t>4.</t>
  </si>
  <si>
    <t>1.	Discriminar Costos directos para cada uno de los ítems del formato correspondiente, sin que pueda ser superior al valor de cada ítem del presupuesto oficial so pena de rechazo.</t>
  </si>
  <si>
    <t>3.</t>
  </si>
  <si>
    <t>El formulario No. 5 fue modificado a través  de la Adenda No. 1, no se presentó el formulario No.5.</t>
  </si>
  <si>
    <t>EL OFERENTE deberá diligenciar el Formulario No.5, en el cual deberá registrar detalladamente cada ítem. El valor de la OFERTA deberá estar expresado en pesos colombianos y deberá cubrir todos los costos en los que vaya a incurrir en desarrollo del contrato. Deberá expresarse en letras y números y en caso de discrepancia entre lo expresado en letras y números prevalecerá lo expresado en letras.</t>
  </si>
  <si>
    <t>2.</t>
  </si>
  <si>
    <t>FOLIO 2</t>
  </si>
  <si>
    <t xml:space="preserve">La OFERTA deberá sujetarse en todas sus partes a los requerimientos estipulados para cada documento, a los formularios y anexos contenidos en las presentes condiciones de contratación, y deberá contener un índice, indicando de manera correcta el número exacto del folio.
Formulario 1. El OFERENTE declara bajo gravedad del juramento: 10. Que aceptamos las especificaciones técnicas de las condiciones de contratación. </t>
  </si>
  <si>
    <t>JUSTIFICACIÓN</t>
  </si>
  <si>
    <t>ITEM</t>
  </si>
  <si>
    <t>EVALUACIÓN TÉCNICA Y ECONÓMICA INVITACIÓN ABIERTA NO. 009 DE 2021</t>
  </si>
  <si>
    <t>Profesional-Subgerencia administrativa</t>
  </si>
  <si>
    <t>NELSON FRANCISCO TRIANA NOVA</t>
  </si>
  <si>
    <t>CONCLUSIÓN: Debe subsanar las certificación para que estas sean acreditadas ya que no presenta  3 experiencias de forma conjunta, y a título individual cada uno de sus integrantes deberá acreditar mínimo haber ejecutado una obra cuyo objeto se relacione con el SUMINISTRO, INSTALACIÓN, CONSTRUCCIÓN Y PUESTA EN FUNCIONAMIENTO DE CUBIERTAS, en un (1) contrato en el sector industrial, las cuales en su sumatoria final deben sumar igual o superior al presupuesto oficial para la presente Invitación. (ADENDA No. 1) Por esta misma razón, no se hace la sumatoria para verificar el cumplimiento de del requisito de que deben sumar igual o superior al presupuesto oficial</t>
  </si>
  <si>
    <t>No corresponde el objeto   a obras ejecutadas en el sector industrial como lo establece la invitación</t>
  </si>
  <si>
    <t>NO CUMPLE -SUBSANAR</t>
  </si>
  <si>
    <t xml:space="preserve">GUSTAVO CORTES 
ALCALDE </t>
  </si>
  <si>
    <t>SATISFACCIÓN</t>
  </si>
  <si>
    <t>27/06/2018-10/04/209</t>
  </si>
  <si>
    <t>CONSTRUCCIÓN DE CUBIERTA Y GRADERÍA PARA LA CANCHA EN LA INSPECCIÓN DEL OCASO MUNICIPIO DE ZIPACÓN- CUNDINAMARCA SEGÚN CONVENIO INTERADMINISTRATIVO No. 362 DE 2017</t>
  </si>
  <si>
    <t>080 DE 2018</t>
  </si>
  <si>
    <t>SICO CIVILES SAS</t>
  </si>
  <si>
    <t>UNIDOS POR ZIPACÓN</t>
  </si>
  <si>
    <t>1. No corresponde a obras ejecutadas en el sector industrial, como lo establece la invitación
2. No se menciona la indentificación de cumplimiento y calidad a satisfacción como lo establece la invitación.</t>
  </si>
  <si>
    <t>MILTON BARBOSA REY
ALCALDE</t>
  </si>
  <si>
    <t>NO PRESENTA</t>
  </si>
  <si>
    <t>20/05/2015-27/05/2016</t>
  </si>
  <si>
    <t>CONSTRUCCIÓN CUBIERTA PARA EL POLIDEPORTIVO DE LA ESCUELA RURAL VEREDA LA PALMA MUNICIPIO DE FOSCA</t>
  </si>
  <si>
    <t>019 DE 2013</t>
  </si>
  <si>
    <t>CONSORCIO PALMA 
SICO CIVILES LTD 95%
COMPAÑÍA NACIONAL DE CONSTRUCTURES (05%)</t>
  </si>
  <si>
    <t>MUNICIPIO DE FOSCA</t>
  </si>
  <si>
    <t>No corresponde a obras ejecutadas en el sector industrial, como lo establece la invitación, ni tampoco con el objeto de suministro, instalación, construcción y puesta en funcionamiento de cubiertas.</t>
  </si>
  <si>
    <t>NO CUMPLE-SUBSANAR</t>
  </si>
  <si>
    <t>ORLANDO PARADA CC79443205</t>
  </si>
  <si>
    <t>1/05/2008-10/01/2011</t>
  </si>
  <si>
    <t>Estudios de suelos, diseños arquitectónicos, diseños estructurales, diseño de andenes y alameda para zona de estacionamientos y construcción de dos edificios de servicios empresariales-oficinas, ubicados en la Calle 18 sur No. 29-01 y 29-03 en el barrio Santander</t>
  </si>
  <si>
    <t>-</t>
  </si>
  <si>
    <t>KAPITOL INGENIERIA LIMITADA</t>
  </si>
  <si>
    <t>ORLANDO PARADA</t>
  </si>
  <si>
    <t>EXPERIENCIA ESPECÍFICA</t>
  </si>
  <si>
    <t>7. Valor del contrato (% PARTICIPACIÓN).</t>
  </si>
  <si>
    <t>Teniendo en cuenta que no se acreditan las certificación de manera individual como se estableció en la invitación no se puede hacer la sumatoria del valor de las mismas</t>
  </si>
  <si>
    <t xml:space="preserve">Las cuales en su sumatoria final deben sumar igual o superior al presupuesto oficial para la presente Invitación. VALOR: $469'658.400
</t>
  </si>
  <si>
    <t xml:space="preserve">Cada miembro debe acreditar de manera individual una certificación de haber ejecutado una obra cuyo objeto se relacione con el suministro instalación construcción y puesta en funcionamiento de cubiertas en el sector industrial, las certificaciones allegadas corresponden solo al consorciado SICO civiles y son obras ejecutadas en alcaldías municipales sin que pueda entenderse que incluye el sector industrial.
 </t>
  </si>
  <si>
    <t>En el caso de propuestas presentadas por consorcios o uniones temporales, deben acreditar las 3 experiencias de forma conjunta, y a título individual cada uno de sus integrantes deberá acreditar mínimo haber ejecutado una obra cuyo objeto se relacione con el SUMINISTRO, INSTALACIÓN, CONSTRUCCIÓN Y PUESTA EN FUNCIONAMIENTO DE CUBIERTAS, en un (1) contrato en el sector industrial, las cuales en su sumatoria final deben sumar igual o superior al presupuesto oficial para la presente Invitación. (ADENDA No. 1)
Entiéndase por industria: "el conjunto de procesos y actividades que tienen como finalidad transformar las materias primas en productos elaborados, de forma masiva".</t>
  </si>
  <si>
    <t xml:space="preserve">EVALUACIÓN EXPERIENCIA INVITACIÓN ABIERTA NO. 009 DE 2021		</t>
  </si>
  <si>
    <t>NO CUMPLE</t>
  </si>
  <si>
    <t>EVALUACION ECONOMICA</t>
  </si>
  <si>
    <r>
      <t xml:space="preserve">Presenta la información financiera a diciembre 31 de 2020, según certificación de la Cámara de Comercio de Bogotá, con Código de verificación No. AA21967392  del 22 de -Junio de 2021-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</si>
  <si>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</si>
  <si>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r>
      <t xml:space="preserve">Presenta la información financiera a diciembre 31 de 2020, según certificación de la Cámara de Comercio de Bogotá, con Código de verificación No. AA21947260  del 17 de Junio de 2021- </t>
    </r>
    <r>
      <rPr>
        <b/>
        <sz val="8"/>
        <rFont val="Arial"/>
        <family val="2"/>
      </rPr>
      <t>CUMPLE</t>
    </r>
  </si>
  <si>
    <t xml:space="preserve">  CUMPLE</t>
  </si>
  <si>
    <t>CUMPLE CON DOCUMENTOS</t>
  </si>
  <si>
    <t>900189360-3</t>
  </si>
  <si>
    <t>NIT</t>
  </si>
  <si>
    <t>900250528-3</t>
  </si>
  <si>
    <t>KAPITOL INGENIERIA SAS 65%</t>
  </si>
  <si>
    <t>DOCUMENTO</t>
  </si>
  <si>
    <r>
      <rPr>
        <sz val="10"/>
        <color theme="1"/>
        <rFont val="Arial"/>
        <family val="2"/>
      </rPr>
      <t>SUMINISTROS INTERVENTORIAS CONSTRUCCIONES OBRAS CIVILES SAS</t>
    </r>
    <r>
      <rPr>
        <b/>
        <sz val="10"/>
        <color theme="1"/>
        <rFont val="Arial"/>
        <family val="2"/>
      </rPr>
      <t>. SICO CIVILES SAS 35%</t>
    </r>
  </si>
  <si>
    <t>EVALUACION DOCUMENTOS</t>
  </si>
  <si>
    <t xml:space="preserve">SUMINISTRO, INSTALACIÓN, CONSTRUCCIÓN Y PUESTA EN FUNCIONAMIENTO DE UNA CUBIERTA UBICADA EN LA FACHADA NORTE DE LA ZONA DE CARGA DE PRODUCTO TERMINADO CON ILUMINACIÓN Y CONEXIONES CORRESPONDIENTES A LA RED DE AGUAS LLUVIAS SEGÚN DISEÑO ESTRUCTURAL. 
</t>
  </si>
  <si>
    <t>INVITACIÓN ABIERTA No 009 DE 2021</t>
  </si>
  <si>
    <t>Gastos de interes</t>
  </si>
  <si>
    <t xml:space="preserve">INDETERMINADA </t>
  </si>
  <si>
    <t>INDETERMINADA</t>
  </si>
  <si>
    <t>Utilidad Operacional</t>
  </si>
  <si>
    <t>RAZON DE COBERTURA</t>
  </si>
  <si>
    <t>Pasivo corriente</t>
  </si>
  <si>
    <t>Activo Corriente</t>
  </si>
  <si>
    <t>CAPITAL DE TRABAJO</t>
  </si>
  <si>
    <t>Activo Total</t>
  </si>
  <si>
    <t>Pasivo Total</t>
  </si>
  <si>
    <t>ENDEUDAMIENTO</t>
  </si>
  <si>
    <t>LIQUIDEZ</t>
  </si>
  <si>
    <t>Activo corriente</t>
  </si>
  <si>
    <t>En Col $</t>
  </si>
  <si>
    <t>&gt; = 5</t>
  </si>
  <si>
    <t>Uop / GI</t>
  </si>
  <si>
    <t>MAYOR O IGUAL A 2 VECES EL PRESUPUESTO OFICIAL</t>
  </si>
  <si>
    <t>AC-PC</t>
  </si>
  <si>
    <t>&lt;=50%</t>
  </si>
  <si>
    <t>(PT/AT) * 100</t>
  </si>
  <si>
    <t>&gt; = 1.5</t>
  </si>
  <si>
    <t>AC/PC</t>
  </si>
  <si>
    <t xml:space="preserve">                                                                                                                                                                                                                                                                                                            </t>
  </si>
  <si>
    <t>PRESUPUESTO OFICIAL: $236.688.265</t>
  </si>
  <si>
    <t>SOLICITADOS</t>
  </si>
  <si>
    <t>INDICADORES FINANCIEROS</t>
  </si>
  <si>
    <t>MAYOR O IGUAL A 2 VECES DEL PO</t>
  </si>
  <si>
    <t>OBTENIDO POR</t>
  </si>
  <si>
    <t>NO CUMPLE
Se Rechaza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</si>
</sst>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quot;$&quot;\ * #,##0.00_);_(&quot;$&quot;\ * \(#,##0.00\);_(&quot;$&quot;\ * &quot;-&quot;??_);_(@_)"/>
    <numFmt numFmtId="165" formatCode="_(* #,##0.00_);_(* \(#,##0.00\);_(* &quot;-&quot;??_);_(@_)"/>
    <numFmt numFmtId="166" formatCode="_-&quot;$&quot;* #,##0_-;\-&quot;$&quot;* #,##0_-;_-&quot;$&quot;* &quot;-&quot;_-;_-@_-"/>
    <numFmt numFmtId="167" formatCode="_([$$-240A]\ * #,##0.00_);_([$$-240A]\ * \(#,##0.00\);_([$$-240A]\ * &quot;-&quot;??_);_(@_)"/>
    <numFmt numFmtId="168" formatCode="0.0%"/>
    <numFmt numFmtId="169" formatCode="_(* #,##0_);_(* \(#,##0\);_(* &quot;-&quot;??_);_(@_)"/>
    <numFmt numFmtId="170" formatCode="#,##0.00;[Red]#,##0.00"/>
  </numFmts>
  <fonts count="40"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11"/>
      <color theme="1"/>
      <name val="Calibri"/>
      <family val="2"/>
      <scheme val="minor"/>
    </font>
    <font>
      <b/>
      <sz val="14"/>
      <color theme="1"/>
      <name val="Calibri"/>
      <family val="2"/>
      <scheme val="minor"/>
    </font>
    <font>
      <sz val="14"/>
      <color theme="1"/>
      <name val="Calibri"/>
      <family val="2"/>
      <scheme val="minor"/>
    </font>
    <font>
      <sz val="14"/>
      <color theme="1"/>
      <name val="Arial"/>
      <family val="2"/>
    </font>
    <font>
      <sz val="14"/>
      <color rgb="FF000000"/>
      <name val="Arial"/>
      <family val="2"/>
    </font>
    <font>
      <b/>
      <sz val="14"/>
      <color rgb="FF000000"/>
      <name val="Arial"/>
      <family val="2"/>
    </font>
    <font>
      <sz val="8"/>
      <color rgb="FFFF0000"/>
      <name val="Calibri"/>
      <family val="2"/>
      <scheme val="minor"/>
    </font>
    <font>
      <sz val="14"/>
      <name val="Arial"/>
      <family val="2"/>
    </font>
    <font>
      <b/>
      <sz val="14"/>
      <name val="Arial"/>
      <family val="2"/>
    </font>
    <font>
      <sz val="14"/>
      <color rgb="FFFF0000"/>
      <name val="Arial"/>
      <family val="2"/>
    </font>
    <font>
      <sz val="16"/>
      <color theme="1"/>
      <name val="Calibri"/>
      <family val="2"/>
      <scheme val="minor"/>
    </font>
    <font>
      <sz val="16"/>
      <name val="Arial"/>
      <family val="2"/>
    </font>
    <font>
      <b/>
      <sz val="16"/>
      <name val="Arial"/>
      <family val="2"/>
    </font>
    <font>
      <sz val="16"/>
      <color rgb="FFFF0000"/>
      <name val="Arial"/>
      <family val="2"/>
    </font>
    <font>
      <b/>
      <sz val="16"/>
      <color theme="1"/>
      <name val="Calibri"/>
      <family val="2"/>
      <scheme val="minor"/>
    </font>
    <font>
      <sz val="16"/>
      <color rgb="FF000000"/>
      <name val="Arial"/>
      <family val="2"/>
    </font>
    <font>
      <b/>
      <sz val="16"/>
      <color theme="1"/>
      <name val="Arial"/>
      <family val="2"/>
    </font>
    <font>
      <sz val="10"/>
      <color theme="1"/>
      <name val="Arial"/>
      <family val="2"/>
    </font>
    <font>
      <b/>
      <sz val="10"/>
      <name val="Arial"/>
      <family val="2"/>
    </font>
    <font>
      <b/>
      <sz val="11"/>
      <color theme="1"/>
      <name val="Arial"/>
      <family val="2"/>
    </font>
    <font>
      <b/>
      <sz val="9"/>
      <color theme="1"/>
      <name val="Arial"/>
      <family val="2"/>
    </font>
    <font>
      <sz val="9"/>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9"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style="medium">
        <color indexed="64"/>
      </left>
      <right style="medium">
        <color indexed="64"/>
      </right>
      <top/>
      <bottom/>
      <diagonal/>
    </border>
    <border>
      <left style="medium">
        <color auto="1"/>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0">
    <xf numFmtId="0" fontId="0" fillId="0" borderId="0"/>
    <xf numFmtId="165" fontId="10" fillId="0" borderId="0" applyFont="0" applyFill="0" applyBorder="0" applyAlignment="0" applyProtection="0"/>
    <xf numFmtId="0" fontId="12" fillId="0" borderId="0"/>
    <xf numFmtId="164" fontId="10" fillId="0" borderId="0" applyFont="0" applyFill="0" applyBorder="0" applyAlignment="0" applyProtection="0"/>
    <xf numFmtId="0" fontId="12" fillId="0" borderId="0"/>
    <xf numFmtId="0" fontId="10" fillId="0" borderId="0"/>
    <xf numFmtId="166"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cellStyleXfs>
  <cellXfs count="220">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0" fontId="0" fillId="0" borderId="0" xfId="0" applyBorder="1"/>
    <xf numFmtId="0" fontId="4" fillId="0" borderId="0" xfId="0" applyFont="1" applyFill="1" applyBorder="1" applyAlignment="1">
      <alignment horizontal="center" vertical="center" wrapText="1"/>
    </xf>
    <xf numFmtId="0" fontId="3"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0" xfId="0" applyFont="1"/>
    <xf numFmtId="0" fontId="1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0" fillId="0" borderId="0" xfId="4" applyFont="1" applyBorder="1" applyAlignment="1">
      <alignment vertical="top" wrapText="1"/>
    </xf>
    <xf numFmtId="0" fontId="5" fillId="0" borderId="0" xfId="0" applyFont="1" applyAlignment="1">
      <alignment wrapText="1"/>
    </xf>
    <xf numFmtId="0" fontId="3" fillId="0" borderId="1" xfId="0" applyFont="1" applyBorder="1"/>
    <xf numFmtId="0" fontId="5" fillId="0" borderId="1" xfId="0" applyFont="1" applyBorder="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21" fillId="0" borderId="0" xfId="4" applyFont="1" applyBorder="1" applyAlignment="1">
      <alignment horizontal="left" wrapText="1"/>
    </xf>
    <xf numFmtId="0" fontId="22" fillId="0" borderId="0" xfId="0" applyFont="1" applyAlignment="1">
      <alignment horizontal="justify" vertical="center"/>
    </xf>
    <xf numFmtId="0" fontId="15" fillId="0" borderId="1" xfId="0" applyFont="1" applyBorder="1" applyAlignment="1">
      <alignment wrapText="1"/>
    </xf>
    <xf numFmtId="0" fontId="15" fillId="0" borderId="1" xfId="0" applyFont="1" applyBorder="1" applyAlignment="1">
      <alignment horizontal="center" vertical="center"/>
    </xf>
    <xf numFmtId="0" fontId="16" fillId="0" borderId="1" xfId="0" applyFont="1" applyBorder="1" applyAlignment="1">
      <alignment horizontal="justify" vertical="center"/>
    </xf>
    <xf numFmtId="0" fontId="15" fillId="0" borderId="1" xfId="0" applyFont="1" applyBorder="1"/>
    <xf numFmtId="0" fontId="15" fillId="0" borderId="1" xfId="0" applyFont="1" applyFill="1" applyBorder="1" applyAlignment="1">
      <alignment wrapText="1"/>
    </xf>
    <xf numFmtId="0" fontId="15"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xf>
    <xf numFmtId="0" fontId="18" fillId="4" borderId="1" xfId="0" applyFont="1" applyFill="1" applyBorder="1" applyAlignment="1">
      <alignment horizontal="center" vertical="center" wrapText="1"/>
    </xf>
    <xf numFmtId="0" fontId="23" fillId="0" borderId="0" xfId="0" applyFont="1" applyAlignment="1">
      <alignment vertical="center"/>
    </xf>
    <xf numFmtId="0" fontId="24" fillId="0" borderId="0" xfId="4" applyFont="1" applyBorder="1" applyAlignment="1">
      <alignment horizontal="left" vertical="center" wrapText="1"/>
    </xf>
    <xf numFmtId="0" fontId="25" fillId="0" borderId="0" xfId="4" applyFont="1" applyBorder="1" applyAlignment="1">
      <alignment vertical="center" wrapText="1"/>
    </xf>
    <xf numFmtId="166" fontId="25" fillId="0" borderId="0" xfId="6" applyFont="1" applyBorder="1" applyAlignment="1">
      <alignment vertical="center" wrapText="1"/>
    </xf>
    <xf numFmtId="0" fontId="24" fillId="0" borderId="0" xfId="0" applyFont="1" applyAlignment="1">
      <alignment vertical="center"/>
    </xf>
    <xf numFmtId="0" fontId="24" fillId="0" borderId="0" xfId="0" applyFont="1" applyBorder="1" applyAlignment="1">
      <alignment horizontal="center" vertical="center" wrapText="1"/>
    </xf>
    <xf numFmtId="164" fontId="26" fillId="0" borderId="0" xfId="0" applyNumberFormat="1" applyFont="1" applyBorder="1" applyAlignment="1">
      <alignment horizontal="center" vertical="center" wrapText="1"/>
    </xf>
    <xf numFmtId="0" fontId="27" fillId="0" borderId="0" xfId="0" applyFont="1" applyAlignment="1">
      <alignment vertical="center"/>
    </xf>
    <xf numFmtId="0" fontId="26" fillId="0" borderId="0" xfId="0" applyFont="1" applyBorder="1" applyAlignment="1">
      <alignment horizontal="center" vertical="center" wrapText="1"/>
    </xf>
    <xf numFmtId="0" fontId="28" fillId="0" borderId="0" xfId="0" applyFont="1" applyBorder="1" applyAlignment="1">
      <alignment horizontal="justify" vertical="center"/>
    </xf>
    <xf numFmtId="0" fontId="23" fillId="0" borderId="1" xfId="0" applyFont="1" applyBorder="1" applyAlignment="1">
      <alignment vertical="center" wrapText="1"/>
    </xf>
    <xf numFmtId="0" fontId="23"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164" fontId="24" fillId="0" borderId="1" xfId="3" applyFont="1" applyBorder="1" applyAlignment="1">
      <alignment horizontal="center" vertical="center" wrapText="1"/>
    </xf>
    <xf numFmtId="17"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167" fontId="24" fillId="0" borderId="1" xfId="3" applyNumberFormat="1" applyFont="1" applyBorder="1" applyAlignment="1">
      <alignment horizontal="center" vertical="center" wrapText="1"/>
    </xf>
    <xf numFmtId="0" fontId="24" fillId="0" borderId="1" xfId="0" applyFont="1" applyBorder="1" applyAlignment="1">
      <alignment horizontal="left" vertical="center" wrapText="1"/>
    </xf>
    <xf numFmtId="0" fontId="23" fillId="0" borderId="1" xfId="0" applyFont="1" applyBorder="1" applyAlignment="1">
      <alignment vertical="center"/>
    </xf>
    <xf numFmtId="0" fontId="25" fillId="0" borderId="1" xfId="0" applyFont="1" applyBorder="1" applyAlignment="1">
      <alignment horizontal="center" vertical="center" wrapText="1"/>
    </xf>
    <xf numFmtId="0" fontId="29" fillId="0" borderId="1" xfId="4" applyFont="1" applyBorder="1" applyAlignment="1">
      <alignment vertical="center" wrapText="1"/>
    </xf>
    <xf numFmtId="0" fontId="27" fillId="5" borderId="1" xfId="0" applyFont="1" applyFill="1" applyBorder="1" applyAlignment="1">
      <alignment vertical="center"/>
    </xf>
    <xf numFmtId="0" fontId="29" fillId="5" borderId="1" xfId="4" applyFont="1" applyFill="1" applyBorder="1" applyAlignment="1">
      <alignment vertical="center" wrapText="1"/>
    </xf>
    <xf numFmtId="0" fontId="28" fillId="0" borderId="0" xfId="0" applyFont="1" applyAlignment="1">
      <alignment vertical="center"/>
    </xf>
    <xf numFmtId="0" fontId="13" fillId="3" borderId="1" xfId="0" applyFont="1" applyFill="1" applyBorder="1" applyAlignment="1">
      <alignment horizontal="center" vertical="center" wrapText="1"/>
    </xf>
    <xf numFmtId="0" fontId="0" fillId="2" borderId="0" xfId="0" applyFill="1"/>
    <xf numFmtId="0" fontId="30" fillId="2" borderId="0" xfId="0" applyFont="1" applyFill="1" applyBorder="1" applyAlignment="1">
      <alignment horizontal="center"/>
    </xf>
    <xf numFmtId="0" fontId="30" fillId="2" borderId="0" xfId="0" applyFont="1" applyFill="1" applyBorder="1" applyAlignment="1">
      <alignment wrapText="1"/>
    </xf>
    <xf numFmtId="0" fontId="0" fillId="2" borderId="0" xfId="0" applyFill="1" applyBorder="1"/>
    <xf numFmtId="0" fontId="30" fillId="2" borderId="0" xfId="0" applyFont="1" applyFill="1" applyBorder="1" applyAlignment="1">
      <alignment horizontal="center" vertical="center"/>
    </xf>
    <xf numFmtId="0" fontId="30" fillId="2" borderId="0" xfId="0" applyFont="1" applyFill="1" applyBorder="1"/>
    <xf numFmtId="0" fontId="30" fillId="2" borderId="0" xfId="0" applyFont="1" applyFill="1" applyBorder="1" applyAlignment="1">
      <alignment vertical="justify"/>
    </xf>
    <xf numFmtId="0" fontId="12" fillId="2" borderId="0" xfId="0" applyFont="1" applyFill="1" applyBorder="1" applyAlignment="1">
      <alignment horizontal="justify" vertical="center" wrapText="1"/>
    </xf>
    <xf numFmtId="0" fontId="30" fillId="2" borderId="0" xfId="0" applyFont="1" applyFill="1" applyBorder="1" applyAlignment="1">
      <alignment horizontal="left" vertical="center" wrapText="1"/>
    </xf>
    <xf numFmtId="168" fontId="31" fillId="2" borderId="0" xfId="8" applyNumberFormat="1" applyFont="1" applyFill="1" applyBorder="1" applyAlignment="1">
      <alignment horizontal="center" vertical="justify"/>
    </xf>
    <xf numFmtId="0" fontId="8" fillId="2" borderId="0" xfId="0" applyFont="1" applyFill="1" applyBorder="1" applyAlignment="1">
      <alignment horizontal="justify" vertical="justify"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2" fillId="2" borderId="12" xfId="0" applyFont="1" applyFill="1" applyBorder="1" applyAlignment="1">
      <alignment horizontal="justify" vertical="center" wrapText="1"/>
    </xf>
    <xf numFmtId="0" fontId="5" fillId="2" borderId="12" xfId="0" applyFont="1" applyFill="1" applyBorder="1" applyAlignment="1">
      <alignment horizontal="left" vertical="center" wrapText="1"/>
    </xf>
    <xf numFmtId="168" fontId="31" fillId="2" borderId="13" xfId="8" applyNumberFormat="1" applyFont="1" applyFill="1" applyBorder="1" applyAlignment="1">
      <alignment horizontal="center" vertical="justify"/>
    </xf>
    <xf numFmtId="0" fontId="8" fillId="2" borderId="13" xfId="0" applyFont="1" applyFill="1" applyBorder="1" applyAlignment="1">
      <alignment horizontal="justify" vertical="justify" wrapText="1"/>
    </xf>
    <xf numFmtId="0" fontId="30" fillId="2" borderId="14" xfId="0" applyFont="1" applyFill="1" applyBorder="1" applyAlignment="1">
      <alignment horizontal="center" vertical="center"/>
    </xf>
    <xf numFmtId="0" fontId="30" fillId="2" borderId="14" xfId="0" applyFont="1" applyFill="1" applyBorder="1" applyAlignment="1">
      <alignment horizontal="center"/>
    </xf>
    <xf numFmtId="0" fontId="8" fillId="2" borderId="15" xfId="0" applyFont="1" applyFill="1" applyBorder="1" applyAlignment="1">
      <alignment horizontal="center" vertical="center" wrapText="1"/>
    </xf>
    <xf numFmtId="0" fontId="8" fillId="2" borderId="15" xfId="0" applyFont="1" applyFill="1" applyBorder="1" applyAlignment="1">
      <alignment horizontal="center" vertical="center"/>
    </xf>
    <xf numFmtId="0" fontId="3" fillId="2" borderId="0" xfId="0" applyFont="1" applyFill="1"/>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0" fillId="2" borderId="0" xfId="0" applyFill="1" applyAlignment="1">
      <alignment vertical="top"/>
    </xf>
    <xf numFmtId="0" fontId="5" fillId="2" borderId="0" xfId="0" applyFont="1" applyFill="1"/>
    <xf numFmtId="0" fontId="33" fillId="2" borderId="0" xfId="0" applyFont="1" applyFill="1"/>
    <xf numFmtId="0" fontId="0" fillId="2" borderId="0" xfId="0" applyFont="1" applyFill="1"/>
    <xf numFmtId="0" fontId="34" fillId="2" borderId="0" xfId="0" applyFont="1" applyFill="1" applyBorder="1"/>
    <xf numFmtId="165" fontId="35" fillId="2" borderId="0" xfId="7" applyNumberFormat="1" applyFont="1" applyFill="1" applyBorder="1" applyAlignment="1">
      <alignment horizontal="center"/>
    </xf>
    <xf numFmtId="165" fontId="34" fillId="2" borderId="0" xfId="7" applyNumberFormat="1" applyFont="1" applyFill="1" applyBorder="1"/>
    <xf numFmtId="169" fontId="34" fillId="2" borderId="0" xfId="7" applyNumberFormat="1" applyFont="1" applyFill="1" applyBorder="1"/>
    <xf numFmtId="0" fontId="34" fillId="2" borderId="0" xfId="0" applyFont="1" applyFill="1" applyBorder="1" applyAlignment="1">
      <alignment horizontal="center"/>
    </xf>
    <xf numFmtId="0" fontId="34" fillId="2" borderId="20" xfId="0" applyFont="1" applyFill="1" applyBorder="1"/>
    <xf numFmtId="0" fontId="34" fillId="2" borderId="19" xfId="0" applyFont="1" applyFill="1" applyBorder="1"/>
    <xf numFmtId="0" fontId="34" fillId="2" borderId="21" xfId="0" applyFont="1" applyFill="1" applyBorder="1"/>
    <xf numFmtId="165" fontId="35" fillId="2" borderId="22" xfId="7" applyNumberFormat="1" applyFont="1" applyFill="1" applyBorder="1" applyAlignment="1">
      <alignment horizontal="center"/>
    </xf>
    <xf numFmtId="0" fontId="34" fillId="2" borderId="23" xfId="0" applyFont="1" applyFill="1" applyBorder="1"/>
    <xf numFmtId="0" fontId="34" fillId="2" borderId="0" xfId="0" applyFont="1" applyFill="1" applyBorder="1" applyAlignment="1">
      <alignment horizontal="center" vertical="center"/>
    </xf>
    <xf numFmtId="9" fontId="34" fillId="2" borderId="0" xfId="8" applyFont="1" applyFill="1" applyBorder="1"/>
    <xf numFmtId="0" fontId="34" fillId="2" borderId="0" xfId="8" applyNumberFormat="1" applyFont="1" applyFill="1" applyBorder="1" applyAlignment="1">
      <alignment horizontal="right"/>
    </xf>
    <xf numFmtId="169" fontId="34" fillId="2" borderId="19" xfId="7" applyNumberFormat="1" applyFont="1" applyFill="1" applyBorder="1"/>
    <xf numFmtId="0" fontId="34" fillId="2" borderId="19" xfId="0" applyFont="1" applyFill="1" applyBorder="1" applyAlignment="1">
      <alignment horizontal="center" vertical="center"/>
    </xf>
    <xf numFmtId="2" fontId="34" fillId="2" borderId="0" xfId="8" applyNumberFormat="1" applyFont="1" applyFill="1" applyBorder="1"/>
    <xf numFmtId="0" fontId="34" fillId="2" borderId="19" xfId="0" applyFont="1" applyFill="1" applyBorder="1" applyAlignment="1">
      <alignment horizontal="center"/>
    </xf>
    <xf numFmtId="169" fontId="34" fillId="2" borderId="0" xfId="8" applyNumberFormat="1" applyFont="1" applyFill="1" applyBorder="1"/>
    <xf numFmtId="39" fontId="34" fillId="2" borderId="0" xfId="7" applyNumberFormat="1" applyFont="1" applyFill="1" applyBorder="1"/>
    <xf numFmtId="0" fontId="35" fillId="2" borderId="0" xfId="0" applyFont="1" applyFill="1" applyBorder="1" applyAlignment="1">
      <alignment horizontal="center" vertical="justify" wrapText="1"/>
    </xf>
    <xf numFmtId="0" fontId="35" fillId="2" borderId="0" xfId="0" applyFont="1" applyFill="1" applyBorder="1" applyAlignment="1">
      <alignment horizontal="center"/>
    </xf>
    <xf numFmtId="0" fontId="35" fillId="2" borderId="22" xfId="0" applyFont="1" applyFill="1" applyBorder="1" applyAlignment="1">
      <alignment horizontal="center" vertical="justify" wrapText="1"/>
    </xf>
    <xf numFmtId="0" fontId="35" fillId="2" borderId="23" xfId="0" applyFont="1" applyFill="1" applyBorder="1" applyAlignment="1">
      <alignment horizontal="center"/>
    </xf>
    <xf numFmtId="0" fontId="35" fillId="2" borderId="15" xfId="0" applyFont="1" applyFill="1" applyBorder="1" applyAlignment="1">
      <alignment horizontal="center" vertical="justify" wrapText="1"/>
    </xf>
    <xf numFmtId="0" fontId="0" fillId="2" borderId="0" xfId="0" applyFont="1" applyFill="1" applyBorder="1"/>
    <xf numFmtId="0" fontId="13" fillId="2" borderId="0" xfId="0" applyFont="1" applyFill="1" applyBorder="1" applyAlignment="1">
      <alignment horizontal="center"/>
    </xf>
    <xf numFmtId="0" fontId="4" fillId="2" borderId="0" xfId="0" applyFont="1" applyFill="1" applyBorder="1" applyAlignment="1">
      <alignment vertical="center"/>
    </xf>
    <xf numFmtId="0" fontId="4" fillId="2" borderId="0" xfId="0" applyFont="1" applyFill="1" applyBorder="1" applyAlignment="1">
      <alignment horizontal="justify" vertical="center" wrapText="1"/>
    </xf>
    <xf numFmtId="0" fontId="37" fillId="2" borderId="15" xfId="0" applyFont="1" applyFill="1" applyBorder="1" applyAlignment="1">
      <alignment horizontal="center" vertical="center"/>
    </xf>
    <xf numFmtId="0" fontId="36" fillId="2" borderId="21" xfId="0" applyFont="1" applyFill="1" applyBorder="1" applyAlignment="1">
      <alignment horizontal="justify" vertical="center" wrapText="1"/>
    </xf>
    <xf numFmtId="0" fontId="37" fillId="2" borderId="14" xfId="0" applyFont="1" applyFill="1" applyBorder="1" applyAlignment="1">
      <alignment horizontal="center" vertical="center" wrapText="1"/>
    </xf>
    <xf numFmtId="0" fontId="37" fillId="2" borderId="14" xfId="0" applyFont="1" applyFill="1" applyBorder="1" applyAlignment="1">
      <alignment horizontal="center" vertical="center"/>
    </xf>
    <xf numFmtId="0" fontId="36" fillId="2" borderId="25" xfId="0" applyFont="1" applyFill="1" applyBorder="1" applyAlignment="1">
      <alignment horizontal="justify" vertical="center" wrapText="1"/>
    </xf>
    <xf numFmtId="41" fontId="0" fillId="2" borderId="0" xfId="9" applyFont="1" applyFill="1" applyAlignment="1">
      <alignment vertical="center"/>
    </xf>
    <xf numFmtId="0" fontId="36" fillId="2" borderId="26" xfId="0" applyFont="1" applyFill="1" applyBorder="1" applyAlignment="1">
      <alignment horizontal="justify" vertical="center" wrapText="1"/>
    </xf>
    <xf numFmtId="0" fontId="36" fillId="2" borderId="23" xfId="0" applyFont="1" applyFill="1" applyBorder="1" applyAlignment="1">
      <alignment vertical="center"/>
    </xf>
    <xf numFmtId="0" fontId="36" fillId="2" borderId="18" xfId="0" applyFont="1" applyFill="1" applyBorder="1" applyAlignment="1">
      <alignment horizontal="center" vertical="center"/>
    </xf>
    <xf numFmtId="0" fontId="13" fillId="2" borderId="0" xfId="0" applyFont="1" applyFill="1"/>
    <xf numFmtId="0" fontId="0" fillId="2" borderId="0" xfId="0" applyFont="1" applyFill="1" applyAlignment="1">
      <alignment horizontal="justify" vertical="justify"/>
    </xf>
    <xf numFmtId="0" fontId="0" fillId="2" borderId="0" xfId="0" applyFont="1" applyFill="1" applyAlignment="1">
      <alignment horizontal="center"/>
    </xf>
    <xf numFmtId="0" fontId="13" fillId="2" borderId="28" xfId="0" applyFont="1" applyFill="1" applyBorder="1" applyAlignment="1">
      <alignment horizontal="center" vertical="center"/>
    </xf>
    <xf numFmtId="1" fontId="34" fillId="2" borderId="29" xfId="8" applyNumberFormat="1" applyFont="1" applyFill="1" applyBorder="1" applyAlignment="1">
      <alignment horizontal="center" vertical="center"/>
    </xf>
    <xf numFmtId="9" fontId="34" fillId="2" borderId="29" xfId="8" applyFont="1" applyFill="1" applyBorder="1" applyAlignment="1">
      <alignment horizontal="center" vertical="center"/>
    </xf>
    <xf numFmtId="0" fontId="35" fillId="2" borderId="29" xfId="0" applyFont="1" applyFill="1" applyBorder="1" applyAlignment="1">
      <alignment horizontal="center"/>
    </xf>
    <xf numFmtId="0" fontId="35" fillId="2" borderId="30" xfId="0" applyFont="1" applyFill="1" applyBorder="1" applyAlignment="1">
      <alignment horizontal="justify" vertical="center" wrapText="1"/>
    </xf>
    <xf numFmtId="0" fontId="13" fillId="2" borderId="31" xfId="0" applyFont="1" applyFill="1" applyBorder="1" applyAlignment="1">
      <alignment horizontal="center" vertical="center"/>
    </xf>
    <xf numFmtId="169" fontId="34" fillId="2" borderId="1" xfId="8" applyNumberFormat="1" applyFont="1" applyFill="1" applyBorder="1" applyAlignment="1">
      <alignment horizontal="center" vertical="center"/>
    </xf>
    <xf numFmtId="169" fontId="34" fillId="2" borderId="1" xfId="7" applyNumberFormat="1" applyFont="1" applyFill="1" applyBorder="1" applyAlignment="1">
      <alignment horizontal="center" vertical="center"/>
    </xf>
    <xf numFmtId="0" fontId="35" fillId="2" borderId="1" xfId="0" applyFont="1" applyFill="1" applyBorder="1" applyAlignment="1">
      <alignment horizontal="center" wrapText="1"/>
    </xf>
    <xf numFmtId="0" fontId="35" fillId="2" borderId="32" xfId="0" applyFont="1" applyFill="1" applyBorder="1" applyAlignment="1">
      <alignment horizontal="justify" vertical="center" wrapText="1"/>
    </xf>
    <xf numFmtId="170" fontId="34" fillId="2" borderId="1" xfId="0" applyNumberFormat="1" applyFont="1" applyFill="1" applyBorder="1" applyAlignment="1">
      <alignment horizontal="center" vertical="center"/>
    </xf>
    <xf numFmtId="2" fontId="34" fillId="2" borderId="1" xfId="0" applyNumberFormat="1" applyFont="1" applyFill="1" applyBorder="1" applyAlignment="1">
      <alignment horizontal="center" vertical="center"/>
    </xf>
    <xf numFmtId="0" fontId="35" fillId="2" borderId="1" xfId="0" applyFont="1" applyFill="1" applyBorder="1" applyAlignment="1">
      <alignment horizontal="center"/>
    </xf>
    <xf numFmtId="0" fontId="35" fillId="2" borderId="32" xfId="0" applyFont="1" applyFill="1" applyBorder="1"/>
    <xf numFmtId="0" fontId="35" fillId="2" borderId="1" xfId="0" applyFont="1" applyFill="1" applyBorder="1" applyAlignment="1">
      <alignment horizontal="center" vertical="center" wrapText="1"/>
    </xf>
    <xf numFmtId="0" fontId="35" fillId="2" borderId="34" xfId="0" applyFont="1" applyFill="1" applyBorder="1" applyAlignment="1">
      <alignment horizontal="center" vertical="center"/>
    </xf>
    <xf numFmtId="0" fontId="38" fillId="2" borderId="0" xfId="0" applyFont="1" applyFill="1"/>
    <xf numFmtId="0" fontId="39" fillId="2" borderId="0" xfId="0" applyFont="1" applyFill="1"/>
    <xf numFmtId="0" fontId="7" fillId="2" borderId="0" xfId="0" applyFont="1" applyFill="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7" fontId="11" fillId="2" borderId="2" xfId="0" applyNumberFormat="1" applyFont="1" applyFill="1" applyBorder="1" applyAlignment="1">
      <alignment horizontal="center" vertical="center" wrapText="1"/>
    </xf>
    <xf numFmtId="17" fontId="11" fillId="2" borderId="3" xfId="0" applyNumberFormat="1" applyFont="1" applyFill="1" applyBorder="1" applyAlignment="1">
      <alignment horizontal="center" vertical="center" wrapText="1"/>
    </xf>
    <xf numFmtId="0" fontId="9" fillId="0" borderId="1"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7" fillId="0" borderId="11" xfId="0" applyFont="1" applyBorder="1" applyAlignment="1">
      <alignment horizontal="center" vertical="center"/>
    </xf>
    <xf numFmtId="0" fontId="25" fillId="0" borderId="0" xfId="4"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9" fillId="0" borderId="1" xfId="4"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 xfId="0" applyFont="1" applyBorder="1" applyAlignment="1">
      <alignment horizontal="center" vertical="center" wrapText="1"/>
    </xf>
    <xf numFmtId="0" fontId="29" fillId="5" borderId="1" xfId="4" applyFont="1" applyFill="1" applyBorder="1" applyAlignment="1">
      <alignment horizontal="center" vertical="center" wrapText="1"/>
    </xf>
    <xf numFmtId="0" fontId="24" fillId="0" borderId="0" xfId="4" applyFont="1" applyBorder="1" applyAlignment="1">
      <alignment horizontal="center" vertical="center" wrapText="1"/>
    </xf>
    <xf numFmtId="0" fontId="8" fillId="2" borderId="18" xfId="0" applyFont="1" applyFill="1" applyBorder="1" applyAlignment="1">
      <alignment horizontal="justify" vertical="center" wrapText="1"/>
    </xf>
    <xf numFmtId="0" fontId="8" fillId="2" borderId="17" xfId="0" applyFont="1" applyFill="1" applyBorder="1" applyAlignment="1">
      <alignment horizontal="justify" vertical="center" wrapText="1"/>
    </xf>
    <xf numFmtId="0" fontId="8" fillId="2" borderId="19" xfId="0" applyFont="1" applyFill="1" applyBorder="1" applyAlignment="1">
      <alignment horizontal="center" vertical="center"/>
    </xf>
    <xf numFmtId="0" fontId="32" fillId="2" borderId="16"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0" fillId="2" borderId="0" xfId="0" applyFont="1" applyFill="1" applyAlignment="1">
      <alignment horizontal="justify" vertical="justify"/>
    </xf>
    <xf numFmtId="0" fontId="36" fillId="2" borderId="26" xfId="0" applyFont="1" applyFill="1" applyBorder="1" applyAlignment="1">
      <alignment horizontal="center" vertical="center" wrapText="1"/>
    </xf>
    <xf numFmtId="0" fontId="36" fillId="2" borderId="27" xfId="0" applyFont="1" applyFill="1" applyBorder="1" applyAlignment="1">
      <alignment horizontal="center" vertical="center" wrapText="1"/>
    </xf>
    <xf numFmtId="165" fontId="8" fillId="2" borderId="0" xfId="0" applyNumberFormat="1" applyFont="1" applyFill="1" applyBorder="1" applyAlignment="1">
      <alignment horizontal="center" vertical="justify" wrapText="1"/>
    </xf>
    <xf numFmtId="0" fontId="8" fillId="2" borderId="0" xfId="0" applyFont="1" applyFill="1" applyBorder="1" applyAlignment="1">
      <alignment horizontal="center" vertical="justify" wrapText="1"/>
    </xf>
    <xf numFmtId="0" fontId="8" fillId="2" borderId="18" xfId="0" applyFont="1" applyFill="1" applyBorder="1" applyAlignment="1">
      <alignment horizontal="center" vertical="justify" wrapText="1"/>
    </xf>
    <xf numFmtId="0" fontId="8" fillId="2" borderId="24" xfId="0" applyFont="1" applyFill="1" applyBorder="1" applyAlignment="1">
      <alignment horizontal="center" vertical="justify" wrapText="1"/>
    </xf>
    <xf numFmtId="165" fontId="36" fillId="2" borderId="16" xfId="7" applyNumberFormat="1" applyFont="1" applyFill="1" applyBorder="1" applyAlignment="1">
      <alignment horizontal="center"/>
    </xf>
    <xf numFmtId="0" fontId="8" fillId="2" borderId="1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0" xfId="0" applyFont="1" applyFill="1" applyAlignment="1">
      <alignment horizontal="left" vertical="justify"/>
    </xf>
    <xf numFmtId="0" fontId="35" fillId="2" borderId="25" xfId="0" applyFont="1" applyFill="1" applyBorder="1" applyAlignment="1">
      <alignment horizontal="center" vertical="center"/>
    </xf>
    <xf numFmtId="0" fontId="35" fillId="2" borderId="34" xfId="0" applyFont="1" applyFill="1" applyBorder="1" applyAlignment="1">
      <alignment horizontal="center" vertical="center"/>
    </xf>
    <xf numFmtId="0" fontId="35" fillId="2" borderId="32" xfId="0" applyFont="1" applyFill="1" applyBorder="1" applyAlignment="1">
      <alignment horizontal="center" vertical="center"/>
    </xf>
    <xf numFmtId="0" fontId="35" fillId="2" borderId="1" xfId="0" applyFont="1" applyFill="1" applyBorder="1" applyAlignment="1">
      <alignment horizontal="center" vertical="center"/>
    </xf>
    <xf numFmtId="0" fontId="8" fillId="2" borderId="0" xfId="0" applyFont="1" applyFill="1" applyAlignment="1">
      <alignment horizontal="center" vertical="center" wrapText="1"/>
    </xf>
    <xf numFmtId="0" fontId="35" fillId="2" borderId="34"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0">
    <cellStyle name="Millares" xfId="7" builtinId="3"/>
    <cellStyle name="Millares [0] 2" xfId="9"/>
    <cellStyle name="Millares 2" xfId="1"/>
    <cellStyle name="Moneda" xfId="3" builtinId="4"/>
    <cellStyle name="Moneda [0] 2" xfId="6"/>
    <cellStyle name="Normal" xfId="0" builtinId="0"/>
    <cellStyle name="Normal 2" xfId="2"/>
    <cellStyle name="Normal 3" xfId="4"/>
    <cellStyle name="Normal 4" xfId="5"/>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8</xdr:col>
      <xdr:colOff>295275</xdr:colOff>
      <xdr:row>36</xdr:row>
      <xdr:rowOff>47625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52400"/>
          <a:ext cx="5619750"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161925</xdr:rowOff>
    </xdr:from>
    <xdr:to>
      <xdr:col>8</xdr:col>
      <xdr:colOff>285750</xdr:colOff>
      <xdr:row>69</xdr:row>
      <xdr:rowOff>180975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6829425"/>
          <a:ext cx="5619750" cy="649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8</xdr:col>
      <xdr:colOff>285750</xdr:colOff>
      <xdr:row>102</xdr:row>
      <xdr:rowOff>19050</xdr:rowOff>
    </xdr:to>
    <xdr:pic>
      <xdr:nvPicPr>
        <xdr:cNvPr id="4" name="Imagen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13335000"/>
          <a:ext cx="5619750" cy="611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102</xdr:row>
      <xdr:rowOff>38100</xdr:rowOff>
    </xdr:from>
    <xdr:to>
      <xdr:col>8</xdr:col>
      <xdr:colOff>323850</xdr:colOff>
      <xdr:row>134</xdr:row>
      <xdr:rowOff>133350</xdr:rowOff>
    </xdr:to>
    <xdr:pic>
      <xdr:nvPicPr>
        <xdr:cNvPr id="5" name="Imagen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0575" y="19469100"/>
          <a:ext cx="5629275" cy="619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133</xdr:row>
      <xdr:rowOff>104775</xdr:rowOff>
    </xdr:from>
    <xdr:to>
      <xdr:col>8</xdr:col>
      <xdr:colOff>314325</xdr:colOff>
      <xdr:row>168</xdr:row>
      <xdr:rowOff>95250</xdr:rowOff>
    </xdr:to>
    <xdr:pic>
      <xdr:nvPicPr>
        <xdr:cNvPr id="6" name="Imagen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1050" y="25441275"/>
          <a:ext cx="5629275" cy="665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4"/>
  <sheetViews>
    <sheetView zoomScale="85" zoomScaleNormal="85" workbookViewId="0">
      <selection activeCell="B5" sqref="B5:C5"/>
    </sheetView>
  </sheetViews>
  <sheetFormatPr baseColWidth="10" defaultRowHeight="11.25" x14ac:dyDescent="0.2"/>
  <cols>
    <col min="1" max="1" width="74.42578125" style="2" customWidth="1"/>
    <col min="2" max="2" width="30.7109375" style="2" customWidth="1"/>
    <col min="3" max="3" width="30.85546875" style="14" customWidth="1"/>
    <col min="4" max="6" width="11.42578125" style="1"/>
    <col min="7" max="7" width="15" style="1" bestFit="1" customWidth="1"/>
    <col min="8" max="16384" width="11.42578125" style="1"/>
  </cols>
  <sheetData>
    <row r="2" spans="1:3" ht="23.25" x14ac:dyDescent="0.35">
      <c r="A2" s="165" t="s">
        <v>75</v>
      </c>
      <c r="B2" s="165"/>
      <c r="C2" s="165"/>
    </row>
    <row r="3" spans="1:3" ht="38.25" customHeight="1" x14ac:dyDescent="0.2">
      <c r="A3" s="4" t="s">
        <v>0</v>
      </c>
      <c r="B3" s="166" t="s">
        <v>53</v>
      </c>
      <c r="C3" s="167"/>
    </row>
    <row r="4" spans="1:3" ht="39" customHeight="1" x14ac:dyDescent="0.2">
      <c r="A4" s="4" t="s">
        <v>31</v>
      </c>
      <c r="B4" s="26" t="s">
        <v>55</v>
      </c>
      <c r="C4" s="15" t="s">
        <v>52</v>
      </c>
    </row>
    <row r="5" spans="1:3" ht="15" customHeight="1" x14ac:dyDescent="0.2">
      <c r="A5" s="5" t="s">
        <v>30</v>
      </c>
      <c r="B5" s="161" t="s">
        <v>43</v>
      </c>
      <c r="C5" s="162"/>
    </row>
    <row r="6" spans="1:3" ht="45" x14ac:dyDescent="0.2">
      <c r="A6" s="6" t="s">
        <v>1</v>
      </c>
      <c r="B6" s="161" t="s">
        <v>5</v>
      </c>
      <c r="C6" s="162"/>
    </row>
    <row r="7" spans="1:3" x14ac:dyDescent="0.2">
      <c r="A7" s="7" t="s">
        <v>29</v>
      </c>
      <c r="B7" s="30"/>
      <c r="C7" s="13"/>
    </row>
    <row r="8" spans="1:3" ht="22.5" x14ac:dyDescent="0.2">
      <c r="A8" s="8" t="s">
        <v>28</v>
      </c>
      <c r="B8" s="31" t="s">
        <v>56</v>
      </c>
      <c r="C8" s="13" t="s">
        <v>57</v>
      </c>
    </row>
    <row r="9" spans="1:3" ht="204.75" customHeight="1" x14ac:dyDescent="0.2">
      <c r="A9" s="9" t="s">
        <v>10</v>
      </c>
      <c r="B9" s="25" t="s">
        <v>58</v>
      </c>
      <c r="C9" s="13" t="s">
        <v>5</v>
      </c>
    </row>
    <row r="10" spans="1:3" ht="15" customHeight="1" x14ac:dyDescent="0.2">
      <c r="A10" s="9" t="s">
        <v>8</v>
      </c>
      <c r="B10" s="168" t="s">
        <v>54</v>
      </c>
      <c r="C10" s="169"/>
    </row>
    <row r="11" spans="1:3" x14ac:dyDescent="0.2">
      <c r="A11" s="7" t="s">
        <v>27</v>
      </c>
      <c r="B11" s="13" t="s">
        <v>6</v>
      </c>
      <c r="C11" s="13" t="s">
        <v>6</v>
      </c>
    </row>
    <row r="12" spans="1:3" ht="22.5" x14ac:dyDescent="0.2">
      <c r="A12" s="10" t="s">
        <v>2</v>
      </c>
      <c r="B12" s="13" t="s">
        <v>6</v>
      </c>
      <c r="C12" s="13" t="s">
        <v>6</v>
      </c>
    </row>
    <row r="13" spans="1:3" ht="15" customHeight="1" x14ac:dyDescent="0.2">
      <c r="A13" s="7" t="s">
        <v>26</v>
      </c>
      <c r="B13" s="161" t="s">
        <v>59</v>
      </c>
      <c r="C13" s="162"/>
    </row>
    <row r="14" spans="1:3" ht="45.75" customHeight="1" x14ac:dyDescent="0.2">
      <c r="A14" s="10" t="s">
        <v>4</v>
      </c>
      <c r="B14" s="161" t="s">
        <v>5</v>
      </c>
      <c r="C14" s="162"/>
    </row>
    <row r="15" spans="1:3" ht="15" customHeight="1" x14ac:dyDescent="0.2">
      <c r="A15" s="8" t="s">
        <v>25</v>
      </c>
      <c r="B15" s="161" t="s">
        <v>60</v>
      </c>
      <c r="C15" s="162"/>
    </row>
    <row r="16" spans="1:3" ht="324.75" customHeight="1" x14ac:dyDescent="0.2">
      <c r="A16" s="9" t="s">
        <v>7</v>
      </c>
      <c r="B16" s="163" t="s">
        <v>5</v>
      </c>
      <c r="C16" s="164"/>
    </row>
    <row r="17" spans="1:3" ht="21.75" customHeight="1" x14ac:dyDescent="0.2">
      <c r="A17" s="7" t="s">
        <v>24</v>
      </c>
      <c r="B17" s="30" t="s">
        <v>61</v>
      </c>
      <c r="C17" s="13" t="s">
        <v>62</v>
      </c>
    </row>
    <row r="18" spans="1:3" ht="73.5" customHeight="1" x14ac:dyDescent="0.2">
      <c r="A18" s="10" t="s">
        <v>41</v>
      </c>
      <c r="B18" s="13" t="s">
        <v>5</v>
      </c>
      <c r="C18" s="13" t="s">
        <v>5</v>
      </c>
    </row>
    <row r="19" spans="1:3" ht="23.25" customHeight="1" x14ac:dyDescent="0.2">
      <c r="A19" s="8" t="s">
        <v>23</v>
      </c>
      <c r="B19" s="31" t="s">
        <v>63</v>
      </c>
      <c r="C19" s="13" t="s">
        <v>64</v>
      </c>
    </row>
    <row r="20" spans="1:3" ht="93.75" customHeight="1" x14ac:dyDescent="0.2">
      <c r="A20" s="10" t="s">
        <v>47</v>
      </c>
      <c r="B20" s="31" t="s">
        <v>5</v>
      </c>
      <c r="C20" s="13" t="s">
        <v>5</v>
      </c>
    </row>
    <row r="21" spans="1:3" ht="12" customHeight="1" x14ac:dyDescent="0.2">
      <c r="A21" s="29" t="s">
        <v>48</v>
      </c>
      <c r="B21" s="32" t="s">
        <v>65</v>
      </c>
      <c r="C21" s="13" t="s">
        <v>66</v>
      </c>
    </row>
    <row r="22" spans="1:3" ht="93.75" customHeight="1" x14ac:dyDescent="0.2">
      <c r="A22" s="28" t="s">
        <v>49</v>
      </c>
      <c r="B22" s="31" t="s">
        <v>5</v>
      </c>
      <c r="C22" s="13" t="s">
        <v>5</v>
      </c>
    </row>
    <row r="23" spans="1:3" x14ac:dyDescent="0.2">
      <c r="A23" s="29" t="s">
        <v>22</v>
      </c>
      <c r="B23" s="32" t="s">
        <v>68</v>
      </c>
      <c r="C23" s="13" t="s">
        <v>67</v>
      </c>
    </row>
    <row r="24" spans="1:3" ht="29.25" customHeight="1" x14ac:dyDescent="0.2">
      <c r="A24" s="10" t="s">
        <v>3</v>
      </c>
      <c r="B24" s="31" t="s">
        <v>5</v>
      </c>
      <c r="C24" s="13" t="s">
        <v>5</v>
      </c>
    </row>
    <row r="25" spans="1:3" ht="14.25" customHeight="1" x14ac:dyDescent="0.2">
      <c r="A25" s="8" t="s">
        <v>18</v>
      </c>
      <c r="B25" s="161" t="s">
        <v>43</v>
      </c>
      <c r="C25" s="162"/>
    </row>
    <row r="26" spans="1:3" ht="96.75" customHeight="1" x14ac:dyDescent="0.2">
      <c r="A26" s="10" t="s">
        <v>19</v>
      </c>
      <c r="B26" s="31" t="s">
        <v>5</v>
      </c>
      <c r="C26" s="13" t="s">
        <v>5</v>
      </c>
    </row>
    <row r="27" spans="1:3" x14ac:dyDescent="0.2">
      <c r="A27" s="11" t="s">
        <v>21</v>
      </c>
      <c r="B27" s="31" t="s">
        <v>69</v>
      </c>
      <c r="C27" s="13" t="s">
        <v>42</v>
      </c>
    </row>
    <row r="28" spans="1:3" ht="68.25" customHeight="1" x14ac:dyDescent="0.2">
      <c r="A28" s="12" t="s">
        <v>11</v>
      </c>
      <c r="B28" s="31" t="s">
        <v>5</v>
      </c>
      <c r="C28" s="13" t="s">
        <v>5</v>
      </c>
    </row>
    <row r="29" spans="1:3" ht="24" customHeight="1" x14ac:dyDescent="0.2">
      <c r="A29" s="21" t="s">
        <v>50</v>
      </c>
      <c r="B29" s="31" t="s">
        <v>70</v>
      </c>
      <c r="C29" s="13" t="s">
        <v>71</v>
      </c>
    </row>
    <row r="30" spans="1:3" ht="114.75" customHeight="1" x14ac:dyDescent="0.2">
      <c r="A30" s="12" t="s">
        <v>51</v>
      </c>
      <c r="B30" s="31" t="s">
        <v>5</v>
      </c>
      <c r="C30" s="13" t="s">
        <v>5</v>
      </c>
    </row>
    <row r="31" spans="1:3" ht="16.5" customHeight="1" x14ac:dyDescent="0.2">
      <c r="A31" s="8" t="s">
        <v>20</v>
      </c>
      <c r="B31" s="31" t="s">
        <v>73</v>
      </c>
      <c r="C31" s="13" t="s">
        <v>72</v>
      </c>
    </row>
    <row r="32" spans="1:3" ht="189.75" customHeight="1" x14ac:dyDescent="0.2">
      <c r="A32" s="12" t="s">
        <v>12</v>
      </c>
      <c r="B32" s="31" t="s">
        <v>5</v>
      </c>
      <c r="C32" s="16" t="s">
        <v>5</v>
      </c>
    </row>
    <row r="33" spans="1:3" ht="22.5" customHeight="1" x14ac:dyDescent="0.2">
      <c r="A33" s="17" t="s">
        <v>9</v>
      </c>
      <c r="B33" s="159" t="s">
        <v>74</v>
      </c>
      <c r="C33" s="160"/>
    </row>
    <row r="34" spans="1:3" x14ac:dyDescent="0.2">
      <c r="A34" s="3"/>
      <c r="B34" s="3"/>
      <c r="C34" s="18"/>
    </row>
  </sheetData>
  <mergeCells count="11">
    <mergeCell ref="A2:C2"/>
    <mergeCell ref="B3:C3"/>
    <mergeCell ref="B5:C5"/>
    <mergeCell ref="B6:C6"/>
    <mergeCell ref="B10:C10"/>
    <mergeCell ref="B33:C33"/>
    <mergeCell ref="B13:C13"/>
    <mergeCell ref="B14:C14"/>
    <mergeCell ref="B15:C15"/>
    <mergeCell ref="B16:C16"/>
    <mergeCell ref="B25:C25"/>
  </mergeCells>
  <pageMargins left="0.7" right="0.7" top="0.75" bottom="0.75" header="0.3" footer="0.3"/>
  <pageSetup paperSize="5"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view="pageBreakPreview" topLeftCell="A13" zoomScale="60" zoomScaleNormal="84" workbookViewId="0">
      <selection activeCell="D14" sqref="D14"/>
    </sheetView>
  </sheetViews>
  <sheetFormatPr baseColWidth="10" defaultColWidth="10.85546875" defaultRowHeight="18.75" x14ac:dyDescent="0.3"/>
  <cols>
    <col min="1" max="1" width="11" style="24" bestFit="1" customWidth="1"/>
    <col min="2" max="2" width="81.85546875" style="34" customWidth="1"/>
    <col min="3" max="3" width="37.7109375" style="33" customWidth="1"/>
    <col min="4" max="4" width="42.85546875" style="24" customWidth="1"/>
    <col min="5" max="16384" width="10.85546875" style="24"/>
  </cols>
  <sheetData>
    <row r="2" spans="1:4" x14ac:dyDescent="0.3">
      <c r="A2" s="170" t="s">
        <v>110</v>
      </c>
      <c r="B2" s="170"/>
      <c r="C2" s="170"/>
      <c r="D2" s="41"/>
    </row>
    <row r="3" spans="1:4" x14ac:dyDescent="0.3">
      <c r="A3" s="46" t="s">
        <v>109</v>
      </c>
      <c r="B3" s="46" t="s">
        <v>44</v>
      </c>
      <c r="C3" s="46" t="s">
        <v>53</v>
      </c>
      <c r="D3" s="46" t="s">
        <v>108</v>
      </c>
    </row>
    <row r="4" spans="1:4" ht="162" x14ac:dyDescent="0.3">
      <c r="A4" s="45">
        <v>1</v>
      </c>
      <c r="B4" s="44" t="s">
        <v>107</v>
      </c>
      <c r="C4" s="39" t="s">
        <v>5</v>
      </c>
      <c r="D4" s="41" t="s">
        <v>106</v>
      </c>
    </row>
    <row r="5" spans="1:4" ht="126" x14ac:dyDescent="0.3">
      <c r="A5" s="41" t="s">
        <v>105</v>
      </c>
      <c r="B5" s="40" t="s">
        <v>104</v>
      </c>
      <c r="C5" s="39" t="s">
        <v>81</v>
      </c>
      <c r="D5" s="38" t="s">
        <v>103</v>
      </c>
    </row>
    <row r="6" spans="1:4" ht="131.25" x14ac:dyDescent="0.3">
      <c r="A6" s="41" t="s">
        <v>102</v>
      </c>
      <c r="B6" s="40" t="s">
        <v>101</v>
      </c>
      <c r="C6" s="39" t="s">
        <v>81</v>
      </c>
      <c r="D6" s="38" t="s">
        <v>80</v>
      </c>
    </row>
    <row r="7" spans="1:4" ht="131.25" x14ac:dyDescent="0.3">
      <c r="A7" s="41" t="s">
        <v>100</v>
      </c>
      <c r="B7" s="40" t="s">
        <v>99</v>
      </c>
      <c r="C7" s="39" t="s">
        <v>81</v>
      </c>
      <c r="D7" s="38" t="s">
        <v>80</v>
      </c>
    </row>
    <row r="8" spans="1:4" ht="131.25" x14ac:dyDescent="0.3">
      <c r="A8" s="41" t="s">
        <v>98</v>
      </c>
      <c r="B8" s="40" t="s">
        <v>97</v>
      </c>
      <c r="C8" s="39" t="s">
        <v>81</v>
      </c>
      <c r="D8" s="38" t="s">
        <v>80</v>
      </c>
    </row>
    <row r="9" spans="1:4" ht="54" x14ac:dyDescent="0.3">
      <c r="A9" s="41" t="s">
        <v>96</v>
      </c>
      <c r="B9" s="40" t="s">
        <v>95</v>
      </c>
      <c r="C9" s="39" t="s">
        <v>81</v>
      </c>
      <c r="D9" s="42" t="s">
        <v>92</v>
      </c>
    </row>
    <row r="10" spans="1:4" ht="90" x14ac:dyDescent="0.3">
      <c r="A10" s="41" t="s">
        <v>94</v>
      </c>
      <c r="B10" s="40" t="s">
        <v>93</v>
      </c>
      <c r="C10" s="39" t="s">
        <v>81</v>
      </c>
      <c r="D10" s="42" t="s">
        <v>92</v>
      </c>
    </row>
    <row r="11" spans="1:4" ht="90" x14ac:dyDescent="0.3">
      <c r="A11" s="41" t="s">
        <v>91</v>
      </c>
      <c r="B11" s="40" t="s">
        <v>90</v>
      </c>
      <c r="C11" s="39" t="s">
        <v>81</v>
      </c>
      <c r="D11" s="43" t="s">
        <v>89</v>
      </c>
    </row>
    <row r="12" spans="1:4" ht="108" x14ac:dyDescent="0.3">
      <c r="A12" s="41" t="s">
        <v>88</v>
      </c>
      <c r="B12" s="40" t="s">
        <v>87</v>
      </c>
      <c r="C12" s="39" t="s">
        <v>81</v>
      </c>
      <c r="D12" s="42" t="s">
        <v>86</v>
      </c>
    </row>
    <row r="13" spans="1:4" ht="131.25" x14ac:dyDescent="0.3">
      <c r="A13" s="41" t="s">
        <v>85</v>
      </c>
      <c r="B13" s="40" t="s">
        <v>84</v>
      </c>
      <c r="C13" s="39" t="s">
        <v>81</v>
      </c>
      <c r="D13" s="38" t="s">
        <v>80</v>
      </c>
    </row>
    <row r="14" spans="1:4" ht="288" x14ac:dyDescent="0.3">
      <c r="A14" s="41" t="s">
        <v>83</v>
      </c>
      <c r="B14" s="40" t="s">
        <v>82</v>
      </c>
      <c r="C14" s="39" t="s">
        <v>81</v>
      </c>
      <c r="D14" s="38" t="s">
        <v>80</v>
      </c>
    </row>
    <row r="15" spans="1:4" x14ac:dyDescent="0.3">
      <c r="B15" s="37"/>
    </row>
    <row r="16" spans="1:4" x14ac:dyDescent="0.3">
      <c r="B16" s="37"/>
    </row>
    <row r="17" spans="2:3" x14ac:dyDescent="0.3">
      <c r="B17" s="36" t="s">
        <v>79</v>
      </c>
      <c r="C17" s="35" t="s">
        <v>78</v>
      </c>
    </row>
    <row r="18" spans="2:3" x14ac:dyDescent="0.3">
      <c r="B18" s="27" t="s">
        <v>77</v>
      </c>
      <c r="C18" s="34" t="s">
        <v>76</v>
      </c>
    </row>
    <row r="20" spans="2:3" x14ac:dyDescent="0.3">
      <c r="B20" s="35"/>
    </row>
  </sheetData>
  <mergeCells count="1">
    <mergeCell ref="A2:C2"/>
  </mergeCells>
  <pageMargins left="0.70866141732283505" right="0.70866141732283505" top="0.74803149606299202" bottom="0.74803149606299202" header="0.31496062992126" footer="0.31496062992126"/>
  <pageSetup paperSize="5"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7"/>
  <sheetViews>
    <sheetView view="pageBreakPreview" zoomScale="55" zoomScaleNormal="93" zoomScaleSheetLayoutView="55" workbookViewId="0">
      <selection activeCell="I11" sqref="I11"/>
    </sheetView>
  </sheetViews>
  <sheetFormatPr baseColWidth="10" defaultRowHeight="21" x14ac:dyDescent="0.25"/>
  <cols>
    <col min="1" max="1" width="8.42578125" style="47" customWidth="1"/>
    <col min="2" max="2" width="5" style="47" customWidth="1"/>
    <col min="3" max="3" width="26.140625" style="47" customWidth="1"/>
    <col min="4" max="4" width="30.28515625" style="47" customWidth="1"/>
    <col min="5" max="5" width="17.140625" style="47" customWidth="1"/>
    <col min="6" max="6" width="53.42578125" style="47" customWidth="1"/>
    <col min="7" max="7" width="22.42578125" style="47" bestFit="1" customWidth="1"/>
    <col min="8" max="8" width="25.42578125" style="47" bestFit="1" customWidth="1"/>
    <col min="9" max="9" width="29.42578125" style="47" customWidth="1"/>
    <col min="10" max="10" width="28.28515625" style="47" customWidth="1"/>
    <col min="11" max="11" width="24.7109375" style="47" customWidth="1"/>
    <col min="12" max="12" width="49" style="47" customWidth="1"/>
    <col min="13" max="13" width="48.7109375" style="47" customWidth="1"/>
    <col min="14" max="14" width="11.28515625" style="47" customWidth="1"/>
    <col min="15" max="16" width="11.42578125" style="47"/>
    <col min="17" max="17" width="13.140625" style="47" customWidth="1"/>
    <col min="18" max="18" width="47.140625" style="47" customWidth="1"/>
    <col min="19" max="19" width="15.28515625" style="47" customWidth="1"/>
    <col min="20" max="20" width="18.85546875" style="47" customWidth="1"/>
    <col min="21" max="21" width="11.42578125" style="47"/>
    <col min="22" max="22" width="23.7109375" style="47" customWidth="1"/>
    <col min="23" max="23" width="11.42578125" style="47"/>
    <col min="24" max="24" width="16" style="47" customWidth="1"/>
    <col min="25" max="254" width="11.42578125" style="47"/>
    <col min="255" max="255" width="5.42578125" style="47" customWidth="1"/>
    <col min="256" max="256" width="5" style="47" customWidth="1"/>
    <col min="257" max="258" width="17.28515625" style="47" customWidth="1"/>
    <col min="259" max="259" width="15.7109375" style="47" customWidth="1"/>
    <col min="260" max="260" width="41.42578125" style="47" customWidth="1"/>
    <col min="261" max="261" width="21.7109375" style="47" customWidth="1"/>
    <col min="262" max="262" width="18.42578125" style="47" customWidth="1"/>
    <col min="263" max="263" width="19.28515625" style="47" customWidth="1"/>
    <col min="264" max="264" width="20.42578125" style="47" customWidth="1"/>
    <col min="265" max="510" width="11.42578125" style="47"/>
    <col min="511" max="511" width="5.42578125" style="47" customWidth="1"/>
    <col min="512" max="512" width="5" style="47" customWidth="1"/>
    <col min="513" max="514" width="17.28515625" style="47" customWidth="1"/>
    <col min="515" max="515" width="15.7109375" style="47" customWidth="1"/>
    <col min="516" max="516" width="41.42578125" style="47" customWidth="1"/>
    <col min="517" max="517" width="21.7109375" style="47" customWidth="1"/>
    <col min="518" max="518" width="18.42578125" style="47" customWidth="1"/>
    <col min="519" max="519" width="19.28515625" style="47" customWidth="1"/>
    <col min="520" max="520" width="20.42578125" style="47" customWidth="1"/>
    <col min="521" max="766" width="11.42578125" style="47"/>
    <col min="767" max="767" width="5.42578125" style="47" customWidth="1"/>
    <col min="768" max="768" width="5" style="47" customWidth="1"/>
    <col min="769" max="770" width="17.28515625" style="47" customWidth="1"/>
    <col min="771" max="771" width="15.7109375" style="47" customWidth="1"/>
    <col min="772" max="772" width="41.42578125" style="47" customWidth="1"/>
    <col min="773" max="773" width="21.7109375" style="47" customWidth="1"/>
    <col min="774" max="774" width="18.42578125" style="47" customWidth="1"/>
    <col min="775" max="775" width="19.28515625" style="47" customWidth="1"/>
    <col min="776" max="776" width="20.42578125" style="47" customWidth="1"/>
    <col min="777" max="1022" width="11.42578125" style="47"/>
    <col min="1023" max="1023" width="5.42578125" style="47" customWidth="1"/>
    <col min="1024" max="1024" width="5" style="47" customWidth="1"/>
    <col min="1025" max="1026" width="17.28515625" style="47" customWidth="1"/>
    <col min="1027" max="1027" width="15.7109375" style="47" customWidth="1"/>
    <col min="1028" max="1028" width="41.42578125" style="47" customWidth="1"/>
    <col min="1029" max="1029" width="21.7109375" style="47" customWidth="1"/>
    <col min="1030" max="1030" width="18.42578125" style="47" customWidth="1"/>
    <col min="1031" max="1031" width="19.28515625" style="47" customWidth="1"/>
    <col min="1032" max="1032" width="20.42578125" style="47" customWidth="1"/>
    <col min="1033" max="1278" width="11.42578125" style="47"/>
    <col min="1279" max="1279" width="5.42578125" style="47" customWidth="1"/>
    <col min="1280" max="1280" width="5" style="47" customWidth="1"/>
    <col min="1281" max="1282" width="17.28515625" style="47" customWidth="1"/>
    <col min="1283" max="1283" width="15.7109375" style="47" customWidth="1"/>
    <col min="1284" max="1284" width="41.42578125" style="47" customWidth="1"/>
    <col min="1285" max="1285" width="21.7109375" style="47" customWidth="1"/>
    <col min="1286" max="1286" width="18.42578125" style="47" customWidth="1"/>
    <col min="1287" max="1287" width="19.28515625" style="47" customWidth="1"/>
    <col min="1288" max="1288" width="20.42578125" style="47" customWidth="1"/>
    <col min="1289" max="1534" width="11.42578125" style="47"/>
    <col min="1535" max="1535" width="5.42578125" style="47" customWidth="1"/>
    <col min="1536" max="1536" width="5" style="47" customWidth="1"/>
    <col min="1537" max="1538" width="17.28515625" style="47" customWidth="1"/>
    <col min="1539" max="1539" width="15.7109375" style="47" customWidth="1"/>
    <col min="1540" max="1540" width="41.42578125" style="47" customWidth="1"/>
    <col min="1541" max="1541" width="21.7109375" style="47" customWidth="1"/>
    <col min="1542" max="1542" width="18.42578125" style="47" customWidth="1"/>
    <col min="1543" max="1543" width="19.28515625" style="47" customWidth="1"/>
    <col min="1544" max="1544" width="20.42578125" style="47" customWidth="1"/>
    <col min="1545" max="1790" width="11.42578125" style="47"/>
    <col min="1791" max="1791" width="5.42578125" style="47" customWidth="1"/>
    <col min="1792" max="1792" width="5" style="47" customWidth="1"/>
    <col min="1793" max="1794" width="17.28515625" style="47" customWidth="1"/>
    <col min="1795" max="1795" width="15.7109375" style="47" customWidth="1"/>
    <col min="1796" max="1796" width="41.42578125" style="47" customWidth="1"/>
    <col min="1797" max="1797" width="21.7109375" style="47" customWidth="1"/>
    <col min="1798" max="1798" width="18.42578125" style="47" customWidth="1"/>
    <col min="1799" max="1799" width="19.28515625" style="47" customWidth="1"/>
    <col min="1800" max="1800" width="20.42578125" style="47" customWidth="1"/>
    <col min="1801" max="2046" width="11.42578125" style="47"/>
    <col min="2047" max="2047" width="5.42578125" style="47" customWidth="1"/>
    <col min="2048" max="2048" width="5" style="47" customWidth="1"/>
    <col min="2049" max="2050" width="17.28515625" style="47" customWidth="1"/>
    <col min="2051" max="2051" width="15.7109375" style="47" customWidth="1"/>
    <col min="2052" max="2052" width="41.42578125" style="47" customWidth="1"/>
    <col min="2053" max="2053" width="21.7109375" style="47" customWidth="1"/>
    <col min="2054" max="2054" width="18.42578125" style="47" customWidth="1"/>
    <col min="2055" max="2055" width="19.28515625" style="47" customWidth="1"/>
    <col min="2056" max="2056" width="20.42578125" style="47" customWidth="1"/>
    <col min="2057" max="2302" width="11.42578125" style="47"/>
    <col min="2303" max="2303" width="5.42578125" style="47" customWidth="1"/>
    <col min="2304" max="2304" width="5" style="47" customWidth="1"/>
    <col min="2305" max="2306" width="17.28515625" style="47" customWidth="1"/>
    <col min="2307" max="2307" width="15.7109375" style="47" customWidth="1"/>
    <col min="2308" max="2308" width="41.42578125" style="47" customWidth="1"/>
    <col min="2309" max="2309" width="21.7109375" style="47" customWidth="1"/>
    <col min="2310" max="2310" width="18.42578125" style="47" customWidth="1"/>
    <col min="2311" max="2311" width="19.28515625" style="47" customWidth="1"/>
    <col min="2312" max="2312" width="20.42578125" style="47" customWidth="1"/>
    <col min="2313" max="2558" width="11.42578125" style="47"/>
    <col min="2559" max="2559" width="5.42578125" style="47" customWidth="1"/>
    <col min="2560" max="2560" width="5" style="47" customWidth="1"/>
    <col min="2561" max="2562" width="17.28515625" style="47" customWidth="1"/>
    <col min="2563" max="2563" width="15.7109375" style="47" customWidth="1"/>
    <col min="2564" max="2564" width="41.42578125" style="47" customWidth="1"/>
    <col min="2565" max="2565" width="21.7109375" style="47" customWidth="1"/>
    <col min="2566" max="2566" width="18.42578125" style="47" customWidth="1"/>
    <col min="2567" max="2567" width="19.28515625" style="47" customWidth="1"/>
    <col min="2568" max="2568" width="20.42578125" style="47" customWidth="1"/>
    <col min="2569" max="2814" width="11.42578125" style="47"/>
    <col min="2815" max="2815" width="5.42578125" style="47" customWidth="1"/>
    <col min="2816" max="2816" width="5" style="47" customWidth="1"/>
    <col min="2817" max="2818" width="17.28515625" style="47" customWidth="1"/>
    <col min="2819" max="2819" width="15.7109375" style="47" customWidth="1"/>
    <col min="2820" max="2820" width="41.42578125" style="47" customWidth="1"/>
    <col min="2821" max="2821" width="21.7109375" style="47" customWidth="1"/>
    <col min="2822" max="2822" width="18.42578125" style="47" customWidth="1"/>
    <col min="2823" max="2823" width="19.28515625" style="47" customWidth="1"/>
    <col min="2824" max="2824" width="20.42578125" style="47" customWidth="1"/>
    <col min="2825" max="3070" width="11.42578125" style="47"/>
    <col min="3071" max="3071" width="5.42578125" style="47" customWidth="1"/>
    <col min="3072" max="3072" width="5" style="47" customWidth="1"/>
    <col min="3073" max="3074" width="17.28515625" style="47" customWidth="1"/>
    <col min="3075" max="3075" width="15.7109375" style="47" customWidth="1"/>
    <col min="3076" max="3076" width="41.42578125" style="47" customWidth="1"/>
    <col min="3077" max="3077" width="21.7109375" style="47" customWidth="1"/>
    <col min="3078" max="3078" width="18.42578125" style="47" customWidth="1"/>
    <col min="3079" max="3079" width="19.28515625" style="47" customWidth="1"/>
    <col min="3080" max="3080" width="20.42578125" style="47" customWidth="1"/>
    <col min="3081" max="3326" width="11.42578125" style="47"/>
    <col min="3327" max="3327" width="5.42578125" style="47" customWidth="1"/>
    <col min="3328" max="3328" width="5" style="47" customWidth="1"/>
    <col min="3329" max="3330" width="17.28515625" style="47" customWidth="1"/>
    <col min="3331" max="3331" width="15.7109375" style="47" customWidth="1"/>
    <col min="3332" max="3332" width="41.42578125" style="47" customWidth="1"/>
    <col min="3333" max="3333" width="21.7109375" style="47" customWidth="1"/>
    <col min="3334" max="3334" width="18.42578125" style="47" customWidth="1"/>
    <col min="3335" max="3335" width="19.28515625" style="47" customWidth="1"/>
    <col min="3336" max="3336" width="20.42578125" style="47" customWidth="1"/>
    <col min="3337" max="3582" width="11.42578125" style="47"/>
    <col min="3583" max="3583" width="5.42578125" style="47" customWidth="1"/>
    <col min="3584" max="3584" width="5" style="47" customWidth="1"/>
    <col min="3585" max="3586" width="17.28515625" style="47" customWidth="1"/>
    <col min="3587" max="3587" width="15.7109375" style="47" customWidth="1"/>
    <col min="3588" max="3588" width="41.42578125" style="47" customWidth="1"/>
    <col min="3589" max="3589" width="21.7109375" style="47" customWidth="1"/>
    <col min="3590" max="3590" width="18.42578125" style="47" customWidth="1"/>
    <col min="3591" max="3591" width="19.28515625" style="47" customWidth="1"/>
    <col min="3592" max="3592" width="20.42578125" style="47" customWidth="1"/>
    <col min="3593" max="3838" width="11.42578125" style="47"/>
    <col min="3839" max="3839" width="5.42578125" style="47" customWidth="1"/>
    <col min="3840" max="3840" width="5" style="47" customWidth="1"/>
    <col min="3841" max="3842" width="17.28515625" style="47" customWidth="1"/>
    <col min="3843" max="3843" width="15.7109375" style="47" customWidth="1"/>
    <col min="3844" max="3844" width="41.42578125" style="47" customWidth="1"/>
    <col min="3845" max="3845" width="21.7109375" style="47" customWidth="1"/>
    <col min="3846" max="3846" width="18.42578125" style="47" customWidth="1"/>
    <col min="3847" max="3847" width="19.28515625" style="47" customWidth="1"/>
    <col min="3848" max="3848" width="20.42578125" style="47" customWidth="1"/>
    <col min="3849" max="4094" width="11.42578125" style="47"/>
    <col min="4095" max="4095" width="5.42578125" style="47" customWidth="1"/>
    <col min="4096" max="4096" width="5" style="47" customWidth="1"/>
    <col min="4097" max="4098" width="17.28515625" style="47" customWidth="1"/>
    <col min="4099" max="4099" width="15.7109375" style="47" customWidth="1"/>
    <col min="4100" max="4100" width="41.42578125" style="47" customWidth="1"/>
    <col min="4101" max="4101" width="21.7109375" style="47" customWidth="1"/>
    <col min="4102" max="4102" width="18.42578125" style="47" customWidth="1"/>
    <col min="4103" max="4103" width="19.28515625" style="47" customWidth="1"/>
    <col min="4104" max="4104" width="20.42578125" style="47" customWidth="1"/>
    <col min="4105" max="4350" width="11.42578125" style="47"/>
    <col min="4351" max="4351" width="5.42578125" style="47" customWidth="1"/>
    <col min="4352" max="4352" width="5" style="47" customWidth="1"/>
    <col min="4353" max="4354" width="17.28515625" style="47" customWidth="1"/>
    <col min="4355" max="4355" width="15.7109375" style="47" customWidth="1"/>
    <col min="4356" max="4356" width="41.42578125" style="47" customWidth="1"/>
    <col min="4357" max="4357" width="21.7109375" style="47" customWidth="1"/>
    <col min="4358" max="4358" width="18.42578125" style="47" customWidth="1"/>
    <col min="4359" max="4359" width="19.28515625" style="47" customWidth="1"/>
    <col min="4360" max="4360" width="20.42578125" style="47" customWidth="1"/>
    <col min="4361" max="4606" width="11.42578125" style="47"/>
    <col min="4607" max="4607" width="5.42578125" style="47" customWidth="1"/>
    <col min="4608" max="4608" width="5" style="47" customWidth="1"/>
    <col min="4609" max="4610" width="17.28515625" style="47" customWidth="1"/>
    <col min="4611" max="4611" width="15.7109375" style="47" customWidth="1"/>
    <col min="4612" max="4612" width="41.42578125" style="47" customWidth="1"/>
    <col min="4613" max="4613" width="21.7109375" style="47" customWidth="1"/>
    <col min="4614" max="4614" width="18.42578125" style="47" customWidth="1"/>
    <col min="4615" max="4615" width="19.28515625" style="47" customWidth="1"/>
    <col min="4616" max="4616" width="20.42578125" style="47" customWidth="1"/>
    <col min="4617" max="4862" width="11.42578125" style="47"/>
    <col min="4863" max="4863" width="5.42578125" style="47" customWidth="1"/>
    <col min="4864" max="4864" width="5" style="47" customWidth="1"/>
    <col min="4865" max="4866" width="17.28515625" style="47" customWidth="1"/>
    <col min="4867" max="4867" width="15.7109375" style="47" customWidth="1"/>
    <col min="4868" max="4868" width="41.42578125" style="47" customWidth="1"/>
    <col min="4869" max="4869" width="21.7109375" style="47" customWidth="1"/>
    <col min="4870" max="4870" width="18.42578125" style="47" customWidth="1"/>
    <col min="4871" max="4871" width="19.28515625" style="47" customWidth="1"/>
    <col min="4872" max="4872" width="20.42578125" style="47" customWidth="1"/>
    <col min="4873" max="5118" width="11.42578125" style="47"/>
    <col min="5119" max="5119" width="5.42578125" style="47" customWidth="1"/>
    <col min="5120" max="5120" width="5" style="47" customWidth="1"/>
    <col min="5121" max="5122" width="17.28515625" style="47" customWidth="1"/>
    <col min="5123" max="5123" width="15.7109375" style="47" customWidth="1"/>
    <col min="5124" max="5124" width="41.42578125" style="47" customWidth="1"/>
    <col min="5125" max="5125" width="21.7109375" style="47" customWidth="1"/>
    <col min="5126" max="5126" width="18.42578125" style="47" customWidth="1"/>
    <col min="5127" max="5127" width="19.28515625" style="47" customWidth="1"/>
    <col min="5128" max="5128" width="20.42578125" style="47" customWidth="1"/>
    <col min="5129" max="5374" width="11.42578125" style="47"/>
    <col min="5375" max="5375" width="5.42578125" style="47" customWidth="1"/>
    <col min="5376" max="5376" width="5" style="47" customWidth="1"/>
    <col min="5377" max="5378" width="17.28515625" style="47" customWidth="1"/>
    <col min="5379" max="5379" width="15.7109375" style="47" customWidth="1"/>
    <col min="5380" max="5380" width="41.42578125" style="47" customWidth="1"/>
    <col min="5381" max="5381" width="21.7109375" style="47" customWidth="1"/>
    <col min="5382" max="5382" width="18.42578125" style="47" customWidth="1"/>
    <col min="5383" max="5383" width="19.28515625" style="47" customWidth="1"/>
    <col min="5384" max="5384" width="20.42578125" style="47" customWidth="1"/>
    <col min="5385" max="5630" width="11.42578125" style="47"/>
    <col min="5631" max="5631" width="5.42578125" style="47" customWidth="1"/>
    <col min="5632" max="5632" width="5" style="47" customWidth="1"/>
    <col min="5633" max="5634" width="17.28515625" style="47" customWidth="1"/>
    <col min="5635" max="5635" width="15.7109375" style="47" customWidth="1"/>
    <col min="5636" max="5636" width="41.42578125" style="47" customWidth="1"/>
    <col min="5637" max="5637" width="21.7109375" style="47" customWidth="1"/>
    <col min="5638" max="5638" width="18.42578125" style="47" customWidth="1"/>
    <col min="5639" max="5639" width="19.28515625" style="47" customWidth="1"/>
    <col min="5640" max="5640" width="20.42578125" style="47" customWidth="1"/>
    <col min="5641" max="5886" width="11.42578125" style="47"/>
    <col min="5887" max="5887" width="5.42578125" style="47" customWidth="1"/>
    <col min="5888" max="5888" width="5" style="47" customWidth="1"/>
    <col min="5889" max="5890" width="17.28515625" style="47" customWidth="1"/>
    <col min="5891" max="5891" width="15.7109375" style="47" customWidth="1"/>
    <col min="5892" max="5892" width="41.42578125" style="47" customWidth="1"/>
    <col min="5893" max="5893" width="21.7109375" style="47" customWidth="1"/>
    <col min="5894" max="5894" width="18.42578125" style="47" customWidth="1"/>
    <col min="5895" max="5895" width="19.28515625" style="47" customWidth="1"/>
    <col min="5896" max="5896" width="20.42578125" style="47" customWidth="1"/>
    <col min="5897" max="6142" width="11.42578125" style="47"/>
    <col min="6143" max="6143" width="5.42578125" style="47" customWidth="1"/>
    <col min="6144" max="6144" width="5" style="47" customWidth="1"/>
    <col min="6145" max="6146" width="17.28515625" style="47" customWidth="1"/>
    <col min="6147" max="6147" width="15.7109375" style="47" customWidth="1"/>
    <col min="6148" max="6148" width="41.42578125" style="47" customWidth="1"/>
    <col min="6149" max="6149" width="21.7109375" style="47" customWidth="1"/>
    <col min="6150" max="6150" width="18.42578125" style="47" customWidth="1"/>
    <col min="6151" max="6151" width="19.28515625" style="47" customWidth="1"/>
    <col min="6152" max="6152" width="20.42578125" style="47" customWidth="1"/>
    <col min="6153" max="6398" width="11.42578125" style="47"/>
    <col min="6399" max="6399" width="5.42578125" style="47" customWidth="1"/>
    <col min="6400" max="6400" width="5" style="47" customWidth="1"/>
    <col min="6401" max="6402" width="17.28515625" style="47" customWidth="1"/>
    <col min="6403" max="6403" width="15.7109375" style="47" customWidth="1"/>
    <col min="6404" max="6404" width="41.42578125" style="47" customWidth="1"/>
    <col min="6405" max="6405" width="21.7109375" style="47" customWidth="1"/>
    <col min="6406" max="6406" width="18.42578125" style="47" customWidth="1"/>
    <col min="6407" max="6407" width="19.28515625" style="47" customWidth="1"/>
    <col min="6408" max="6408" width="20.42578125" style="47" customWidth="1"/>
    <col min="6409" max="6654" width="11.42578125" style="47"/>
    <col min="6655" max="6655" width="5.42578125" style="47" customWidth="1"/>
    <col min="6656" max="6656" width="5" style="47" customWidth="1"/>
    <col min="6657" max="6658" width="17.28515625" style="47" customWidth="1"/>
    <col min="6659" max="6659" width="15.7109375" style="47" customWidth="1"/>
    <col min="6660" max="6660" width="41.42578125" style="47" customWidth="1"/>
    <col min="6661" max="6661" width="21.7109375" style="47" customWidth="1"/>
    <col min="6662" max="6662" width="18.42578125" style="47" customWidth="1"/>
    <col min="6663" max="6663" width="19.28515625" style="47" customWidth="1"/>
    <col min="6664" max="6664" width="20.42578125" style="47" customWidth="1"/>
    <col min="6665" max="6910" width="11.42578125" style="47"/>
    <col min="6911" max="6911" width="5.42578125" style="47" customWidth="1"/>
    <col min="6912" max="6912" width="5" style="47" customWidth="1"/>
    <col min="6913" max="6914" width="17.28515625" style="47" customWidth="1"/>
    <col min="6915" max="6915" width="15.7109375" style="47" customWidth="1"/>
    <col min="6916" max="6916" width="41.42578125" style="47" customWidth="1"/>
    <col min="6917" max="6917" width="21.7109375" style="47" customWidth="1"/>
    <col min="6918" max="6918" width="18.42578125" style="47" customWidth="1"/>
    <col min="6919" max="6919" width="19.28515625" style="47" customWidth="1"/>
    <col min="6920" max="6920" width="20.42578125" style="47" customWidth="1"/>
    <col min="6921" max="7166" width="11.42578125" style="47"/>
    <col min="7167" max="7167" width="5.42578125" style="47" customWidth="1"/>
    <col min="7168" max="7168" width="5" style="47" customWidth="1"/>
    <col min="7169" max="7170" width="17.28515625" style="47" customWidth="1"/>
    <col min="7171" max="7171" width="15.7109375" style="47" customWidth="1"/>
    <col min="7172" max="7172" width="41.42578125" style="47" customWidth="1"/>
    <col min="7173" max="7173" width="21.7109375" style="47" customWidth="1"/>
    <col min="7174" max="7174" width="18.42578125" style="47" customWidth="1"/>
    <col min="7175" max="7175" width="19.28515625" style="47" customWidth="1"/>
    <col min="7176" max="7176" width="20.42578125" style="47" customWidth="1"/>
    <col min="7177" max="7422" width="11.42578125" style="47"/>
    <col min="7423" max="7423" width="5.42578125" style="47" customWidth="1"/>
    <col min="7424" max="7424" width="5" style="47" customWidth="1"/>
    <col min="7425" max="7426" width="17.28515625" style="47" customWidth="1"/>
    <col min="7427" max="7427" width="15.7109375" style="47" customWidth="1"/>
    <col min="7428" max="7428" width="41.42578125" style="47" customWidth="1"/>
    <col min="7429" max="7429" width="21.7109375" style="47" customWidth="1"/>
    <col min="7430" max="7430" width="18.42578125" style="47" customWidth="1"/>
    <col min="7431" max="7431" width="19.28515625" style="47" customWidth="1"/>
    <col min="7432" max="7432" width="20.42578125" style="47" customWidth="1"/>
    <col min="7433" max="7678" width="11.42578125" style="47"/>
    <col min="7679" max="7679" width="5.42578125" style="47" customWidth="1"/>
    <col min="7680" max="7680" width="5" style="47" customWidth="1"/>
    <col min="7681" max="7682" width="17.28515625" style="47" customWidth="1"/>
    <col min="7683" max="7683" width="15.7109375" style="47" customWidth="1"/>
    <col min="7684" max="7684" width="41.42578125" style="47" customWidth="1"/>
    <col min="7685" max="7685" width="21.7109375" style="47" customWidth="1"/>
    <col min="7686" max="7686" width="18.42578125" style="47" customWidth="1"/>
    <col min="7687" max="7687" width="19.28515625" style="47" customWidth="1"/>
    <col min="7688" max="7688" width="20.42578125" style="47" customWidth="1"/>
    <col min="7689" max="7934" width="11.42578125" style="47"/>
    <col min="7935" max="7935" width="5.42578125" style="47" customWidth="1"/>
    <col min="7936" max="7936" width="5" style="47" customWidth="1"/>
    <col min="7937" max="7938" width="17.28515625" style="47" customWidth="1"/>
    <col min="7939" max="7939" width="15.7109375" style="47" customWidth="1"/>
    <col min="7940" max="7940" width="41.42578125" style="47" customWidth="1"/>
    <col min="7941" max="7941" width="21.7109375" style="47" customWidth="1"/>
    <col min="7942" max="7942" width="18.42578125" style="47" customWidth="1"/>
    <col min="7943" max="7943" width="19.28515625" style="47" customWidth="1"/>
    <col min="7944" max="7944" width="20.42578125" style="47" customWidth="1"/>
    <col min="7945" max="8190" width="11.42578125" style="47"/>
    <col min="8191" max="8191" width="5.42578125" style="47" customWidth="1"/>
    <col min="8192" max="8192" width="5" style="47" customWidth="1"/>
    <col min="8193" max="8194" width="17.28515625" style="47" customWidth="1"/>
    <col min="8195" max="8195" width="15.7109375" style="47" customWidth="1"/>
    <col min="8196" max="8196" width="41.42578125" style="47" customWidth="1"/>
    <col min="8197" max="8197" width="21.7109375" style="47" customWidth="1"/>
    <col min="8198" max="8198" width="18.42578125" style="47" customWidth="1"/>
    <col min="8199" max="8199" width="19.28515625" style="47" customWidth="1"/>
    <col min="8200" max="8200" width="20.42578125" style="47" customWidth="1"/>
    <col min="8201" max="8446" width="11.42578125" style="47"/>
    <col min="8447" max="8447" width="5.42578125" style="47" customWidth="1"/>
    <col min="8448" max="8448" width="5" style="47" customWidth="1"/>
    <col min="8449" max="8450" width="17.28515625" style="47" customWidth="1"/>
    <col min="8451" max="8451" width="15.7109375" style="47" customWidth="1"/>
    <col min="8452" max="8452" width="41.42578125" style="47" customWidth="1"/>
    <col min="8453" max="8453" width="21.7109375" style="47" customWidth="1"/>
    <col min="8454" max="8454" width="18.42578125" style="47" customWidth="1"/>
    <col min="8455" max="8455" width="19.28515625" style="47" customWidth="1"/>
    <col min="8456" max="8456" width="20.42578125" style="47" customWidth="1"/>
    <col min="8457" max="8702" width="11.42578125" style="47"/>
    <col min="8703" max="8703" width="5.42578125" style="47" customWidth="1"/>
    <col min="8704" max="8704" width="5" style="47" customWidth="1"/>
    <col min="8705" max="8706" width="17.28515625" style="47" customWidth="1"/>
    <col min="8707" max="8707" width="15.7109375" style="47" customWidth="1"/>
    <col min="8708" max="8708" width="41.42578125" style="47" customWidth="1"/>
    <col min="8709" max="8709" width="21.7109375" style="47" customWidth="1"/>
    <col min="8710" max="8710" width="18.42578125" style="47" customWidth="1"/>
    <col min="8711" max="8711" width="19.28515625" style="47" customWidth="1"/>
    <col min="8712" max="8712" width="20.42578125" style="47" customWidth="1"/>
    <col min="8713" max="8958" width="11.42578125" style="47"/>
    <col min="8959" max="8959" width="5.42578125" style="47" customWidth="1"/>
    <col min="8960" max="8960" width="5" style="47" customWidth="1"/>
    <col min="8961" max="8962" width="17.28515625" style="47" customWidth="1"/>
    <col min="8963" max="8963" width="15.7109375" style="47" customWidth="1"/>
    <col min="8964" max="8964" width="41.42578125" style="47" customWidth="1"/>
    <col min="8965" max="8965" width="21.7109375" style="47" customWidth="1"/>
    <col min="8966" max="8966" width="18.42578125" style="47" customWidth="1"/>
    <col min="8967" max="8967" width="19.28515625" style="47" customWidth="1"/>
    <col min="8968" max="8968" width="20.42578125" style="47" customWidth="1"/>
    <col min="8969" max="9214" width="11.42578125" style="47"/>
    <col min="9215" max="9215" width="5.42578125" style="47" customWidth="1"/>
    <col min="9216" max="9216" width="5" style="47" customWidth="1"/>
    <col min="9217" max="9218" width="17.28515625" style="47" customWidth="1"/>
    <col min="9219" max="9219" width="15.7109375" style="47" customWidth="1"/>
    <col min="9220" max="9220" width="41.42578125" style="47" customWidth="1"/>
    <col min="9221" max="9221" width="21.7109375" style="47" customWidth="1"/>
    <col min="9222" max="9222" width="18.42578125" style="47" customWidth="1"/>
    <col min="9223" max="9223" width="19.28515625" style="47" customWidth="1"/>
    <col min="9224" max="9224" width="20.42578125" style="47" customWidth="1"/>
    <col min="9225" max="9470" width="11.42578125" style="47"/>
    <col min="9471" max="9471" width="5.42578125" style="47" customWidth="1"/>
    <col min="9472" max="9472" width="5" style="47" customWidth="1"/>
    <col min="9473" max="9474" width="17.28515625" style="47" customWidth="1"/>
    <col min="9475" max="9475" width="15.7109375" style="47" customWidth="1"/>
    <col min="9476" max="9476" width="41.42578125" style="47" customWidth="1"/>
    <col min="9477" max="9477" width="21.7109375" style="47" customWidth="1"/>
    <col min="9478" max="9478" width="18.42578125" style="47" customWidth="1"/>
    <col min="9479" max="9479" width="19.28515625" style="47" customWidth="1"/>
    <col min="9480" max="9480" width="20.42578125" style="47" customWidth="1"/>
    <col min="9481" max="9726" width="11.42578125" style="47"/>
    <col min="9727" max="9727" width="5.42578125" style="47" customWidth="1"/>
    <col min="9728" max="9728" width="5" style="47" customWidth="1"/>
    <col min="9729" max="9730" width="17.28515625" style="47" customWidth="1"/>
    <col min="9731" max="9731" width="15.7109375" style="47" customWidth="1"/>
    <col min="9732" max="9732" width="41.42578125" style="47" customWidth="1"/>
    <col min="9733" max="9733" width="21.7109375" style="47" customWidth="1"/>
    <col min="9734" max="9734" width="18.42578125" style="47" customWidth="1"/>
    <col min="9735" max="9735" width="19.28515625" style="47" customWidth="1"/>
    <col min="9736" max="9736" width="20.42578125" style="47" customWidth="1"/>
    <col min="9737" max="9982" width="11.42578125" style="47"/>
    <col min="9983" max="9983" width="5.42578125" style="47" customWidth="1"/>
    <col min="9984" max="9984" width="5" style="47" customWidth="1"/>
    <col min="9985" max="9986" width="17.28515625" style="47" customWidth="1"/>
    <col min="9987" max="9987" width="15.7109375" style="47" customWidth="1"/>
    <col min="9988" max="9988" width="41.42578125" style="47" customWidth="1"/>
    <col min="9989" max="9989" width="21.7109375" style="47" customWidth="1"/>
    <col min="9990" max="9990" width="18.42578125" style="47" customWidth="1"/>
    <col min="9991" max="9991" width="19.28515625" style="47" customWidth="1"/>
    <col min="9992" max="9992" width="20.42578125" style="47" customWidth="1"/>
    <col min="9993" max="10238" width="11.42578125" style="47"/>
    <col min="10239" max="10239" width="5.42578125" style="47" customWidth="1"/>
    <col min="10240" max="10240" width="5" style="47" customWidth="1"/>
    <col min="10241" max="10242" width="17.28515625" style="47" customWidth="1"/>
    <col min="10243" max="10243" width="15.7109375" style="47" customWidth="1"/>
    <col min="10244" max="10244" width="41.42578125" style="47" customWidth="1"/>
    <col min="10245" max="10245" width="21.7109375" style="47" customWidth="1"/>
    <col min="10246" max="10246" width="18.42578125" style="47" customWidth="1"/>
    <col min="10247" max="10247" width="19.28515625" style="47" customWidth="1"/>
    <col min="10248" max="10248" width="20.42578125" style="47" customWidth="1"/>
    <col min="10249" max="10494" width="11.42578125" style="47"/>
    <col min="10495" max="10495" width="5.42578125" style="47" customWidth="1"/>
    <col min="10496" max="10496" width="5" style="47" customWidth="1"/>
    <col min="10497" max="10498" width="17.28515625" style="47" customWidth="1"/>
    <col min="10499" max="10499" width="15.7109375" style="47" customWidth="1"/>
    <col min="10500" max="10500" width="41.42578125" style="47" customWidth="1"/>
    <col min="10501" max="10501" width="21.7109375" style="47" customWidth="1"/>
    <col min="10502" max="10502" width="18.42578125" style="47" customWidth="1"/>
    <col min="10503" max="10503" width="19.28515625" style="47" customWidth="1"/>
    <col min="10504" max="10504" width="20.42578125" style="47" customWidth="1"/>
    <col min="10505" max="10750" width="11.42578125" style="47"/>
    <col min="10751" max="10751" width="5.42578125" style="47" customWidth="1"/>
    <col min="10752" max="10752" width="5" style="47" customWidth="1"/>
    <col min="10753" max="10754" width="17.28515625" style="47" customWidth="1"/>
    <col min="10755" max="10755" width="15.7109375" style="47" customWidth="1"/>
    <col min="10756" max="10756" width="41.42578125" style="47" customWidth="1"/>
    <col min="10757" max="10757" width="21.7109375" style="47" customWidth="1"/>
    <col min="10758" max="10758" width="18.42578125" style="47" customWidth="1"/>
    <col min="10759" max="10759" width="19.28515625" style="47" customWidth="1"/>
    <col min="10760" max="10760" width="20.42578125" style="47" customWidth="1"/>
    <col min="10761" max="11006" width="11.42578125" style="47"/>
    <col min="11007" max="11007" width="5.42578125" style="47" customWidth="1"/>
    <col min="11008" max="11008" width="5" style="47" customWidth="1"/>
    <col min="11009" max="11010" width="17.28515625" style="47" customWidth="1"/>
    <col min="11011" max="11011" width="15.7109375" style="47" customWidth="1"/>
    <col min="11012" max="11012" width="41.42578125" style="47" customWidth="1"/>
    <col min="11013" max="11013" width="21.7109375" style="47" customWidth="1"/>
    <col min="11014" max="11014" width="18.42578125" style="47" customWidth="1"/>
    <col min="11015" max="11015" width="19.28515625" style="47" customWidth="1"/>
    <col min="11016" max="11016" width="20.42578125" style="47" customWidth="1"/>
    <col min="11017" max="11262" width="11.42578125" style="47"/>
    <col min="11263" max="11263" width="5.42578125" style="47" customWidth="1"/>
    <col min="11264" max="11264" width="5" style="47" customWidth="1"/>
    <col min="11265" max="11266" width="17.28515625" style="47" customWidth="1"/>
    <col min="11267" max="11267" width="15.7109375" style="47" customWidth="1"/>
    <col min="11268" max="11268" width="41.42578125" style="47" customWidth="1"/>
    <col min="11269" max="11269" width="21.7109375" style="47" customWidth="1"/>
    <col min="11270" max="11270" width="18.42578125" style="47" customWidth="1"/>
    <col min="11271" max="11271" width="19.28515625" style="47" customWidth="1"/>
    <col min="11272" max="11272" width="20.42578125" style="47" customWidth="1"/>
    <col min="11273" max="11518" width="11.42578125" style="47"/>
    <col min="11519" max="11519" width="5.42578125" style="47" customWidth="1"/>
    <col min="11520" max="11520" width="5" style="47" customWidth="1"/>
    <col min="11521" max="11522" width="17.28515625" style="47" customWidth="1"/>
    <col min="11523" max="11523" width="15.7109375" style="47" customWidth="1"/>
    <col min="11524" max="11524" width="41.42578125" style="47" customWidth="1"/>
    <col min="11525" max="11525" width="21.7109375" style="47" customWidth="1"/>
    <col min="11526" max="11526" width="18.42578125" style="47" customWidth="1"/>
    <col min="11527" max="11527" width="19.28515625" style="47" customWidth="1"/>
    <col min="11528" max="11528" width="20.42578125" style="47" customWidth="1"/>
    <col min="11529" max="11774" width="11.42578125" style="47"/>
    <col min="11775" max="11775" width="5.42578125" style="47" customWidth="1"/>
    <col min="11776" max="11776" width="5" style="47" customWidth="1"/>
    <col min="11777" max="11778" width="17.28515625" style="47" customWidth="1"/>
    <col min="11779" max="11779" width="15.7109375" style="47" customWidth="1"/>
    <col min="11780" max="11780" width="41.42578125" style="47" customWidth="1"/>
    <col min="11781" max="11781" width="21.7109375" style="47" customWidth="1"/>
    <col min="11782" max="11782" width="18.42578125" style="47" customWidth="1"/>
    <col min="11783" max="11783" width="19.28515625" style="47" customWidth="1"/>
    <col min="11784" max="11784" width="20.42578125" style="47" customWidth="1"/>
    <col min="11785" max="12030" width="11.42578125" style="47"/>
    <col min="12031" max="12031" width="5.42578125" style="47" customWidth="1"/>
    <col min="12032" max="12032" width="5" style="47" customWidth="1"/>
    <col min="12033" max="12034" width="17.28515625" style="47" customWidth="1"/>
    <col min="12035" max="12035" width="15.7109375" style="47" customWidth="1"/>
    <col min="12036" max="12036" width="41.42578125" style="47" customWidth="1"/>
    <col min="12037" max="12037" width="21.7109375" style="47" customWidth="1"/>
    <col min="12038" max="12038" width="18.42578125" style="47" customWidth="1"/>
    <col min="12039" max="12039" width="19.28515625" style="47" customWidth="1"/>
    <col min="12040" max="12040" width="20.42578125" style="47" customWidth="1"/>
    <col min="12041" max="12286" width="11.42578125" style="47"/>
    <col min="12287" max="12287" width="5.42578125" style="47" customWidth="1"/>
    <col min="12288" max="12288" width="5" style="47" customWidth="1"/>
    <col min="12289" max="12290" width="17.28515625" style="47" customWidth="1"/>
    <col min="12291" max="12291" width="15.7109375" style="47" customWidth="1"/>
    <col min="12292" max="12292" width="41.42578125" style="47" customWidth="1"/>
    <col min="12293" max="12293" width="21.7109375" style="47" customWidth="1"/>
    <col min="12294" max="12294" width="18.42578125" style="47" customWidth="1"/>
    <col min="12295" max="12295" width="19.28515625" style="47" customWidth="1"/>
    <col min="12296" max="12296" width="20.42578125" style="47" customWidth="1"/>
    <col min="12297" max="12542" width="11.42578125" style="47"/>
    <col min="12543" max="12543" width="5.42578125" style="47" customWidth="1"/>
    <col min="12544" max="12544" width="5" style="47" customWidth="1"/>
    <col min="12545" max="12546" width="17.28515625" style="47" customWidth="1"/>
    <col min="12547" max="12547" width="15.7109375" style="47" customWidth="1"/>
    <col min="12548" max="12548" width="41.42578125" style="47" customWidth="1"/>
    <col min="12549" max="12549" width="21.7109375" style="47" customWidth="1"/>
    <col min="12550" max="12550" width="18.42578125" style="47" customWidth="1"/>
    <col min="12551" max="12551" width="19.28515625" style="47" customWidth="1"/>
    <col min="12552" max="12552" width="20.42578125" style="47" customWidth="1"/>
    <col min="12553" max="12798" width="11.42578125" style="47"/>
    <col min="12799" max="12799" width="5.42578125" style="47" customWidth="1"/>
    <col min="12800" max="12800" width="5" style="47" customWidth="1"/>
    <col min="12801" max="12802" width="17.28515625" style="47" customWidth="1"/>
    <col min="12803" max="12803" width="15.7109375" style="47" customWidth="1"/>
    <col min="12804" max="12804" width="41.42578125" style="47" customWidth="1"/>
    <col min="12805" max="12805" width="21.7109375" style="47" customWidth="1"/>
    <col min="12806" max="12806" width="18.42578125" style="47" customWidth="1"/>
    <col min="12807" max="12807" width="19.28515625" style="47" customWidth="1"/>
    <col min="12808" max="12808" width="20.42578125" style="47" customWidth="1"/>
    <col min="12809" max="13054" width="11.42578125" style="47"/>
    <col min="13055" max="13055" width="5.42578125" style="47" customWidth="1"/>
    <col min="13056" max="13056" width="5" style="47" customWidth="1"/>
    <col min="13057" max="13058" width="17.28515625" style="47" customWidth="1"/>
    <col min="13059" max="13059" width="15.7109375" style="47" customWidth="1"/>
    <col min="13060" max="13060" width="41.42578125" style="47" customWidth="1"/>
    <col min="13061" max="13061" width="21.7109375" style="47" customWidth="1"/>
    <col min="13062" max="13062" width="18.42578125" style="47" customWidth="1"/>
    <col min="13063" max="13063" width="19.28515625" style="47" customWidth="1"/>
    <col min="13064" max="13064" width="20.42578125" style="47" customWidth="1"/>
    <col min="13065" max="13310" width="11.42578125" style="47"/>
    <col min="13311" max="13311" width="5.42578125" style="47" customWidth="1"/>
    <col min="13312" max="13312" width="5" style="47" customWidth="1"/>
    <col min="13313" max="13314" width="17.28515625" style="47" customWidth="1"/>
    <col min="13315" max="13315" width="15.7109375" style="47" customWidth="1"/>
    <col min="13316" max="13316" width="41.42578125" style="47" customWidth="1"/>
    <col min="13317" max="13317" width="21.7109375" style="47" customWidth="1"/>
    <col min="13318" max="13318" width="18.42578125" style="47" customWidth="1"/>
    <col min="13319" max="13319" width="19.28515625" style="47" customWidth="1"/>
    <col min="13320" max="13320" width="20.42578125" style="47" customWidth="1"/>
    <col min="13321" max="13566" width="11.42578125" style="47"/>
    <col min="13567" max="13567" width="5.42578125" style="47" customWidth="1"/>
    <col min="13568" max="13568" width="5" style="47" customWidth="1"/>
    <col min="13569" max="13570" width="17.28515625" style="47" customWidth="1"/>
    <col min="13571" max="13571" width="15.7109375" style="47" customWidth="1"/>
    <col min="13572" max="13572" width="41.42578125" style="47" customWidth="1"/>
    <col min="13573" max="13573" width="21.7109375" style="47" customWidth="1"/>
    <col min="13574" max="13574" width="18.42578125" style="47" customWidth="1"/>
    <col min="13575" max="13575" width="19.28515625" style="47" customWidth="1"/>
    <col min="13576" max="13576" width="20.42578125" style="47" customWidth="1"/>
    <col min="13577" max="13822" width="11.42578125" style="47"/>
    <col min="13823" max="13823" width="5.42578125" style="47" customWidth="1"/>
    <col min="13824" max="13824" width="5" style="47" customWidth="1"/>
    <col min="13825" max="13826" width="17.28515625" style="47" customWidth="1"/>
    <col min="13827" max="13827" width="15.7109375" style="47" customWidth="1"/>
    <col min="13828" max="13828" width="41.42578125" style="47" customWidth="1"/>
    <col min="13829" max="13829" width="21.7109375" style="47" customWidth="1"/>
    <col min="13830" max="13830" width="18.42578125" style="47" customWidth="1"/>
    <col min="13831" max="13831" width="19.28515625" style="47" customWidth="1"/>
    <col min="13832" max="13832" width="20.42578125" style="47" customWidth="1"/>
    <col min="13833" max="14078" width="11.42578125" style="47"/>
    <col min="14079" max="14079" width="5.42578125" style="47" customWidth="1"/>
    <col min="14080" max="14080" width="5" style="47" customWidth="1"/>
    <col min="14081" max="14082" width="17.28515625" style="47" customWidth="1"/>
    <col min="14083" max="14083" width="15.7109375" style="47" customWidth="1"/>
    <col min="14084" max="14084" width="41.42578125" style="47" customWidth="1"/>
    <col min="14085" max="14085" width="21.7109375" style="47" customWidth="1"/>
    <col min="14086" max="14086" width="18.42578125" style="47" customWidth="1"/>
    <col min="14087" max="14087" width="19.28515625" style="47" customWidth="1"/>
    <col min="14088" max="14088" width="20.42578125" style="47" customWidth="1"/>
    <col min="14089" max="14334" width="11.42578125" style="47"/>
    <col min="14335" max="14335" width="5.42578125" style="47" customWidth="1"/>
    <col min="14336" max="14336" width="5" style="47" customWidth="1"/>
    <col min="14337" max="14338" width="17.28515625" style="47" customWidth="1"/>
    <col min="14339" max="14339" width="15.7109375" style="47" customWidth="1"/>
    <col min="14340" max="14340" width="41.42578125" style="47" customWidth="1"/>
    <col min="14341" max="14341" width="21.7109375" style="47" customWidth="1"/>
    <col min="14342" max="14342" width="18.42578125" style="47" customWidth="1"/>
    <col min="14343" max="14343" width="19.28515625" style="47" customWidth="1"/>
    <col min="14344" max="14344" width="20.42578125" style="47" customWidth="1"/>
    <col min="14345" max="14590" width="11.42578125" style="47"/>
    <col min="14591" max="14591" width="5.42578125" style="47" customWidth="1"/>
    <col min="14592" max="14592" width="5" style="47" customWidth="1"/>
    <col min="14593" max="14594" width="17.28515625" style="47" customWidth="1"/>
    <col min="14595" max="14595" width="15.7109375" style="47" customWidth="1"/>
    <col min="14596" max="14596" width="41.42578125" style="47" customWidth="1"/>
    <col min="14597" max="14597" width="21.7109375" style="47" customWidth="1"/>
    <col min="14598" max="14598" width="18.42578125" style="47" customWidth="1"/>
    <col min="14599" max="14599" width="19.28515625" style="47" customWidth="1"/>
    <col min="14600" max="14600" width="20.42578125" style="47" customWidth="1"/>
    <col min="14601" max="14846" width="11.42578125" style="47"/>
    <col min="14847" max="14847" width="5.42578125" style="47" customWidth="1"/>
    <col min="14848" max="14848" width="5" style="47" customWidth="1"/>
    <col min="14849" max="14850" width="17.28515625" style="47" customWidth="1"/>
    <col min="14851" max="14851" width="15.7109375" style="47" customWidth="1"/>
    <col min="14852" max="14852" width="41.42578125" style="47" customWidth="1"/>
    <col min="14853" max="14853" width="21.7109375" style="47" customWidth="1"/>
    <col min="14854" max="14854" width="18.42578125" style="47" customWidth="1"/>
    <col min="14855" max="14855" width="19.28515625" style="47" customWidth="1"/>
    <col min="14856" max="14856" width="20.42578125" style="47" customWidth="1"/>
    <col min="14857" max="15102" width="11.42578125" style="47"/>
    <col min="15103" max="15103" width="5.42578125" style="47" customWidth="1"/>
    <col min="15104" max="15104" width="5" style="47" customWidth="1"/>
    <col min="15105" max="15106" width="17.28515625" style="47" customWidth="1"/>
    <col min="15107" max="15107" width="15.7109375" style="47" customWidth="1"/>
    <col min="15108" max="15108" width="41.42578125" style="47" customWidth="1"/>
    <col min="15109" max="15109" width="21.7109375" style="47" customWidth="1"/>
    <col min="15110" max="15110" width="18.42578125" style="47" customWidth="1"/>
    <col min="15111" max="15111" width="19.28515625" style="47" customWidth="1"/>
    <col min="15112" max="15112" width="20.42578125" style="47" customWidth="1"/>
    <col min="15113" max="15358" width="11.42578125" style="47"/>
    <col min="15359" max="15359" width="5.42578125" style="47" customWidth="1"/>
    <col min="15360" max="15360" width="5" style="47" customWidth="1"/>
    <col min="15361" max="15362" width="17.28515625" style="47" customWidth="1"/>
    <col min="15363" max="15363" width="15.7109375" style="47" customWidth="1"/>
    <col min="15364" max="15364" width="41.42578125" style="47" customWidth="1"/>
    <col min="15365" max="15365" width="21.7109375" style="47" customWidth="1"/>
    <col min="15366" max="15366" width="18.42578125" style="47" customWidth="1"/>
    <col min="15367" max="15367" width="19.28515625" style="47" customWidth="1"/>
    <col min="15368" max="15368" width="20.42578125" style="47" customWidth="1"/>
    <col min="15369" max="15614" width="11.42578125" style="47"/>
    <col min="15615" max="15615" width="5.42578125" style="47" customWidth="1"/>
    <col min="15616" max="15616" width="5" style="47" customWidth="1"/>
    <col min="15617" max="15618" width="17.28515625" style="47" customWidth="1"/>
    <col min="15619" max="15619" width="15.7109375" style="47" customWidth="1"/>
    <col min="15620" max="15620" width="41.42578125" style="47" customWidth="1"/>
    <col min="15621" max="15621" width="21.7109375" style="47" customWidth="1"/>
    <col min="15622" max="15622" width="18.42578125" style="47" customWidth="1"/>
    <col min="15623" max="15623" width="19.28515625" style="47" customWidth="1"/>
    <col min="15624" max="15624" width="20.42578125" style="47" customWidth="1"/>
    <col min="15625" max="15870" width="11.42578125" style="47"/>
    <col min="15871" max="15871" width="5.42578125" style="47" customWidth="1"/>
    <col min="15872" max="15872" width="5" style="47" customWidth="1"/>
    <col min="15873" max="15874" width="17.28515625" style="47" customWidth="1"/>
    <col min="15875" max="15875" width="15.7109375" style="47" customWidth="1"/>
    <col min="15876" max="15876" width="41.42578125" style="47" customWidth="1"/>
    <col min="15877" max="15877" width="21.7109375" style="47" customWidth="1"/>
    <col min="15878" max="15878" width="18.42578125" style="47" customWidth="1"/>
    <col min="15879" max="15879" width="19.28515625" style="47" customWidth="1"/>
    <col min="15880" max="15880" width="20.42578125" style="47" customWidth="1"/>
    <col min="15881" max="16126" width="11.42578125" style="47"/>
    <col min="16127" max="16127" width="5.42578125" style="47" customWidth="1"/>
    <col min="16128" max="16128" width="5" style="47" customWidth="1"/>
    <col min="16129" max="16130" width="17.28515625" style="47" customWidth="1"/>
    <col min="16131" max="16131" width="15.7109375" style="47" customWidth="1"/>
    <col min="16132" max="16132" width="41.42578125" style="47" customWidth="1"/>
    <col min="16133" max="16133" width="21.7109375" style="47" customWidth="1"/>
    <col min="16134" max="16134" width="18.42578125" style="47" customWidth="1"/>
    <col min="16135" max="16135" width="19.28515625" style="47" customWidth="1"/>
    <col min="16136" max="16136" width="20.42578125" style="47" customWidth="1"/>
    <col min="16137" max="16384" width="11.42578125" style="47"/>
  </cols>
  <sheetData>
    <row r="2" spans="1:19" ht="104.1" customHeight="1" x14ac:dyDescent="0.25">
      <c r="A2" s="70"/>
      <c r="B2" s="171" t="s">
        <v>145</v>
      </c>
      <c r="C2" s="171"/>
      <c r="D2" s="171"/>
      <c r="E2" s="171"/>
      <c r="F2" s="171"/>
      <c r="G2" s="171"/>
      <c r="H2" s="171"/>
      <c r="I2" s="171"/>
      <c r="J2" s="171"/>
      <c r="K2" s="171"/>
      <c r="L2" s="171"/>
    </row>
    <row r="3" spans="1:19" ht="15" customHeight="1" x14ac:dyDescent="0.25">
      <c r="B3" s="185" t="s">
        <v>53</v>
      </c>
      <c r="C3" s="185"/>
      <c r="D3" s="185"/>
      <c r="E3" s="185"/>
      <c r="F3" s="185"/>
      <c r="G3" s="185"/>
      <c r="H3" s="185"/>
      <c r="I3" s="185"/>
      <c r="J3" s="185"/>
      <c r="K3" s="69" t="s">
        <v>9</v>
      </c>
      <c r="L3" s="68" t="s">
        <v>108</v>
      </c>
    </row>
    <row r="4" spans="1:19" ht="279" customHeight="1" x14ac:dyDescent="0.25">
      <c r="B4" s="175" t="s">
        <v>144</v>
      </c>
      <c r="C4" s="175"/>
      <c r="D4" s="175"/>
      <c r="E4" s="175"/>
      <c r="F4" s="175"/>
      <c r="G4" s="175"/>
      <c r="H4" s="175"/>
      <c r="I4" s="175"/>
      <c r="J4" s="175"/>
      <c r="K4" s="67" t="s">
        <v>132</v>
      </c>
      <c r="L4" s="57" t="s">
        <v>143</v>
      </c>
    </row>
    <row r="5" spans="1:19" ht="212.1" customHeight="1" x14ac:dyDescent="0.25">
      <c r="B5" s="175" t="s">
        <v>142</v>
      </c>
      <c r="C5" s="175"/>
      <c r="D5" s="175"/>
      <c r="E5" s="175"/>
      <c r="F5" s="175"/>
      <c r="G5" s="175"/>
      <c r="H5" s="175"/>
      <c r="I5" s="175"/>
      <c r="J5" s="175"/>
      <c r="K5" s="67" t="s">
        <v>132</v>
      </c>
      <c r="L5" s="57" t="s">
        <v>141</v>
      </c>
    </row>
    <row r="6" spans="1:19" x14ac:dyDescent="0.25">
      <c r="B6" s="173" t="s">
        <v>40</v>
      </c>
      <c r="C6" s="173" t="s">
        <v>39</v>
      </c>
      <c r="D6" s="173" t="s">
        <v>38</v>
      </c>
      <c r="E6" s="174" t="s">
        <v>37</v>
      </c>
      <c r="F6" s="173" t="s">
        <v>36</v>
      </c>
      <c r="G6" s="173" t="s">
        <v>35</v>
      </c>
      <c r="H6" s="173" t="s">
        <v>34</v>
      </c>
      <c r="I6" s="173" t="s">
        <v>140</v>
      </c>
      <c r="J6" s="173" t="s">
        <v>33</v>
      </c>
      <c r="K6" s="176" t="s">
        <v>9</v>
      </c>
      <c r="L6" s="177"/>
    </row>
    <row r="7" spans="1:19" x14ac:dyDescent="0.25">
      <c r="B7" s="173"/>
      <c r="C7" s="173"/>
      <c r="D7" s="173"/>
      <c r="E7" s="174"/>
      <c r="F7" s="173"/>
      <c r="G7" s="173"/>
      <c r="H7" s="173"/>
      <c r="I7" s="173"/>
      <c r="J7" s="173"/>
      <c r="K7" s="178"/>
      <c r="L7" s="179"/>
    </row>
    <row r="8" spans="1:19" ht="108" customHeight="1" x14ac:dyDescent="0.25">
      <c r="B8" s="173"/>
      <c r="C8" s="173"/>
      <c r="D8" s="173"/>
      <c r="E8" s="174"/>
      <c r="F8" s="173"/>
      <c r="G8" s="173"/>
      <c r="H8" s="173"/>
      <c r="I8" s="173"/>
      <c r="J8" s="173"/>
      <c r="K8" s="180"/>
      <c r="L8" s="181"/>
    </row>
    <row r="9" spans="1:19" ht="16.350000000000001" customHeight="1" x14ac:dyDescent="0.25">
      <c r="B9" s="173" t="s">
        <v>139</v>
      </c>
      <c r="C9" s="173"/>
      <c r="D9" s="173"/>
      <c r="E9" s="173"/>
      <c r="F9" s="173"/>
      <c r="G9" s="173"/>
      <c r="H9" s="173"/>
      <c r="I9" s="173"/>
      <c r="J9" s="173"/>
      <c r="K9" s="66"/>
      <c r="L9" s="65"/>
    </row>
    <row r="10" spans="1:19" ht="192" customHeight="1" x14ac:dyDescent="0.25">
      <c r="B10" s="59">
        <v>1</v>
      </c>
      <c r="C10" s="62" t="s">
        <v>138</v>
      </c>
      <c r="D10" s="62" t="s">
        <v>137</v>
      </c>
      <c r="E10" s="59" t="s">
        <v>136</v>
      </c>
      <c r="F10" s="62" t="s">
        <v>135</v>
      </c>
      <c r="G10" s="61" t="s">
        <v>134</v>
      </c>
      <c r="H10" s="59" t="s">
        <v>117</v>
      </c>
      <c r="I10" s="60">
        <v>804000000</v>
      </c>
      <c r="J10" s="59" t="s">
        <v>133</v>
      </c>
      <c r="K10" s="58" t="s">
        <v>132</v>
      </c>
      <c r="L10" s="57" t="s">
        <v>131</v>
      </c>
    </row>
    <row r="11" spans="1:19" ht="170.1" customHeight="1" x14ac:dyDescent="0.25">
      <c r="B11" s="59">
        <v>2</v>
      </c>
      <c r="C11" s="62" t="s">
        <v>130</v>
      </c>
      <c r="D11" s="62" t="s">
        <v>129</v>
      </c>
      <c r="E11" s="59" t="s">
        <v>128</v>
      </c>
      <c r="F11" s="64" t="s">
        <v>127</v>
      </c>
      <c r="G11" s="61" t="s">
        <v>126</v>
      </c>
      <c r="H11" s="59" t="s">
        <v>125</v>
      </c>
      <c r="I11" s="63">
        <v>208962202</v>
      </c>
      <c r="J11" s="59" t="s">
        <v>124</v>
      </c>
      <c r="K11" s="58" t="s">
        <v>115</v>
      </c>
      <c r="L11" s="57" t="s">
        <v>123</v>
      </c>
    </row>
    <row r="12" spans="1:19" ht="141.75" x14ac:dyDescent="0.25">
      <c r="B12" s="59">
        <v>3</v>
      </c>
      <c r="C12" s="62" t="s">
        <v>122</v>
      </c>
      <c r="D12" s="62" t="s">
        <v>121</v>
      </c>
      <c r="E12" s="59" t="s">
        <v>120</v>
      </c>
      <c r="F12" s="59" t="s">
        <v>119</v>
      </c>
      <c r="G12" s="61" t="s">
        <v>118</v>
      </c>
      <c r="H12" s="59" t="s">
        <v>117</v>
      </c>
      <c r="I12" s="60">
        <v>461833764.80000001</v>
      </c>
      <c r="J12" s="59" t="s">
        <v>116</v>
      </c>
      <c r="K12" s="58" t="s">
        <v>115</v>
      </c>
      <c r="L12" s="57" t="s">
        <v>114</v>
      </c>
    </row>
    <row r="13" spans="1:19" ht="93.95" customHeight="1" x14ac:dyDescent="0.25">
      <c r="B13" s="182" t="s">
        <v>113</v>
      </c>
      <c r="C13" s="183"/>
      <c r="D13" s="183"/>
      <c r="E13" s="183"/>
      <c r="F13" s="183"/>
      <c r="G13" s="183"/>
      <c r="H13" s="183"/>
      <c r="I13" s="183"/>
      <c r="J13" s="183"/>
      <c r="K13" s="183"/>
      <c r="L13" s="184"/>
    </row>
    <row r="14" spans="1:19" s="51" customFormat="1" ht="114" customHeight="1" x14ac:dyDescent="0.25">
      <c r="B14" s="52"/>
      <c r="C14" s="56"/>
      <c r="D14" s="56"/>
      <c r="E14" s="55"/>
      <c r="F14" s="52"/>
      <c r="G14" s="52"/>
      <c r="H14" s="52"/>
      <c r="I14" s="53"/>
      <c r="J14" s="52"/>
      <c r="R14" s="47"/>
      <c r="S14" s="47"/>
    </row>
    <row r="15" spans="1:19" s="51" customFormat="1" x14ac:dyDescent="0.25">
      <c r="B15" s="47"/>
      <c r="C15" s="172" t="s">
        <v>45</v>
      </c>
      <c r="D15" s="172"/>
      <c r="E15" s="172"/>
      <c r="F15" s="54" t="s">
        <v>112</v>
      </c>
      <c r="G15" s="47"/>
      <c r="H15" s="52"/>
      <c r="I15" s="53"/>
      <c r="J15" s="52"/>
      <c r="R15" s="47"/>
      <c r="S15" s="47"/>
    </row>
    <row r="16" spans="1:19" ht="39.950000000000003" customHeight="1" x14ac:dyDescent="0.25">
      <c r="C16" s="186" t="s">
        <v>32</v>
      </c>
      <c r="D16" s="186"/>
      <c r="E16" s="48"/>
      <c r="F16" s="47" t="s">
        <v>111</v>
      </c>
      <c r="H16" s="49"/>
      <c r="I16" s="50"/>
      <c r="J16" s="49"/>
    </row>
    <row r="17" spans="6:6" ht="45.95" customHeight="1" x14ac:dyDescent="0.25">
      <c r="F17" s="48"/>
    </row>
  </sheetData>
  <mergeCells count="18">
    <mergeCell ref="B3:J3"/>
    <mergeCell ref="C16:D16"/>
    <mergeCell ref="B2:L2"/>
    <mergeCell ref="C15:E15"/>
    <mergeCell ref="B6:B8"/>
    <mergeCell ref="C6:C8"/>
    <mergeCell ref="D6:D8"/>
    <mergeCell ref="E6:E8"/>
    <mergeCell ref="B9:J9"/>
    <mergeCell ref="B5:J5"/>
    <mergeCell ref="K6:L8"/>
    <mergeCell ref="B13:L13"/>
    <mergeCell ref="F6:F8"/>
    <mergeCell ref="G6:G8"/>
    <mergeCell ref="H6:H8"/>
    <mergeCell ref="I6:I8"/>
    <mergeCell ref="J6:J8"/>
    <mergeCell ref="B4:J4"/>
  </mergeCells>
  <pageMargins left="0.70866141732283505" right="0.70866141732283505" top="0.74803149606299202" bottom="0.74803149606299202" header="0.31496062992126" footer="0.31496062992126"/>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2"/>
  <sheetViews>
    <sheetView zoomScaleNormal="100" workbookViewId="0">
      <selection activeCell="B15" sqref="B15"/>
    </sheetView>
  </sheetViews>
  <sheetFormatPr baseColWidth="10" defaultRowHeight="15" x14ac:dyDescent="0.25"/>
  <cols>
    <col min="1" max="1" width="11.42578125" style="72"/>
    <col min="2" max="2" width="33.140625" style="72" customWidth="1"/>
    <col min="3" max="3" width="30.28515625" style="72" customWidth="1"/>
    <col min="4" max="4" width="11.42578125" style="72"/>
    <col min="5" max="5" width="32.140625" style="72" customWidth="1"/>
    <col min="6" max="6" width="31.42578125" style="72" customWidth="1"/>
    <col min="7" max="7" width="11.42578125" style="72"/>
    <col min="8" max="8" width="16.85546875" style="72" bestFit="1" customWidth="1"/>
    <col min="9" max="16384" width="11.42578125" style="72"/>
  </cols>
  <sheetData>
    <row r="2" spans="2:7" ht="15.75" thickBot="1" x14ac:dyDescent="0.3">
      <c r="B2" s="189" t="s">
        <v>161</v>
      </c>
      <c r="C2" s="189"/>
    </row>
    <row r="3" spans="2:7" ht="96.75" customHeight="1" thickBot="1" x14ac:dyDescent="0.3">
      <c r="B3" s="187" t="s">
        <v>160</v>
      </c>
      <c r="C3" s="188"/>
      <c r="G3" s="96"/>
    </row>
    <row r="4" spans="2:7" ht="15.75" thickBot="1" x14ac:dyDescent="0.3">
      <c r="B4" s="98"/>
      <c r="C4" s="97"/>
      <c r="G4" s="96"/>
    </row>
    <row r="5" spans="2:7" ht="16.5" thickTop="1" thickBot="1" x14ac:dyDescent="0.3">
      <c r="B5" s="190" t="s">
        <v>53</v>
      </c>
      <c r="C5" s="191"/>
      <c r="D5" s="191"/>
      <c r="E5" s="191"/>
      <c r="F5" s="191"/>
    </row>
    <row r="6" spans="2:7" ht="15.75" thickTop="1" x14ac:dyDescent="0.25">
      <c r="B6" s="95"/>
      <c r="C6" s="94"/>
    </row>
    <row r="7" spans="2:7" ht="15.75" thickBot="1" x14ac:dyDescent="0.3">
      <c r="B7" s="93" t="s">
        <v>159</v>
      </c>
      <c r="C7" s="94"/>
      <c r="E7" s="93" t="s">
        <v>159</v>
      </c>
    </row>
    <row r="8" spans="2:7" ht="64.5" thickBot="1" x14ac:dyDescent="0.3">
      <c r="B8" s="92" t="s">
        <v>157</v>
      </c>
      <c r="C8" s="91" t="s">
        <v>158</v>
      </c>
      <c r="E8" s="92" t="s">
        <v>157</v>
      </c>
      <c r="F8" s="91" t="s">
        <v>156</v>
      </c>
    </row>
    <row r="9" spans="2:7" x14ac:dyDescent="0.25">
      <c r="B9" s="90" t="s">
        <v>154</v>
      </c>
      <c r="C9" s="89" t="s">
        <v>155</v>
      </c>
      <c r="E9" s="90" t="s">
        <v>154</v>
      </c>
      <c r="F9" s="89" t="s">
        <v>153</v>
      </c>
    </row>
    <row r="10" spans="2:7" x14ac:dyDescent="0.25">
      <c r="B10" s="88" t="s">
        <v>152</v>
      </c>
      <c r="C10" s="87" t="s">
        <v>151</v>
      </c>
      <c r="E10" s="88" t="s">
        <v>152</v>
      </c>
      <c r="F10" s="87" t="s">
        <v>151</v>
      </c>
    </row>
    <row r="11" spans="2:7" ht="79.5" thickBot="1" x14ac:dyDescent="0.3">
      <c r="B11" s="86" t="s">
        <v>149</v>
      </c>
      <c r="C11" s="85" t="s">
        <v>150</v>
      </c>
      <c r="E11" s="86" t="s">
        <v>149</v>
      </c>
      <c r="F11" s="85" t="s">
        <v>148</v>
      </c>
    </row>
    <row r="12" spans="2:7" x14ac:dyDescent="0.25">
      <c r="B12" s="84"/>
      <c r="C12" s="83"/>
      <c r="D12" s="75"/>
      <c r="E12" s="84"/>
      <c r="F12" s="83"/>
    </row>
    <row r="13" spans="2:7" x14ac:dyDescent="0.25">
      <c r="B13" s="73"/>
      <c r="C13" s="76"/>
      <c r="D13" s="75"/>
      <c r="E13" s="73"/>
      <c r="F13" s="76"/>
    </row>
    <row r="14" spans="2:7" x14ac:dyDescent="0.25">
      <c r="B14" s="82"/>
      <c r="C14" s="81"/>
      <c r="D14" s="75"/>
      <c r="E14" s="82"/>
      <c r="F14" s="81"/>
    </row>
    <row r="15" spans="2:7" x14ac:dyDescent="0.25">
      <c r="B15" s="80"/>
      <c r="C15" s="79"/>
      <c r="D15" s="75"/>
      <c r="E15" s="80"/>
      <c r="F15" s="79"/>
    </row>
    <row r="16" spans="2:7" x14ac:dyDescent="0.25">
      <c r="B16" s="78"/>
      <c r="C16" s="73"/>
      <c r="D16" s="75"/>
      <c r="E16" s="78"/>
      <c r="F16" s="73"/>
    </row>
    <row r="17" spans="2:6" x14ac:dyDescent="0.25">
      <c r="B17" s="77"/>
      <c r="C17" s="73"/>
      <c r="D17" s="75"/>
      <c r="E17" s="77"/>
      <c r="F17" s="73"/>
    </row>
    <row r="18" spans="2:6" x14ac:dyDescent="0.25">
      <c r="B18" s="74"/>
      <c r="C18" s="73"/>
      <c r="D18" s="75"/>
      <c r="E18" s="74"/>
      <c r="F18" s="73"/>
    </row>
    <row r="19" spans="2:6" x14ac:dyDescent="0.25">
      <c r="B19" s="74"/>
      <c r="C19" s="73"/>
      <c r="D19" s="75"/>
      <c r="E19" s="74"/>
      <c r="F19" s="73"/>
    </row>
    <row r="20" spans="2:6" x14ac:dyDescent="0.25">
      <c r="B20" s="74"/>
      <c r="C20" s="73"/>
      <c r="D20" s="75"/>
      <c r="E20" s="74"/>
      <c r="F20" s="73"/>
    </row>
    <row r="21" spans="2:6" x14ac:dyDescent="0.25">
      <c r="B21" s="74"/>
      <c r="C21" s="76"/>
      <c r="D21" s="75"/>
      <c r="E21" s="74"/>
      <c r="F21" s="76"/>
    </row>
    <row r="22" spans="2:6" x14ac:dyDescent="0.25">
      <c r="B22" s="74"/>
      <c r="C22" s="73"/>
      <c r="D22" s="75"/>
      <c r="E22" s="74"/>
      <c r="F22" s="73"/>
    </row>
  </sheetData>
  <mergeCells count="3">
    <mergeCell ref="B3:C3"/>
    <mergeCell ref="B2:C2"/>
    <mergeCell ref="B5:F5"/>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zoomScale="90" zoomScaleNormal="90" workbookViewId="0">
      <selection activeCell="D23" sqref="D23"/>
    </sheetView>
  </sheetViews>
  <sheetFormatPr baseColWidth="10" defaultRowHeight="15" x14ac:dyDescent="0.25"/>
  <cols>
    <col min="1" max="1" width="11.42578125" style="72"/>
    <col min="2" max="2" width="27.5703125" style="72" customWidth="1"/>
    <col min="3" max="3" width="19.7109375" style="99" customWidth="1"/>
    <col min="4" max="4" width="15.5703125" style="72" customWidth="1"/>
    <col min="5" max="5" width="15.28515625" style="72" customWidth="1"/>
    <col min="6" max="6" width="14.85546875" style="72" bestFit="1" customWidth="1"/>
    <col min="7" max="7" width="16" style="72" bestFit="1" customWidth="1"/>
    <col min="8" max="8" width="25.5703125" style="72" bestFit="1" customWidth="1"/>
    <col min="9" max="9" width="16" style="72" customWidth="1"/>
    <col min="10" max="10" width="18.85546875" style="72" customWidth="1"/>
    <col min="11" max="11" width="23.7109375" style="72" customWidth="1"/>
    <col min="12" max="12" width="23.5703125" style="72" customWidth="1"/>
    <col min="13" max="13" width="11.42578125" style="72"/>
    <col min="14" max="14" width="25.5703125" style="72" bestFit="1" customWidth="1"/>
    <col min="15" max="15" width="19.7109375" style="72" customWidth="1"/>
    <col min="16" max="16" width="18.28515625" style="72" customWidth="1"/>
    <col min="17" max="17" width="24.42578125" style="72" customWidth="1"/>
    <col min="18" max="16384" width="11.42578125" style="72"/>
  </cols>
  <sheetData>
    <row r="1" spans="2:12" x14ac:dyDescent="0.25">
      <c r="B1" s="99"/>
      <c r="D1" s="139"/>
      <c r="E1" s="99"/>
      <c r="F1" s="99"/>
    </row>
    <row r="2" spans="2:12" x14ac:dyDescent="0.25">
      <c r="B2" s="137" t="str">
        <f>+DOCUMENTOS!B2</f>
        <v>INVITACIÓN ABIERTA No 009 DE 2021</v>
      </c>
      <c r="D2" s="99"/>
      <c r="E2" s="99"/>
      <c r="F2" s="99"/>
    </row>
    <row r="3" spans="2:12" ht="64.5" customHeight="1" x14ac:dyDescent="0.25">
      <c r="B3" s="192" t="str">
        <f>+DOCUMENTOS!B3</f>
        <v xml:space="preserve">SUMINISTRO, INSTALACIÓN, CONSTRUCCIÓN Y PUESTA EN FUNCIONAMIENTO DE UNA CUBIERTA UBICADA EN LA FACHADA NORTE DE LA ZONA DE CARGA DE PRODUCTO TERMINADO CON ILUMINACIÓN Y CONEXIONES CORRESPONDIENTES A LA RED DE AGUAS LLUVIAS SEGÚN DISEÑO ESTRUCTURAL. 
</v>
      </c>
      <c r="C3" s="192"/>
      <c r="D3" s="192"/>
      <c r="E3" s="192"/>
      <c r="F3" s="192"/>
    </row>
    <row r="4" spans="2:12" x14ac:dyDescent="0.25">
      <c r="B4" s="138"/>
      <c r="C4" s="138"/>
      <c r="D4" s="138"/>
      <c r="E4" s="138"/>
      <c r="F4" s="138"/>
    </row>
    <row r="5" spans="2:12" x14ac:dyDescent="0.25">
      <c r="B5" s="137" t="s">
        <v>187</v>
      </c>
      <c r="D5" s="99"/>
      <c r="E5" s="99"/>
      <c r="F5" s="99"/>
    </row>
    <row r="6" spans="2:12" ht="15.75" thickBot="1" x14ac:dyDescent="0.3">
      <c r="B6" s="99"/>
      <c r="D6" s="99"/>
      <c r="E6" s="99"/>
      <c r="F6" s="99"/>
    </row>
    <row r="7" spans="2:12" ht="62.25" customHeight="1" thickBot="1" x14ac:dyDescent="0.3">
      <c r="B7" s="136" t="s">
        <v>186</v>
      </c>
      <c r="C7" s="193" t="s">
        <v>185</v>
      </c>
      <c r="D7" s="194"/>
      <c r="E7" s="124"/>
      <c r="F7" s="72" t="s">
        <v>184</v>
      </c>
    </row>
    <row r="8" spans="2:12" ht="18.75" customHeight="1" thickBot="1" x14ac:dyDescent="0.3">
      <c r="B8" s="135" t="s">
        <v>173</v>
      </c>
      <c r="C8" s="131" t="s">
        <v>183</v>
      </c>
      <c r="D8" s="131" t="s">
        <v>182</v>
      </c>
      <c r="F8" s="133"/>
    </row>
    <row r="9" spans="2:12" ht="18.75" customHeight="1" thickBot="1" x14ac:dyDescent="0.3">
      <c r="B9" s="134" t="s">
        <v>172</v>
      </c>
      <c r="C9" s="131" t="s">
        <v>181</v>
      </c>
      <c r="D9" s="131" t="s">
        <v>180</v>
      </c>
      <c r="F9" s="133"/>
    </row>
    <row r="10" spans="2:12" ht="79.5" thickBot="1" x14ac:dyDescent="0.3">
      <c r="B10" s="132" t="s">
        <v>169</v>
      </c>
      <c r="C10" s="131" t="s">
        <v>179</v>
      </c>
      <c r="D10" s="130" t="s">
        <v>178</v>
      </c>
      <c r="E10" s="124"/>
      <c r="F10" s="124"/>
    </row>
    <row r="11" spans="2:12" ht="23.25" customHeight="1" thickBot="1" x14ac:dyDescent="0.3">
      <c r="B11" s="129" t="s">
        <v>166</v>
      </c>
      <c r="C11" s="128" t="s">
        <v>177</v>
      </c>
      <c r="D11" s="128" t="s">
        <v>176</v>
      </c>
      <c r="E11" s="124"/>
      <c r="F11" s="124"/>
    </row>
    <row r="12" spans="2:12" ht="13.5" customHeight="1" x14ac:dyDescent="0.25">
      <c r="B12" s="127"/>
      <c r="C12" s="126"/>
      <c r="D12" s="126"/>
      <c r="E12" s="124"/>
      <c r="F12" s="124"/>
    </row>
    <row r="13" spans="2:12" x14ac:dyDescent="0.25">
      <c r="B13" s="124"/>
      <c r="C13" s="124"/>
      <c r="D13" s="125"/>
      <c r="E13" s="124"/>
      <c r="F13" s="124"/>
    </row>
    <row r="14" spans="2:12" ht="15.75" thickBot="1" x14ac:dyDescent="0.3">
      <c r="B14" s="100"/>
      <c r="C14" s="104"/>
      <c r="D14" s="103"/>
      <c r="E14" s="102"/>
      <c r="F14" s="101"/>
    </row>
    <row r="15" spans="2:12" ht="17.25" thickTop="1" thickBot="1" x14ac:dyDescent="0.3">
      <c r="B15" s="199" t="str">
        <f>+DOCUMENTOS!B5</f>
        <v>CONSORCIO JORDAN 2021</v>
      </c>
      <c r="C15" s="199"/>
      <c r="D15" s="199"/>
      <c r="E15" s="199"/>
      <c r="F15" s="199"/>
      <c r="G15" s="199"/>
      <c r="H15" s="199"/>
      <c r="I15" s="199"/>
      <c r="J15" s="199"/>
      <c r="K15" s="199"/>
      <c r="L15" s="199"/>
    </row>
    <row r="16" spans="2:12" ht="16.5" thickTop="1" thickBot="1" x14ac:dyDescent="0.3">
      <c r="B16" s="100"/>
      <c r="C16" s="104"/>
      <c r="D16" s="103"/>
      <c r="E16" s="102"/>
      <c r="F16" s="101"/>
    </row>
    <row r="17" spans="2:18" ht="30" customHeight="1" thickBot="1" x14ac:dyDescent="0.3">
      <c r="B17" s="200" t="str">
        <f>+DOCUMENTOS!C8</f>
        <v>SUMINISTROS INTERVENTORIAS CONSTRUCCIONES OBRAS CIVILES SAS. SICO CIVILES SAS 35%</v>
      </c>
      <c r="C17" s="201"/>
      <c r="D17" s="201"/>
      <c r="E17" s="201"/>
      <c r="F17" s="123" t="s">
        <v>5</v>
      </c>
      <c r="H17" s="197" t="str">
        <f>+DOCUMENTOS!F8</f>
        <v>KAPITOL INGENIERIA SAS 65%</v>
      </c>
      <c r="I17" s="198"/>
      <c r="J17" s="198"/>
      <c r="K17" s="198"/>
      <c r="L17" s="123" t="s">
        <v>5</v>
      </c>
      <c r="N17" s="195"/>
      <c r="O17" s="196"/>
      <c r="P17" s="196"/>
      <c r="Q17" s="196"/>
      <c r="R17" s="119"/>
    </row>
    <row r="18" spans="2:18" x14ac:dyDescent="0.25">
      <c r="B18" s="122" t="s">
        <v>175</v>
      </c>
      <c r="C18" s="100"/>
      <c r="D18" s="100"/>
      <c r="E18" s="100"/>
      <c r="F18" s="121"/>
      <c r="H18" s="122" t="s">
        <v>175</v>
      </c>
      <c r="I18" s="100"/>
      <c r="J18" s="100"/>
      <c r="K18" s="100"/>
      <c r="L18" s="121"/>
      <c r="N18" s="120"/>
      <c r="O18" s="100"/>
      <c r="P18" s="100"/>
      <c r="Q18" s="100"/>
      <c r="R18" s="119"/>
    </row>
    <row r="19" spans="2:18" ht="15.75" thickBot="1" x14ac:dyDescent="0.3">
      <c r="B19" s="109"/>
      <c r="C19" s="116" t="s">
        <v>174</v>
      </c>
      <c r="D19" s="113">
        <v>4775155309</v>
      </c>
      <c r="E19" s="118">
        <f>D19/D20</f>
        <v>135.60123857976535</v>
      </c>
      <c r="F19" s="108" t="s">
        <v>5</v>
      </c>
      <c r="H19" s="109"/>
      <c r="I19" s="114" t="s">
        <v>174</v>
      </c>
      <c r="J19" s="113">
        <v>293762809</v>
      </c>
      <c r="K19" s="118">
        <f>J19/J20</f>
        <v>58.752561800000002</v>
      </c>
      <c r="L19" s="108" t="s">
        <v>5</v>
      </c>
      <c r="N19" s="100"/>
      <c r="O19" s="104"/>
      <c r="P19" s="103"/>
      <c r="Q19" s="118"/>
      <c r="R19" s="101"/>
    </row>
    <row r="20" spans="2:18" x14ac:dyDescent="0.25">
      <c r="B20" s="109" t="s">
        <v>173</v>
      </c>
      <c r="C20" s="104" t="s">
        <v>167</v>
      </c>
      <c r="D20" s="103">
        <v>35214688</v>
      </c>
      <c r="E20" s="102"/>
      <c r="F20" s="108"/>
      <c r="H20" s="109" t="s">
        <v>173</v>
      </c>
      <c r="I20" s="110" t="s">
        <v>167</v>
      </c>
      <c r="J20" s="103">
        <v>5000000</v>
      </c>
      <c r="K20" s="102"/>
      <c r="L20" s="108"/>
      <c r="N20" s="100"/>
      <c r="O20" s="104"/>
      <c r="P20" s="103"/>
      <c r="Q20" s="102"/>
      <c r="R20" s="101"/>
    </row>
    <row r="21" spans="2:18" x14ac:dyDescent="0.25">
      <c r="B21" s="109"/>
      <c r="C21" s="100"/>
      <c r="D21" s="103"/>
      <c r="E21" s="102"/>
      <c r="F21" s="108"/>
      <c r="H21" s="109"/>
      <c r="I21" s="110"/>
      <c r="J21" s="103"/>
      <c r="K21" s="102"/>
      <c r="L21" s="108"/>
      <c r="N21" s="100"/>
      <c r="O21" s="100"/>
      <c r="P21" s="103"/>
      <c r="Q21" s="102"/>
      <c r="R21" s="101"/>
    </row>
    <row r="22" spans="2:18" ht="15.75" thickBot="1" x14ac:dyDescent="0.3">
      <c r="B22" s="109" t="s">
        <v>172</v>
      </c>
      <c r="C22" s="116" t="s">
        <v>171</v>
      </c>
      <c r="D22" s="113">
        <v>47264814</v>
      </c>
      <c r="E22" s="115">
        <f>(D22/D23)*100</f>
        <v>0.77483171683552543</v>
      </c>
      <c r="F22" s="108" t="s">
        <v>5</v>
      </c>
      <c r="H22" s="109" t="s">
        <v>172</v>
      </c>
      <c r="I22" s="114" t="s">
        <v>171</v>
      </c>
      <c r="J22" s="113">
        <v>30000000</v>
      </c>
      <c r="K22" s="115">
        <f>(J22/J23)*100</f>
        <v>6.6113836138562867</v>
      </c>
      <c r="L22" s="108" t="s">
        <v>5</v>
      </c>
      <c r="N22" s="100"/>
      <c r="O22" s="104"/>
      <c r="P22" s="103"/>
      <c r="Q22" s="115"/>
      <c r="R22" s="101"/>
    </row>
    <row r="23" spans="2:18" x14ac:dyDescent="0.25">
      <c r="B23" s="109"/>
      <c r="C23" s="104" t="s">
        <v>170</v>
      </c>
      <c r="D23" s="103">
        <v>6100010231</v>
      </c>
      <c r="E23" s="102"/>
      <c r="F23" s="108"/>
      <c r="H23" s="109"/>
      <c r="I23" s="110" t="s">
        <v>170</v>
      </c>
      <c r="J23" s="103">
        <v>453762809</v>
      </c>
      <c r="K23" s="102"/>
      <c r="L23" s="108"/>
      <c r="N23" s="100"/>
      <c r="O23" s="104"/>
      <c r="P23" s="103"/>
      <c r="Q23" s="102"/>
      <c r="R23" s="101"/>
    </row>
    <row r="24" spans="2:18" x14ac:dyDescent="0.25">
      <c r="B24" s="109"/>
      <c r="C24" s="104"/>
      <c r="D24" s="103"/>
      <c r="E24" s="102"/>
      <c r="F24" s="108"/>
      <c r="H24" s="109"/>
      <c r="I24" s="110"/>
      <c r="J24" s="103"/>
      <c r="K24" s="102"/>
      <c r="L24" s="108"/>
      <c r="N24" s="100"/>
      <c r="O24" s="104"/>
      <c r="P24" s="103"/>
      <c r="Q24" s="102"/>
      <c r="R24" s="101"/>
    </row>
    <row r="25" spans="2:18" ht="15.75" thickBot="1" x14ac:dyDescent="0.3">
      <c r="B25" s="109" t="s">
        <v>169</v>
      </c>
      <c r="C25" s="116" t="s">
        <v>168</v>
      </c>
      <c r="D25" s="113">
        <v>4775155309</v>
      </c>
      <c r="E25" s="117">
        <f>D25-D26</f>
        <v>4739940621</v>
      </c>
      <c r="F25" s="108" t="s">
        <v>5</v>
      </c>
      <c r="H25" s="109" t="s">
        <v>169</v>
      </c>
      <c r="I25" s="114" t="s">
        <v>168</v>
      </c>
      <c r="J25" s="113">
        <v>293762809</v>
      </c>
      <c r="K25" s="117">
        <f>J25-J26</f>
        <v>288762809</v>
      </c>
      <c r="L25" s="108" t="s">
        <v>146</v>
      </c>
      <c r="N25" s="100"/>
      <c r="O25" s="104"/>
      <c r="P25" s="103"/>
      <c r="Q25" s="111"/>
      <c r="R25" s="101"/>
    </row>
    <row r="26" spans="2:18" x14ac:dyDescent="0.25">
      <c r="B26" s="109"/>
      <c r="C26" s="104" t="s">
        <v>167</v>
      </c>
      <c r="D26" s="103">
        <v>35214688</v>
      </c>
      <c r="E26" s="102"/>
      <c r="F26" s="108"/>
      <c r="H26" s="109"/>
      <c r="I26" s="110" t="s">
        <v>167</v>
      </c>
      <c r="J26" s="103">
        <v>5000000</v>
      </c>
      <c r="K26" s="102"/>
      <c r="L26" s="108"/>
      <c r="N26" s="100"/>
      <c r="O26" s="104"/>
      <c r="P26" s="103"/>
      <c r="Q26" s="102"/>
      <c r="R26" s="101"/>
    </row>
    <row r="27" spans="2:18" x14ac:dyDescent="0.25">
      <c r="B27" s="109"/>
      <c r="C27" s="104"/>
      <c r="D27" s="103"/>
      <c r="E27" s="102"/>
      <c r="F27" s="108"/>
      <c r="H27" s="109"/>
      <c r="I27" s="110"/>
      <c r="J27" s="103"/>
      <c r="K27" s="102"/>
      <c r="L27" s="108"/>
      <c r="N27" s="100"/>
      <c r="O27" s="104"/>
      <c r="P27" s="103"/>
      <c r="Q27" s="102"/>
      <c r="R27" s="101"/>
    </row>
    <row r="28" spans="2:18" ht="15.75" thickBot="1" x14ac:dyDescent="0.3">
      <c r="B28" s="109" t="s">
        <v>166</v>
      </c>
      <c r="C28" s="116" t="s">
        <v>165</v>
      </c>
      <c r="D28" s="113">
        <v>1610847225</v>
      </c>
      <c r="E28" s="115">
        <f>D28/D29</f>
        <v>1443.3856248095913</v>
      </c>
      <c r="F28" s="108" t="s">
        <v>5</v>
      </c>
      <c r="H28" s="109" t="s">
        <v>166</v>
      </c>
      <c r="I28" s="114" t="s">
        <v>165</v>
      </c>
      <c r="J28" s="113">
        <v>9664034</v>
      </c>
      <c r="K28" s="112" t="s">
        <v>164</v>
      </c>
      <c r="L28" s="108" t="s">
        <v>163</v>
      </c>
      <c r="N28" s="100"/>
      <c r="O28" s="104"/>
      <c r="P28" s="103"/>
      <c r="Q28" s="111"/>
      <c r="R28" s="101"/>
    </row>
    <row r="29" spans="2:18" x14ac:dyDescent="0.25">
      <c r="B29" s="109"/>
      <c r="C29" s="104" t="s">
        <v>162</v>
      </c>
      <c r="D29" s="103">
        <v>1116020</v>
      </c>
      <c r="E29" s="102"/>
      <c r="F29" s="108"/>
      <c r="H29" s="109"/>
      <c r="I29" s="110" t="s">
        <v>162</v>
      </c>
      <c r="J29" s="103">
        <v>0</v>
      </c>
      <c r="K29" s="102"/>
      <c r="L29" s="108"/>
      <c r="N29" s="100"/>
      <c r="O29" s="104"/>
      <c r="P29" s="103"/>
      <c r="Q29" s="102"/>
      <c r="R29" s="101"/>
    </row>
    <row r="30" spans="2:18" x14ac:dyDescent="0.25">
      <c r="B30" s="109"/>
      <c r="C30" s="104"/>
      <c r="D30" s="103"/>
      <c r="E30" s="102"/>
      <c r="F30" s="108"/>
      <c r="H30" s="109"/>
      <c r="I30" s="104"/>
      <c r="J30" s="103"/>
      <c r="K30" s="102"/>
      <c r="L30" s="108"/>
      <c r="N30" s="100"/>
      <c r="O30" s="104"/>
      <c r="P30" s="103"/>
      <c r="Q30" s="102"/>
      <c r="R30" s="101"/>
    </row>
    <row r="31" spans="2:18" ht="15.75" thickBot="1" x14ac:dyDescent="0.3">
      <c r="B31" s="107"/>
      <c r="C31" s="106"/>
      <c r="D31" s="106"/>
      <c r="E31" s="106"/>
      <c r="F31" s="105"/>
      <c r="H31" s="107"/>
      <c r="I31" s="106"/>
      <c r="J31" s="106"/>
      <c r="K31" s="106"/>
      <c r="L31" s="105"/>
      <c r="N31" s="100"/>
      <c r="O31" s="100"/>
      <c r="P31" s="100"/>
      <c r="Q31" s="100"/>
      <c r="R31" s="100"/>
    </row>
    <row r="32" spans="2:18" x14ac:dyDescent="0.25">
      <c r="B32" s="100"/>
      <c r="C32" s="104"/>
      <c r="D32" s="103"/>
      <c r="E32" s="102"/>
      <c r="F32" s="101"/>
    </row>
    <row r="33" spans="2:6" x14ac:dyDescent="0.25">
      <c r="B33" s="100"/>
      <c r="C33" s="104"/>
      <c r="D33" s="103"/>
      <c r="E33" s="102"/>
      <c r="F33" s="101"/>
    </row>
    <row r="34" spans="2:6" x14ac:dyDescent="0.25">
      <c r="B34" s="100"/>
      <c r="C34" s="104"/>
      <c r="D34" s="103"/>
      <c r="E34" s="102"/>
      <c r="F34" s="101"/>
    </row>
    <row r="35" spans="2:6" x14ac:dyDescent="0.25">
      <c r="B35" s="100"/>
      <c r="C35" s="104"/>
      <c r="D35" s="103"/>
      <c r="E35" s="102"/>
      <c r="F35" s="101"/>
    </row>
    <row r="36" spans="2:6" x14ac:dyDescent="0.25">
      <c r="B36" s="100"/>
      <c r="C36" s="104"/>
      <c r="D36" s="103"/>
      <c r="E36" s="102"/>
      <c r="F36" s="101"/>
    </row>
    <row r="37" spans="2:6" x14ac:dyDescent="0.25">
      <c r="B37" s="100"/>
      <c r="C37" s="104"/>
      <c r="D37" s="103"/>
      <c r="E37" s="102"/>
      <c r="F37" s="101"/>
    </row>
    <row r="38" spans="2:6" x14ac:dyDescent="0.25">
      <c r="B38" s="100"/>
      <c r="C38" s="104"/>
      <c r="D38" s="103"/>
      <c r="E38" s="102"/>
      <c r="F38" s="101"/>
    </row>
    <row r="39" spans="2:6" x14ac:dyDescent="0.25">
      <c r="B39" s="100"/>
      <c r="C39" s="104"/>
      <c r="D39" s="103"/>
      <c r="E39" s="102"/>
      <c r="F39" s="101"/>
    </row>
    <row r="40" spans="2:6" x14ac:dyDescent="0.25">
      <c r="B40" s="100"/>
      <c r="C40" s="104"/>
      <c r="D40" s="103"/>
      <c r="E40" s="102"/>
      <c r="F40" s="101"/>
    </row>
    <row r="41" spans="2:6" x14ac:dyDescent="0.25">
      <c r="B41" s="100"/>
      <c r="C41" s="104"/>
      <c r="D41" s="103"/>
      <c r="E41" s="102"/>
      <c r="F41" s="101"/>
    </row>
    <row r="42" spans="2:6" x14ac:dyDescent="0.25">
      <c r="B42" s="100"/>
      <c r="C42" s="104"/>
      <c r="D42" s="103"/>
      <c r="E42" s="102"/>
      <c r="F42" s="101"/>
    </row>
    <row r="43" spans="2:6" x14ac:dyDescent="0.25">
      <c r="B43" s="100"/>
      <c r="C43" s="100"/>
      <c r="D43" s="100"/>
      <c r="E43" s="100"/>
      <c r="F43" s="100"/>
    </row>
  </sheetData>
  <mergeCells count="6">
    <mergeCell ref="B3:F3"/>
    <mergeCell ref="C7:D7"/>
    <mergeCell ref="N17:Q17"/>
    <mergeCell ref="H17:K17"/>
    <mergeCell ref="B15:L15"/>
    <mergeCell ref="B17:E17"/>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workbookViewId="0">
      <selection activeCell="I8" sqref="I8"/>
    </sheetView>
  </sheetViews>
  <sheetFormatPr baseColWidth="10" defaultRowHeight="15" x14ac:dyDescent="0.25"/>
  <cols>
    <col min="1" max="1" width="11.42578125" style="72"/>
    <col min="2" max="2" width="16.85546875" style="72" customWidth="1"/>
    <col min="3" max="3" width="24" style="72" customWidth="1"/>
    <col min="4" max="4" width="16.5703125" style="72" customWidth="1"/>
    <col min="5" max="5" width="13.7109375" style="72" bestFit="1" customWidth="1"/>
    <col min="6" max="6" width="12" style="72" bestFit="1" customWidth="1"/>
    <col min="7" max="16384" width="11.42578125" style="72"/>
  </cols>
  <sheetData>
    <row r="1" spans="2:7" ht="15.75" x14ac:dyDescent="0.25">
      <c r="B1" s="158"/>
    </row>
    <row r="2" spans="2:7" ht="33" customHeight="1" x14ac:dyDescent="0.25">
      <c r="B2" s="202" t="str">
        <f>+'EVALUACION INDICES'!B2</f>
        <v>INVITACIÓN ABIERTA No 009 DE 2021</v>
      </c>
      <c r="C2" s="202"/>
    </row>
    <row r="3" spans="2:7" ht="57" customHeight="1" x14ac:dyDescent="0.25">
      <c r="B3" s="207" t="str">
        <f>+'EVALUACION INDICES'!B3</f>
        <v xml:space="preserve">SUMINISTRO, INSTALACIÓN, CONSTRUCCIÓN Y PUESTA EN FUNCIONAMIENTO DE UNA CUBIERTA UBICADA EN LA FACHADA NORTE DE LA ZONA DE CARGA DE PRODUCTO TERMINADO CON ILUMINACIÓN Y CONEXIONES CORRESPONDIENTES A LA RED DE AGUAS LLUVIAS SEGÚN DISEÑO ESTRUCTURAL. 
</v>
      </c>
      <c r="C3" s="207"/>
      <c r="D3" s="207"/>
      <c r="E3" s="207"/>
      <c r="F3" s="207"/>
    </row>
    <row r="4" spans="2:7" ht="15.75" thickBot="1" x14ac:dyDescent="0.3">
      <c r="B4" s="157" t="s">
        <v>187</v>
      </c>
      <c r="C4" s="156"/>
    </row>
    <row r="5" spans="2:7" ht="22.5" customHeight="1" x14ac:dyDescent="0.25">
      <c r="B5" s="203" t="s">
        <v>186</v>
      </c>
      <c r="C5" s="204"/>
      <c r="D5" s="155" t="s">
        <v>189</v>
      </c>
      <c r="E5" s="155" t="s">
        <v>189</v>
      </c>
      <c r="F5" s="208" t="str">
        <f>DOCUMENTOS!B5</f>
        <v>CONSORCIO JORDAN 2021</v>
      </c>
      <c r="G5" s="209"/>
    </row>
    <row r="6" spans="2:7" ht="60.75" customHeight="1" x14ac:dyDescent="0.25">
      <c r="B6" s="205"/>
      <c r="C6" s="206"/>
      <c r="D6" s="154" t="str">
        <f>DOCUMENTOS!C8</f>
        <v>SUMINISTROS INTERVENTORIAS CONSTRUCCIONES OBRAS CIVILES SAS. SICO CIVILES SAS 35%</v>
      </c>
      <c r="E6" s="154" t="str">
        <f>DOCUMENTOS!F8</f>
        <v>KAPITOL INGENIERIA SAS 65%</v>
      </c>
      <c r="F6" s="210"/>
      <c r="G6" s="211"/>
    </row>
    <row r="7" spans="2:7" ht="24" customHeight="1" x14ac:dyDescent="0.25">
      <c r="B7" s="153" t="str">
        <f>+'EVALUACION INDICES'!B8</f>
        <v>LIQUIDEZ</v>
      </c>
      <c r="C7" s="152" t="str">
        <f>'EVALUACION INDICES'!D8</f>
        <v>&gt; = 1.5</v>
      </c>
      <c r="D7" s="150">
        <f>'EVALUACION INDICES'!E19*35%</f>
        <v>47.460433502917873</v>
      </c>
      <c r="E7" s="150">
        <f>'EVALUACION INDICES'!K19*65%</f>
        <v>38.189165170000003</v>
      </c>
      <c r="F7" s="150">
        <f>D7+E7</f>
        <v>85.649598672917875</v>
      </c>
      <c r="G7" s="145" t="s">
        <v>5</v>
      </c>
    </row>
    <row r="8" spans="2:7" ht="24" customHeight="1" x14ac:dyDescent="0.25">
      <c r="B8" s="153" t="str">
        <f>'EVALUACION INDICES'!B9</f>
        <v>ENDEUDAMIENTO</v>
      </c>
      <c r="C8" s="152" t="str">
        <f>'EVALUACION INDICES'!D9</f>
        <v>&lt;=50%</v>
      </c>
      <c r="D8" s="151">
        <f>'EVALUACION INDICES'!E22*35%</f>
        <v>0.27119110089243387</v>
      </c>
      <c r="E8" s="150">
        <f>'EVALUACION INDICES'!K22*65%</f>
        <v>4.2973993490065867</v>
      </c>
      <c r="F8" s="150">
        <f>D8+E8</f>
        <v>4.5685904498990206</v>
      </c>
      <c r="G8" s="145" t="s">
        <v>5</v>
      </c>
    </row>
    <row r="9" spans="2:7" ht="24.75" x14ac:dyDescent="0.25">
      <c r="B9" s="149" t="s">
        <v>169</v>
      </c>
      <c r="C9" s="148" t="s">
        <v>188</v>
      </c>
      <c r="D9" s="147">
        <f>'EVALUACION INDICES'!E25*35%</f>
        <v>1658979217.3499999</v>
      </c>
      <c r="E9" s="147">
        <f>'EVALUACION INDICES'!K25*65%</f>
        <v>187695825.84999999</v>
      </c>
      <c r="F9" s="146">
        <f>D9+E9</f>
        <v>1846675043.1999998</v>
      </c>
      <c r="G9" s="145" t="s">
        <v>5</v>
      </c>
    </row>
    <row r="10" spans="2:7" ht="24.75" thickBot="1" x14ac:dyDescent="0.3">
      <c r="B10" s="144" t="s">
        <v>166</v>
      </c>
      <c r="C10" s="143" t="s">
        <v>176</v>
      </c>
      <c r="D10" s="141">
        <f>'EVALUACION INDICES'!E28*35%</f>
        <v>505.18496868335689</v>
      </c>
      <c r="E10" s="142" t="str">
        <f>'EVALUACION INDICES'!K28</f>
        <v>INDETERMINADA</v>
      </c>
      <c r="F10" s="141">
        <f>D10</f>
        <v>505.18496868335689</v>
      </c>
      <c r="G10" s="140" t="s">
        <v>5</v>
      </c>
    </row>
  </sheetData>
  <mergeCells count="4">
    <mergeCell ref="B2:C2"/>
    <mergeCell ref="B5:C6"/>
    <mergeCell ref="B3:F3"/>
    <mergeCell ref="F5:G6"/>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6" workbookViewId="0">
      <selection activeCell="B136" sqref="B136"/>
    </sheetView>
  </sheetViews>
  <sheetFormatPr baseColWidth="10"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tabSelected="1" workbookViewId="0">
      <selection activeCell="C10" sqref="C10"/>
    </sheetView>
  </sheetViews>
  <sheetFormatPr baseColWidth="10" defaultRowHeight="15" x14ac:dyDescent="0.25"/>
  <cols>
    <col min="1" max="1" width="27.42578125" customWidth="1"/>
    <col min="2" max="2" width="10.5703125" customWidth="1"/>
    <col min="3" max="3" width="46.85546875" customWidth="1"/>
  </cols>
  <sheetData>
    <row r="1" spans="1:3" x14ac:dyDescent="0.25">
      <c r="A1" s="2"/>
      <c r="B1" s="2"/>
      <c r="C1" s="14"/>
    </row>
    <row r="2" spans="1:3" ht="23.25" x14ac:dyDescent="0.35">
      <c r="A2" s="165" t="s">
        <v>75</v>
      </c>
      <c r="B2" s="165"/>
      <c r="C2" s="165"/>
    </row>
    <row r="3" spans="1:3" ht="46.5" customHeight="1" x14ac:dyDescent="0.25">
      <c r="A3" s="214" t="s">
        <v>13</v>
      </c>
      <c r="B3" s="215"/>
      <c r="C3" s="23" t="s">
        <v>53</v>
      </c>
    </row>
    <row r="4" spans="1:3" x14ac:dyDescent="0.25">
      <c r="A4" s="214" t="s">
        <v>0</v>
      </c>
      <c r="B4" s="215"/>
      <c r="C4" s="25" t="s">
        <v>46</v>
      </c>
    </row>
    <row r="5" spans="1:3" x14ac:dyDescent="0.25">
      <c r="A5" s="214" t="s">
        <v>147</v>
      </c>
      <c r="B5" s="215"/>
      <c r="C5" s="25" t="s">
        <v>146</v>
      </c>
    </row>
    <row r="6" spans="1:3" x14ac:dyDescent="0.25">
      <c r="A6" s="214" t="s">
        <v>14</v>
      </c>
      <c r="B6" s="215"/>
      <c r="C6" s="25" t="s">
        <v>146</v>
      </c>
    </row>
    <row r="7" spans="1:3" x14ac:dyDescent="0.25">
      <c r="A7" s="216" t="s">
        <v>15</v>
      </c>
      <c r="B7" s="217"/>
      <c r="C7" s="25" t="s">
        <v>146</v>
      </c>
    </row>
    <row r="8" spans="1:3" x14ac:dyDescent="0.25">
      <c r="A8" s="218" t="s">
        <v>16</v>
      </c>
      <c r="B8" s="219"/>
      <c r="C8" s="22" t="s">
        <v>5</v>
      </c>
    </row>
    <row r="9" spans="1:3" ht="32.25" customHeight="1" x14ac:dyDescent="0.25">
      <c r="A9" s="212" t="s">
        <v>9</v>
      </c>
      <c r="B9" s="213"/>
      <c r="C9" s="71" t="s">
        <v>190</v>
      </c>
    </row>
    <row r="10" spans="1:3" x14ac:dyDescent="0.25">
      <c r="B10" s="19"/>
      <c r="C10" s="20" t="s">
        <v>17</v>
      </c>
    </row>
  </sheetData>
  <mergeCells count="8">
    <mergeCell ref="A9:B9"/>
    <mergeCell ref="A2:C2"/>
    <mergeCell ref="A3:B3"/>
    <mergeCell ref="A4:B4"/>
    <mergeCell ref="A6:B6"/>
    <mergeCell ref="A7:B7"/>
    <mergeCell ref="A8:B8"/>
    <mergeCell ref="A5:B5"/>
  </mergeCells>
  <pageMargins left="0.7" right="0.7" top="0.75" bottom="0.75" header="0.3" footer="0.3"/>
  <pageSetup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EVALUACION TECNICA Y ECONÓMICA</vt:lpstr>
      <vt:lpstr>EXPERIENCIA</vt:lpstr>
      <vt:lpstr>DOCUMENTOS</vt:lpstr>
      <vt:lpstr>EVALUACION INDICES</vt:lpstr>
      <vt:lpstr>INDICADORES</vt:lpstr>
      <vt:lpstr>RESUMEN FINANCIER</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2020-03-26T16:18:46Z</cp:lastPrinted>
  <dcterms:created xsi:type="dcterms:W3CDTF">2017-05-22T13:32:10Z</dcterms:created>
  <dcterms:modified xsi:type="dcterms:W3CDTF">2021-06-25T20:54:58Z</dcterms:modified>
</cp:coreProperties>
</file>