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30" windowHeight="7620" activeTab="4"/>
  </bookViews>
  <sheets>
    <sheet name="JURÍDICA" sheetId="1" r:id="rId1"/>
    <sheet name="FINANCIERA" sheetId="2" r:id="rId2"/>
    <sheet name="TECNICA " sheetId="3" r:id="rId3"/>
    <sheet name="EXPERIENCIA" sheetId="4" r:id="rId4"/>
    <sheet name="ECONOMICA" sheetId="5" r:id="rId5"/>
    <sheet name="RESUMEN" sheetId="6" r:id="rId6"/>
  </sheets>
  <externalReferences>
    <externalReference r:id="rId9"/>
  </externalReferences>
  <definedNames>
    <definedName name="_Ref424673102" localSheetId="2">'TECNICA '!#REF!</definedName>
    <definedName name="ReportLinkMenu" localSheetId="1">'FINANCIERA'!$C$67</definedName>
    <definedName name="SectionElements" localSheetId="1">'FINANCIERA'!$A$66</definedName>
  </definedNames>
  <calcPr fullCalcOnLoad="1"/>
</workbook>
</file>

<file path=xl/sharedStrings.xml><?xml version="1.0" encoding="utf-8"?>
<sst xmlns="http://schemas.openxmlformats.org/spreadsheetml/2006/main" count="729" uniqueCount="338">
  <si>
    <t>VERIFICACION JURÍDICA</t>
  </si>
  <si>
    <t>EVALUACION JURIDICA</t>
  </si>
  <si>
    <t xml:space="preserve">OBSERVACIONES: </t>
  </si>
  <si>
    <t xml:space="preserve">TOTAL </t>
  </si>
  <si>
    <t>CUMPLE</t>
  </si>
  <si>
    <t xml:space="preserve">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</si>
  <si>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</si>
  <si>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</si>
  <si>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TÉCNICA</t>
  </si>
  <si>
    <t xml:space="preserve">Jefe  Oficina  Gestión Contractual </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</si>
  <si>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la recepción de ofertas de la presente Invitación. En todo caso el OFERENTE se compromete a mantenerla vigente hasta la fecha en que se suscriba la correspondiente Orden de Iniciación.</t>
  </si>
  <si>
    <t>VERIFICACION FINANCIERA</t>
  </si>
  <si>
    <t>OFERENTE</t>
  </si>
  <si>
    <t xml:space="preserve">El oferente deberá presentar con la OFERTA, fotocopia del Registro Único Tributario.
</t>
  </si>
  <si>
    <t>VERIFICACIÓN ECONÓMICA</t>
  </si>
  <si>
    <t>Si EL OFERENTE presenta propuesta en Consorcio o Unión Temporal, de conformidad con lo señalado en el artículo 7o. de la Ley 80 de 1993, deberá diligenciar debidamente los Formularios 2 o 3 de las presentes condiciones de contratación</t>
  </si>
  <si>
    <t xml:space="preserve">DESCRIPCIÓN </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</si>
  <si>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</si>
  <si>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
El representante legal de la persona jurídica, deberá anexar a la oferta fotocopia de su cédula de ciudadanía o del documento legal que acredite su identidad.</t>
  </si>
  <si>
    <t>Vo.Bo. SANDRA MILENA CUBILLOS GONZALEZ</t>
  </si>
  <si>
    <t>SANDRA MILENA CUBILLOS GONZALEZ</t>
  </si>
  <si>
    <t>NA</t>
  </si>
  <si>
    <t xml:space="preserve">             Jefe  Oficina  Gestión Contractual</t>
  </si>
  <si>
    <t xml:space="preserve">El oferente deberá presentar el Certificado de Existencia y Representación Legal expedido por la Cámara de Comercio de su domicilio principal, con fecha no superior a treinta (30) días calendario de antelación a la fecha de cierre fijada para la presente invitación.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En el evento en que no se presente este documento con la oferta, la Empresa de Licores de Cundinamarca podrá solicitarlo, pero en todo caso la fecha de éste no podrá ser posterior al de la aceptación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</si>
  <si>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No obstante lo anterior, cuando no haya lugar a ello, el OFERENTE deberá certificar que no existe obligación de realizar aportes por la razón legal que corresponda, a través de su representante legal o del revisor fiscal, según el caso.
</t>
  </si>
  <si>
    <t>se verifica en pagina</t>
  </si>
  <si>
    <t xml:space="preserve">           Subgerente Finaciera</t>
  </si>
  <si>
    <t>EVALUACION TOTAL</t>
  </si>
  <si>
    <t xml:space="preserve">RESULTADO  CONSOLIDADO DE LA EVALUACION </t>
  </si>
  <si>
    <t>LADOINSA  LABORES DOTACIONES INDUSTRIALES SAS</t>
  </si>
  <si>
    <t>TOTAL</t>
  </si>
  <si>
    <t>EVALUACION DOCUMENTOS</t>
  </si>
  <si>
    <t>DOCUMENTO</t>
  </si>
  <si>
    <t>CUMPLE CON DOCUMENTOS</t>
  </si>
  <si>
    <t>INDICADORES FINANCIEROS</t>
  </si>
  <si>
    <t>SOLICITADOS</t>
  </si>
  <si>
    <t>LIQUIDEZ</t>
  </si>
  <si>
    <t>&gt; = 1,0</t>
  </si>
  <si>
    <t>CAPITAL DE TRABAJO</t>
  </si>
  <si>
    <t>ENDEUDAMIENTO</t>
  </si>
  <si>
    <t>&lt;=50%</t>
  </si>
  <si>
    <t>En Col $</t>
  </si>
  <si>
    <t>Activo corriente</t>
  </si>
  <si>
    <t>SI</t>
  </si>
  <si>
    <t>Pasivo corriente</t>
  </si>
  <si>
    <t>(-) Pasivo corriente</t>
  </si>
  <si>
    <t xml:space="preserve">  CUMPLE</t>
  </si>
  <si>
    <t>LADOINSA  LABORES  DOTACIONES  INDUSTRIALES  SAS</t>
  </si>
  <si>
    <t>FOLIOS 25 y 26</t>
  </si>
  <si>
    <t xml:space="preserve">SERVICIO </t>
  </si>
  <si>
    <t>JORNADA LABORAL</t>
  </si>
  <si>
    <t>PERFIL</t>
  </si>
  <si>
    <t>CANTIDAD</t>
  </si>
  <si>
    <t>Operario ”Todero” especializado en mantenimiento - con certificación en alturas COTA</t>
  </si>
  <si>
    <t xml:space="preserve">Operario "Todero especializado en mantenimiento con certificación de trabajo en alturas"
Nivel de Riego ARL 5 CHOCONTA
 </t>
  </si>
  <si>
    <t>Operario con un (1) año de experiencia en limpieza y desinfección, debe desyerbar el predio, silos, limpiar bodega y realizar arreglos menores.</t>
  </si>
  <si>
    <t xml:space="preserve">LADOINSA </t>
  </si>
  <si>
    <t>NOTA1: Los operarios deberán contar con los uniformes y elementos de protección que se
requieran con el fin de prevenir accidentes e incidentes en cada labor, en cumplimiento con el
artículo 176 y 177 de la Resolución 2400 de 1979, “Por la cual se establecen algunas
disposiciones sobre vivienda, higiene y seguridad en los establecimientos de trabajo”,
(uniformes, guantes, tapa bocas, cofias, dotación para invierno, entre otros). El Contratista
deberá entregar mínimo dos (2) dotaciones por servicio durante el plazo de ejecución del
contrato.</t>
  </si>
  <si>
    <t>NOTA3: La supervisión del personal deberá ser ejercida por el contratista, el cual deberá
contar dentro de su estructura organizacional o administrativa con una persona que ejerza las
labores de supervisión al personal que prestará el servicio y que atienda los requerimientos de
la Empresa.</t>
  </si>
  <si>
    <t>NOTA 4: teniendo en cuenta la clasificación de actividades económicas para el sistema
general de riesgos profesionales de la Empresa de Licores de Cundinamarca, el personal
suministrado a la ELC, debe cumplir con la tabla de calificación de riesgos teniéndose como
máximo nivel de afiliación a la ARL el nivel 3, excepto en los que se indica nivel 5.</t>
  </si>
  <si>
    <t>ITEM</t>
  </si>
  <si>
    <t>HERRAMIENTA</t>
  </si>
  <si>
    <t>CANT</t>
  </si>
  <si>
    <t>HOMBRE SOLO PINZA</t>
  </si>
  <si>
    <t>LLAVE PARA TUBO 14</t>
  </si>
  <si>
    <t>MARTILLO</t>
  </si>
  <si>
    <t>MACETA  </t>
  </si>
  <si>
    <t xml:space="preserve">PALUSTRE </t>
  </si>
  <si>
    <t xml:space="preserve">JUEGO LLAVES FIJAS   </t>
  </si>
  <si>
    <t>LLAVE EXPANSIVA 12</t>
  </si>
  <si>
    <t>TIJERAS PARA JARDIN  </t>
  </si>
  <si>
    <t>MACHETES  </t>
  </si>
  <si>
    <t xml:space="preserve">JUEGO DE 3ESTORNILLADOR PALA   </t>
  </si>
  <si>
    <t>JUEGO DESTORNILLADORES ESTRELLA  </t>
  </si>
  <si>
    <t>RASTRILLOS METALICOS  </t>
  </si>
  <si>
    <t>FLEXÓMETROS DE 5 METROS  </t>
  </si>
  <si>
    <t>ARNÉS PARA GUADAÑA  </t>
  </si>
  <si>
    <t>PUNTEROS GRANDES CUATRO  </t>
  </si>
  <si>
    <t>PETOS DE CARNAZA  </t>
  </si>
  <si>
    <t>LÍNEA DE VIDA PORTÁTIL COMPLETA  </t>
  </si>
  <si>
    <t>GUANTES DE NITRILO  </t>
  </si>
  <si>
    <t xml:space="preserve">GAFAS OSCURAS   </t>
  </si>
  <si>
    <t>TAPA OÍDOS DE COPA    </t>
  </si>
  <si>
    <t xml:space="preserve">MOSQUETONES DE ACERO   </t>
  </si>
  <si>
    <t xml:space="preserve">ARRESTADORES DE ACERO Y ALUMINIO   </t>
  </si>
  <si>
    <t>RODILLERAS  </t>
  </si>
  <si>
    <t>MULTIMETRO</t>
  </si>
  <si>
    <t>ELEMENTOS DE ASEO</t>
  </si>
  <si>
    <t>PRESENTACION DEL PRODUCTO</t>
  </si>
  <si>
    <t>CANTIDAD MENSUAL ESTIMADA</t>
  </si>
  <si>
    <t>AMBIENTADOR (FRAGANCIA DE CANELA)</t>
  </si>
  <si>
    <t>GALONES 3750 CC</t>
  </si>
  <si>
    <t>AROMATICAS FRUTAS</t>
  </si>
  <si>
    <t>KILOS</t>
  </si>
  <si>
    <t xml:space="preserve">AROMATICAS </t>
  </si>
  <si>
    <t>CAJA X  20 SOBRES</t>
  </si>
  <si>
    <t>ATOMIZADORES</t>
  </si>
  <si>
    <t> UNIDAD</t>
  </si>
  <si>
    <t xml:space="preserve">BAYETILLA BLANCA </t>
  </si>
  <si>
    <t xml:space="preserve">METROS </t>
  </si>
  <si>
    <t xml:space="preserve">BOLSA AZUL, MEDIANA Y GRUESA </t>
  </si>
  <si>
    <t xml:space="preserve">UNIDADES </t>
  </si>
  <si>
    <t xml:space="preserve">BOLSA GRIS MEDIANA Y GRUESA </t>
  </si>
  <si>
    <t>BOLSA NEGRA GRANDE</t>
  </si>
  <si>
    <t xml:space="preserve">BOLSA ROJA PEQUEÑA PARA BAÑOS </t>
  </si>
  <si>
    <t xml:space="preserve">BOLSA VERDE GRANDE Y GRUESA </t>
  </si>
  <si>
    <t>ESCOBAS BLANDAS</t>
  </si>
  <si>
    <t xml:space="preserve">ESCOBAS DURAS </t>
  </si>
  <si>
    <t xml:space="preserve">GUANTES DE CAUCHOS NEGROS </t>
  </si>
  <si>
    <t>TALLA 9</t>
  </si>
  <si>
    <t>TALLA 8</t>
  </si>
  <si>
    <t xml:space="preserve">GUANTES DE CAUCHOS ROJOS </t>
  </si>
  <si>
    <t xml:space="preserve">JABON DE MANOS </t>
  </si>
  <si>
    <t>GALONES 3,750 CC</t>
  </si>
  <si>
    <t xml:space="preserve">JABON DE POLVO </t>
  </si>
  <si>
    <t>500 GRAMOS</t>
  </si>
  <si>
    <t xml:space="preserve">JABON LAVA LOZA </t>
  </si>
  <si>
    <t>TARROS DE 500 G</t>
  </si>
  <si>
    <t xml:space="preserve">MEZCLADORES </t>
  </si>
  <si>
    <t>X 1000 UNIDADES</t>
  </si>
  <si>
    <t xml:space="preserve">PAD NEGRO </t>
  </si>
  <si>
    <t xml:space="preserve">PAÑO ABSORVENTE </t>
  </si>
  <si>
    <t xml:space="preserve">PAPEL HIGIENICO GRANDE 250 MTS </t>
  </si>
  <si>
    <t>ROLLOS</t>
  </si>
  <si>
    <t xml:space="preserve">PAPEL HIGIENICO PEQ.  32 MTS </t>
  </si>
  <si>
    <t>PIF PAF</t>
  </si>
  <si>
    <t xml:space="preserve">PISO LIMPIO GRANDE </t>
  </si>
  <si>
    <t>REMOGRAS</t>
  </si>
  <si>
    <t>REPUESTO JABON ANTISEPTICO, PURELLA. NXT</t>
  </si>
  <si>
    <t>BOLSA DE 1000. CC</t>
  </si>
  <si>
    <t xml:space="preserve">REPUESTO ANTIBACTERIAL, MIORELLA. </t>
  </si>
  <si>
    <t>REPUESTO MECHAS PARA TRAPERO</t>
  </si>
  <si>
    <t xml:space="preserve">SABRA ROJA - ESPONJA </t>
  </si>
  <si>
    <t xml:space="preserve">SABRA VERDE - ESPONJA </t>
  </si>
  <si>
    <t>UNIDAD </t>
  </si>
  <si>
    <t xml:space="preserve">SANICHLOR 10 </t>
  </si>
  <si>
    <t>GARRAFA</t>
  </si>
  <si>
    <t>SELLANTE PARA PISOS</t>
  </si>
  <si>
    <t xml:space="preserve">TOALLA DE PAPEL PARA MANOS BLANCA MARCA SUPER SUPLEX O UNA GRUESA DE HOJA DOBLE </t>
  </si>
  <si>
    <t>PAQUETES X 150 U</t>
  </si>
  <si>
    <t xml:space="preserve">TRAPEROS DE MADERA ROSCA </t>
  </si>
  <si>
    <t>VASOS BLANCOS 7 ONZAS</t>
  </si>
  <si>
    <t>PAQUETE (25 UNIDADES)</t>
  </si>
  <si>
    <t xml:space="preserve">VINAGRE EN GALON </t>
  </si>
  <si>
    <t>GALONES 3750, CC</t>
  </si>
  <si>
    <t>LIMPIAVIDRIOS</t>
  </si>
  <si>
    <t>GUANTES DE CAUCHOS AMARILLOS</t>
  </si>
  <si>
    <t>ARAGAN PARA PISO BANDA CAUCHO DE 70 CM</t>
  </si>
  <si>
    <t xml:space="preserve">CERA EMULSIONADA ROJA </t>
  </si>
  <si>
    <t>JARRA PLASTICA DE 2 LTS</t>
  </si>
  <si>
    <t>GUANTE TIPO ING.</t>
  </si>
  <si>
    <t>PAR</t>
  </si>
  <si>
    <t>FILTRO PARA GRECA LIBRA</t>
  </si>
  <si>
    <t>DEGRATEC</t>
  </si>
  <si>
    <t>JABON MULTIUSOS</t>
  </si>
  <si>
    <t>LIMPION TELA TOALLA</t>
  </si>
  <si>
    <t xml:space="preserve">BOLSA ROJA GRANDE </t>
  </si>
  <si>
    <t>MATAMALEZA</t>
  </si>
  <si>
    <t>GALON</t>
  </si>
  <si>
    <t>CERA NEGRA</t>
  </si>
  <si>
    <t>RECOGEDORES  CON PUNTA EN CAUCHO</t>
  </si>
  <si>
    <t xml:space="preserve">AZUCAR X 200 SOBRES X 5 GRAMOS </t>
  </si>
  <si>
    <t>PAQUETES POR 10 UN</t>
  </si>
  <si>
    <t xml:space="preserve">CAFÉ OMA INSTITUCIONAL </t>
  </si>
  <si>
    <t>LIBRA</t>
  </si>
  <si>
    <t>3.4.1.4 EQUIPOS Y ELEMENTOS</t>
  </si>
  <si>
    <t>El OFERENTE para la prestación de los servicios deberá poner a disposición de la Empresa, como mínimo, los siguientes equipos y elementos a cargo de su personal:</t>
  </si>
  <si>
    <t>DESCRIPCIÓN</t>
  </si>
  <si>
    <t xml:space="preserve"> ASPIRADORAS INDUSTRIALES</t>
  </si>
  <si>
    <t xml:space="preserve"> ASPIRADORAS SILENCIOSAS</t>
  </si>
  <si>
    <t xml:space="preserve">BRILLADORA </t>
  </si>
  <si>
    <t>CARRO DE CAFETERÍA DE 3 NIVELES</t>
  </si>
  <si>
    <t>EXTENSIÓN ELÉCTRICA MAQUINARIA X 50 METROS</t>
  </si>
  <si>
    <t>GUADAÑAS Y ACCESORIOS</t>
  </si>
  <si>
    <t>HORNO MICROONDAS</t>
  </si>
  <si>
    <t>TERMOS DE 1 LITRO CADA UNO.</t>
  </si>
  <si>
    <t>VAJILLA PARA TINTOS, BLANCA Y ESTILO EJECUTIVO, DE VEINTE (12) PUESTOS, PARA REUNIONES DE GERENCIA</t>
  </si>
  <si>
    <t>1 ESCALERA DE 10 PASOS Y 1 DE 5 PASOS</t>
  </si>
  <si>
    <t>3.4.1.5 HORARIO DE TRABAJO:</t>
  </si>
  <si>
    <t>DESCRIPCION</t>
  </si>
  <si>
    <t>COTA: lunes a viernes de 6 A.M. A 3 P.M. y sábados de 10 A.M. A 6 P.M. (Puede ser modificado según las necesidades del servicio)</t>
  </si>
  <si>
    <t>CASONA CHOCONTA: LUNES, MIERCOLES Y VIERNES DE 7 A.M. A 3 P.M</t>
  </si>
  <si>
    <t>SILOS- CHOCONTÁ Y ÚTICA: LUNES A VIERNES DE 7 A.M. A 4 P.M. Y SÁBADOS DE 8 A.M. A 4 P.M.</t>
  </si>
  <si>
    <t xml:space="preserve">NOTA 1. La Empresa de Licores de Cundinamarca podrá solicitarle al contratista cualquier otro insumo y/o elemento de aseo, cafetería y jardinería que considere necesario o conveniente para la prestación de los servicios objeto del Contrato, previo requerimiento escrito del supervisor. El contratista deberá presentar la respectiva cotización en las cantidades y presentaciones que le sean solicitadas, para su aprobación por parte del supervisor. El supervisor antes de impartir cualquier autorización a la cotización presentada por el contratista, consultará los precios del mercado. </t>
  </si>
  <si>
    <t>NOTA 2: Los productos utilizados en la limpieza y desinfección deben ser biodegradables, deben estar entre un rango de 5-9 unidades de pH y deben allegar las hojas de seguridad de cada uno de los productos.</t>
  </si>
  <si>
    <t>NOTA 3. Verificar la tarifa de IVA propia para cada uno de los productos de los ítems 2, por ejemplo, en general 19%, azúcar y café 5%.</t>
  </si>
  <si>
    <t>NOTA 4. Se requiere que la oferta que se presente para los ítems 2, únicamente corresponda a la presentación del producto que se detalla en dicho cuadro.</t>
  </si>
  <si>
    <t>3.4.1.8. DOCUMENTOS TÉCNICOS</t>
  </si>
  <si>
    <t>El Oferente deberá allegar los siguientes documentos:</t>
  </si>
  <si>
    <t>1. Manual de Procedimiento: para la prestación del servicio de Aseo, Cafetería y Jardinería, que incluya rutinas, horarios y demás aspectos propios de este documento</t>
  </si>
  <si>
    <t>2. El Oferente deberá suscribir el Formulario No.7 en el cual se compromete a cumplir con las rutinas de aseo</t>
  </si>
  <si>
    <t>PROGRAMACIÓN HABITUAL DE ACTIVIDADES:</t>
  </si>
  <si>
    <t>CIUDAD</t>
  </si>
  <si>
    <t>LUGAR</t>
  </si>
  <si>
    <t>PERIODICIDAD</t>
  </si>
  <si>
    <t>PLANTA COTA</t>
  </si>
  <si>
    <t>PARQUEADERO</t>
  </si>
  <si>
    <t>Diaria</t>
  </si>
  <si>
    <t>ZONAS VERDES Y AREAS COMUNES</t>
  </si>
  <si>
    <t>Mensual</t>
  </si>
  <si>
    <t>Semanal</t>
  </si>
  <si>
    <t xml:space="preserve">Quincenal </t>
  </si>
  <si>
    <t>Trimestral</t>
  </si>
  <si>
    <t>OFICINAS</t>
  </si>
  <si>
    <t>Semestral</t>
  </si>
  <si>
    <t>SILOS CHOCONTÁ</t>
  </si>
  <si>
    <t>CASONA CHOCONTÁ</t>
  </si>
  <si>
    <t xml:space="preserve">3.4.1.9. PERSONAL MINIMO REQUERIDO </t>
  </si>
  <si>
    <t xml:space="preserve">Junto con la presentación de la oferta el oferente deberá acreditar que cuenta con el siguiente personal, lo cual lo hará con la presentación de las hojas de vida. </t>
  </si>
  <si>
    <t>Las calidades del personal requerido por la Empresa de Licores de Cundinamarca, se describen a continuación:</t>
  </si>
  <si>
    <t>GERENTE DEL PROYECTO</t>
  </si>
  <si>
    <t xml:space="preserve">SUPERVISOR </t>
  </si>
  <si>
    <t>El proponente deberá ofertar una (1) persona el cual debe contar con un curso de alturas, servicios al cliente y manipulación de alimentos, certificado por una entidad que esté debidamente autorizada, y con experiencia como supervisor superior a 3 años.</t>
  </si>
  <si>
    <t>PROFESIONAL EN SEGURIDAD Y SALUD EN EL TRABAJO</t>
  </si>
  <si>
    <t>El proponente deberá ofertar una (1) persona profesional en seguridad y/o salud ocupacional o profesional en ingeniería con especialización en seguridad y salud en el trabajo con licencia vigente, con el fin que realice seguimiento y control a las actividades de los trabajadores debe asistir una vez al mes a la empresa.</t>
  </si>
  <si>
    <t xml:space="preserve">CERTIFICACION 1 </t>
  </si>
  <si>
    <t>CERTIFICACION 2</t>
  </si>
  <si>
    <t>CERTIFICACION 3</t>
  </si>
  <si>
    <t>CERTIFICACION 4</t>
  </si>
  <si>
    <t>CERTIFICACION 5</t>
  </si>
  <si>
    <t>VALOR 
TOTAL</t>
  </si>
  <si>
    <t xml:space="preserve">EVALUACIÓN </t>
  </si>
  <si>
    <t>GOBERNACION CUNDINAMARCA</t>
  </si>
  <si>
    <t>EMPRESA INMOBILIARIA CUNDINAMARQUESA</t>
  </si>
  <si>
    <t>ALCALDIA DE FUNZA</t>
  </si>
  <si>
    <t>UNIDAD ADMINISTRATIVA DEL SERVICIO PUBLICO DE EMPLEO</t>
  </si>
  <si>
    <t>2,686,670,097</t>
  </si>
  <si>
    <t xml:space="preserve">             Subgerente   Administrativo </t>
  </si>
  <si>
    <t>CONSOLIDADO GENERAL PROPUESTA ECONOMICA EMPRESA DE LICORES DE CUNDINAMARCA</t>
  </si>
  <si>
    <t>CA</t>
  </si>
  <si>
    <t>VALOR 
UNIT</t>
  </si>
  <si>
    <t>AIU</t>
  </si>
  <si>
    <t>Operario de
servicios
generales
jardinero
COTA -
BOGOTA</t>
  </si>
  <si>
    <t>Operario
”Todero”
especializado
en
mantenimiento
- con
certificación
en alturas
COTA</t>
  </si>
  <si>
    <t>TOTAL MES SERVICIOS</t>
  </si>
  <si>
    <t>TOTAL SERVICIOS 10 MESES</t>
  </si>
  <si>
    <t>TOTAL INSUMOS 10 MESES</t>
  </si>
  <si>
    <t xml:space="preserve">ALQUILER MAQUINARIA </t>
  </si>
  <si>
    <t>VALOR TOTAL DE LOS MATERIALES SOLICITADOS EN LA COTIZACIÓN</t>
  </si>
  <si>
    <t>INSUMOS JARDINERIA</t>
  </si>
  <si>
    <t xml:space="preserve">TOTAL OFERTA ECONOMICA </t>
  </si>
  <si>
    <t xml:space="preserve">PRODUCTO </t>
  </si>
  <si>
    <t xml:space="preserve">PRESENTACION </t>
  </si>
  <si>
    <t xml:space="preserve">CANT </t>
  </si>
  <si>
    <t>VALOR UN</t>
  </si>
  <si>
    <t>VALOR TOTAL SIN IVA</t>
  </si>
  <si>
    <t>VALOR TOTAL</t>
  </si>
  <si>
    <t>SUBTOTAL</t>
  </si>
  <si>
    <t>IVA 5% CAFÉ Y AZUCAR</t>
  </si>
  <si>
    <t>IVA 19 %</t>
  </si>
  <si>
    <t>TOTAL MENSUAL</t>
  </si>
  <si>
    <t>CUADRO RESUMEN PROPUESTA ECONOMICA SERVICIO ASEO</t>
  </si>
  <si>
    <t>EMPRESA DE LICORES DE CUNDINAMARCA</t>
  </si>
  <si>
    <t>CAN</t>
  </si>
  <si>
    <t>TOTAL SERVICIO 10 MESES</t>
  </si>
  <si>
    <t>INSUMO 10 MESES</t>
  </si>
  <si>
    <t>MAQUINARIA</t>
  </si>
  <si>
    <t>JARDINERIA</t>
  </si>
  <si>
    <t>CONTRATAR  LA PRESTACION DE  SERVICIOS  DE  ASEO, CAFETERIA, JARDINERIA Y SUMINISTRO  DE INSUMOS Y ELEMENTOS  PARA LOS PREDIOS DE  PROPIEDAD  DE LA  EMPRESA  DE  LICORES  DE  CUNDINAMARCA Y EN CUALQUIER  OTRO  QUE LE  ASISTA LA OBLIGACION  LEGAL</t>
  </si>
  <si>
    <t xml:space="preserve">PERSONAL  REQUERIDO </t>
  </si>
  <si>
    <t xml:space="preserve">                  INSUMOS  EMPRESA DE LICORES DE CUNDINAMARCA ASEO </t>
  </si>
  <si>
    <t>FOLIO 1</t>
  </si>
  <si>
    <t xml:space="preserve">3.1.1. CARTA DE PRESENTACIÓN DE LA OFERTA </t>
  </si>
  <si>
    <t>3.1.2.1.  EXISTENCIA Y REPRESENTACIÓN LEGAL</t>
  </si>
  <si>
    <t>3.1.2.1.2 CONSORCIO O UNIÓN TEMPORAL</t>
  </si>
  <si>
    <t>3.1.4.. GARANTÍA DE SERIEDAD DE LA OFERTA</t>
  </si>
  <si>
    <t xml:space="preserve">3.1.5 CERTIFICACIÓN EXPEDIDA POR LA CONTRALORÍA GENERAL DE LA REPÚBLICA. </t>
  </si>
  <si>
    <t>3.1.6.. ANTECEDENTES DISCIPLINARIOS DE LA PROCURADURÍA GENERAL DE LA NACIÓN</t>
  </si>
  <si>
    <t>3.1.8. REGISTRO UNICO TRIBUTARIO (RUT)</t>
  </si>
  <si>
    <t>3.1.11. INCRIPCION  EN EL REGISTRO INTERNO  DE  PROVEEDORES  DE LA  EMPRESA</t>
  </si>
  <si>
    <t xml:space="preserve">3.1.13 CERTIFICACIÓN DE PARAFISCALES LEY 789 DE 2002 Y LEY 828 DE 2003 </t>
  </si>
  <si>
    <t>3.1.9. INHABILIDADES E INCOMPATIBILIDADES</t>
  </si>
  <si>
    <t>FOLIOS  DEL  4  AL 10</t>
  </si>
  <si>
    <t>FOLIOS 27  Y  28</t>
  </si>
  <si>
    <t>FOLIOS DEL 12 AL 18</t>
  </si>
  <si>
    <t>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t>
  </si>
  <si>
    <t>FOLIO 106</t>
  </si>
  <si>
    <t>FOLIO  19</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</si>
  <si>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</si>
  <si>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LADOINSA LABORES DOTACIONES INDUSTRIALES S.A.S</t>
  </si>
  <si>
    <t>NIT</t>
  </si>
  <si>
    <t>800242738-7</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</si>
  <si>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2018 y deberá encontrarse en firme conforme a lo dispuesto en el Artículo 221 del decreto 019 de 2012.</t>
  </si>
  <si>
    <t>PRESUPUESTO OFICIAL: $476.813.175</t>
  </si>
  <si>
    <t>AC/PC</t>
  </si>
  <si>
    <t>AC- PC</t>
  </si>
  <si>
    <t xml:space="preserve">Igual o mayor  al cincuenta ( 0.50% ) del presupuesto oficial </t>
  </si>
  <si>
    <t>PT/AT * 100</t>
  </si>
  <si>
    <t>Pasivo Total</t>
  </si>
  <si>
    <t>Activo Total</t>
  </si>
  <si>
    <t>LABORALES  DOTACIONES  INDUSTRIALES LADOINSA SAS</t>
  </si>
  <si>
    <t xml:space="preserve">LIDER operarios de
Servicios
Generales -
ASEO
COTA
</t>
  </si>
  <si>
    <t xml:space="preserve">Operarios de
Servicios
Generales -
ASEO
COTA
</t>
  </si>
  <si>
    <t xml:space="preserve">Servicio de 48
horas diurnas a la
semana, turno de 8
horas. Lunes a
sábado no incluye
domingos ni
festivos.($ 877,803)
+ auxilio transporte
$ 102,853 + Bono no
remunerado por
$100,000
</t>
  </si>
  <si>
    <t>Operario con un (1) año de experiencia en limpieza y desinfección de oficinas, realización de brigadas de aseo..</t>
  </si>
  <si>
    <t xml:space="preserve">Operario de
servicios
generales
jardinero
COTA -
BOGOTA
</t>
  </si>
  <si>
    <t xml:space="preserve">Operario "Todero especializado en mantenimiento con certificación de trabajo en alturas"
Nivel de Riego ARL 5 CHOCONTA
</t>
  </si>
  <si>
    <t xml:space="preserve">Servicio de 48 
horas diurnas a la
semana, turno de 8
horas. Lunes a
sábado no incluye
domingos ni
festivos.($ 950,000)
+ auxilio transporte
$ 102,853 + Bono no
remunerado por
$100,000
</t>
  </si>
  <si>
    <t>Líder de operario con un (1) año de experiencia en manejo de personal de limpieza y desinfección de oficinas, realización de brigadas de aseo.</t>
  </si>
  <si>
    <t xml:space="preserve">Servicio de 48
horas diurnas a la
semana, turno de 8
horas. Lunes a
sábado no incluye
domingos ni
festivos.($ 877,803)
+ auxilio transporte
$ 102,853 + Bono no
remunerado por
$100,000 .
</t>
  </si>
  <si>
    <t>Operario con un (1) año de experiencia en limpieza y desinfección de oficinas, realización de brigadas de aseo</t>
  </si>
  <si>
    <t>Operario con un (1) año de experiencia en corte y siembra de jardines y podas de prados</t>
  </si>
  <si>
    <t xml:space="preserve">Coordinador
de alturas
</t>
  </si>
  <si>
    <t xml:space="preserve">Servicio de 48
horas diurnas a la
semana, turno de 8
horas. Lunes a
sábado no incluye
domingos ni
festivos. Salario ($
1.800.000 + auxilio
transporte $ 102,854
+ Bono no
remunerado por
$100,000)
</t>
  </si>
  <si>
    <t xml:space="preserve">Servicio de 48
horas diurnas a la
semana, turno de 8
horas. Lunes a
sábado no incluye
domingos ni
festivos.($1,000,000
+ auxilio transporte
$ 102,853 + Bono no
remunerado por
$100,000 )
</t>
  </si>
  <si>
    <t xml:space="preserve">Servicio de 48 horas diurnas a la semana, turno de 8 horas. Lunes a sábado no incluye 
domingos ni festivos.($1.000.000+ auxilio transporte $ 102.853+ Bono no remunerado por $100,000 )
</t>
  </si>
  <si>
    <t>Operarrio de  servicios  generales  - con  curso  en alturasa de alturas  Cota</t>
  </si>
  <si>
    <t xml:space="preserve">Servicio de 48
horas diurnas a la
semana, turno de 8
horas. Lunes a
sábado no incluye
domingos ni
festivos. Salario ($
877.803 + auxilio
transporte $ 102,853
+ Bono no
remunerado por
$100,000)
</t>
  </si>
  <si>
    <t>1.3. INSUMOS DE  ASEO Y CAFETERIA</t>
  </si>
  <si>
    <r>
      <t>1.1.1</t>
    </r>
    <r>
      <rPr>
        <sz val="10"/>
        <rFont val="Arial"/>
        <family val="2"/>
      </rPr>
      <t xml:space="preserve"> </t>
    </r>
    <r>
      <rPr>
        <b/>
        <sz val="10"/>
        <rFont val="Arial"/>
        <family val="2"/>
      </rPr>
      <t>Herramientas requeridos operario” todero” especializado en mantenimiento - con certificación en alturas cota</t>
    </r>
    <r>
      <rPr>
        <sz val="10"/>
        <rFont val="Arial"/>
        <family val="2"/>
      </rPr>
      <t xml:space="preserve"> </t>
    </r>
  </si>
  <si>
    <t xml:space="preserve">El proponente deberá ofertar un (1) profesional con más de cinco años de experiencia profesional contada a partir de la adquisición de su título profesional, que acredite capacitación en gestión de proyectos, servicio al cliente o administración de recurso humano por una entidad debidamente autorizada para lo cual dentro de la oferta se adjuntaran los soportes correspondientes, profesional que deberá presentar un informe mensual donde se establezca el estado técnico y financiero del proyecto. 
NOTA: El presente profesional no deberá ser incluido como parte de la propuesta económica, sino debe ser suministrado sin costo alguno para la Empresa Licores de Cundinamarca.
</t>
  </si>
  <si>
    <t>Vo. Bo.   MARIA  ELIZABETH VALERO  RICO</t>
  </si>
  <si>
    <t>EVALUACIÓN DE EXPERIENCIA DE LA INVITACIÓN  ABIERTA  No. 006 DE 2020</t>
  </si>
  <si>
    <t>Vo.B. RUTH MARINA NOVOA HERRERA</t>
  </si>
  <si>
    <t>Vo.Bo.MARIA ELIZABETH VALERO RICO</t>
  </si>
  <si>
    <t xml:space="preserve">              Subgerente Administrativa</t>
  </si>
  <si>
    <t>Servicio de 48 horas diurnas a la semana, turno de 8 horas. Lunes a sábado no incluye domingos ni festivos.($ 950,000) + auxilio transporte $ 102,853 + Bono no remunerado por $100,000</t>
  </si>
  <si>
    <t>LIDER operarios de Servicios Generales - ASEO Cota</t>
  </si>
  <si>
    <t>INVITACIÓN ABIERTA No 006 DE 2020</t>
  </si>
  <si>
    <t>CONTRATAR LA PRESTACIÓN DE SERVICIOS DE ASEO, CAFETERIA, JARDINERIA Y SUMINISTRO DE INSUMOS Y ELEMENTOS PARA LOS PREDIOS DE PROPIEDAD DE LA EMPRESA DE LICORES DE CUNDINAMARCA Y EN CUALQUIER OTRO QUE LE ASISTA LA OBLIGACIÓN REAL.</t>
  </si>
  <si>
    <r>
      <t xml:space="preserve">Presenta la información financiera a diciembre 31 de 2018, según certificación de la Cámara de Comercio de Bogotá Sede virtual , con Código de verificación No. A20152763A687C del 24 de febrero de 2020- </t>
    </r>
    <r>
      <rPr>
        <b/>
        <sz val="8"/>
        <rFont val="Arial"/>
        <family val="2"/>
      </rPr>
      <t>CUMPLE</t>
    </r>
  </si>
  <si>
    <t>INDICES</t>
  </si>
  <si>
    <t>FOLIO 31</t>
  </si>
  <si>
    <t>CUMPLE  -  FOLIO - 11</t>
  </si>
  <si>
    <t xml:space="preserve">Operario con experiencia de un (1) año como coordinador en trabajo en alturas para realizar limpieza y desinfección en tanques externos, cubiertas, ventanales, cerchas, vigas, etc. Debe tener Certificado de trabajo en alturas avanzado y conocimiento en labores de mantenimiento para realizar arreglos menores de electricidad y otros.
Deberá realizar trabajo en espacios confinados eventualmente.
Deberá realizar labores de mantenimiento.
Experiencia en Albañilería y/o plomería y/o ornamentación, y/o electricista y otros trabajos menores
</t>
  </si>
  <si>
    <t xml:space="preserve">Operario con experiencia de un (1) año en trabajo en alturas para realizar limpieza y desinfección en tanques externos, cubiertas, ventanales, cerchas, vigas, etc. Debe tener Certificado de trabajo en alturas avanzado y conocimiento en labores de mantenimiento para realizar arreglos menores de electricidad y otros.
Deberá realizar trabajo en espacios confinados eventualmente.
Deberá realizar labores de mantenimiento.
</t>
  </si>
  <si>
    <t xml:space="preserve">Operario con experiencia de un (1) año en trabajo en alturas para realizar limpieza y desinfección en tanques externos, cubiertas, ventanales, cerchas, vigas, etc. Debe tener Certificado de trabajo en alturas avanzado y conocimiento en labores de mantenimiento para realizar arreglos menores de electricidad y otros.
Deberá realizar trabajo en espacios confinados eventualmente.
Deberá realizar labores de mantenimiento.
Experiencia en Albañilería y/o plomería y/o ornamentación, y/o electricista y otros trabajos menores
</t>
  </si>
  <si>
    <t>NOTA2: El contratista deberá poner a disposición de la Empresa de Licores de Cundinamarca,
para el adecuado cumplimiento del objeto contractual los equipos y elementos mencionados anteriormente.</t>
  </si>
  <si>
    <t>EL PRESUPUESTO OFICIAL   PARA LA CONTRATACION ES POR  LA  SUMA DE  $ 476'813.175</t>
  </si>
  <si>
    <t>VALOR  UNITARIO SIN IVA</t>
  </si>
  <si>
    <t>AIU TOTAL</t>
  </si>
  <si>
    <t>IVA  TOTAL</t>
  </si>
  <si>
    <t>VALOR  TOTAL MENSUAL</t>
  </si>
  <si>
    <t>VALOR  TOTAL  10  MESES</t>
  </si>
  <si>
    <t xml:space="preserve">Operario de
servicios
generales- con
curso de
alturas COTA
</t>
  </si>
  <si>
    <t>Servicio de 48 horas diurnas a la semana, turno de 8 horas. Lunes a sábado no incluye domingos ni festivos.($ 1.000.000 + auxilio transporte $ 102,853 + Bono no remunerado por $100,000 )</t>
  </si>
  <si>
    <t>CUMPLE FOLIO 172</t>
  </si>
  <si>
    <t xml:space="preserve">CUMPLE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</si>
</sst>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Red]\(&quot;$&quot;\ #,##0\)"/>
    <numFmt numFmtId="181" formatCode="_(&quot;$&quot;\ * #,##0_);_(&quot;$&quot;\ * \(#,##0\);_(&quot;$&quot;\ * &quot;-&quot;_);_(@_)"/>
    <numFmt numFmtId="182" formatCode="_(&quot;$&quot;\ * #,##0.00_);_(&quot;$&quot;\ * \(#,##0.00\);_(&quot;$&quot;\ * &quot;-&quot;??_);_(@_)"/>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_-* #,##0.00\ [$€]_-;\-* #,##0.00\ [$€]_-;_-* &quot;-&quot;??\ [$€]_-;_-@_-"/>
    <numFmt numFmtId="188" formatCode="_-&quot;$&quot;* #,##0_-;\-&quot;$&quot;* #,##0_-;_-&quot;$&quot;* &quot;-&quot;??_-;_-@_-"/>
    <numFmt numFmtId="189" formatCode="_([$$-409]* #,##0_);_([$$-409]* \(#,##0\);_([$$-409]* &quot;-&quot;??_);_(@_)"/>
    <numFmt numFmtId="190" formatCode="0.0%"/>
    <numFmt numFmtId="191" formatCode="_(* #,##0_);_(* \(#,##0\);_(* &quot;-&quot;??_);_(@_)"/>
    <numFmt numFmtId="192" formatCode="&quot;$&quot;#,##0"/>
    <numFmt numFmtId="193" formatCode="_-&quot;$&quot;* #,##0_-;\-&quot;$&quot;* #,##0_-;_-&quot;$&quot;* &quot;-&quot;??_-;_-@"/>
    <numFmt numFmtId="194" formatCode="_-* #,##0\ _P_t_a_-;\-* #,##0\ _P_t_a_-;_-* &quot;-&quot;??\ _P_t_a_-;_-@_-"/>
    <numFmt numFmtId="195" formatCode="_-&quot;$&quot;* #,##0.000_-;\-&quot;$&quot;* #,##0.000_-;_-&quot;$&quot;* &quot;-&quot;??_-;_-@_-"/>
    <numFmt numFmtId="196" formatCode="_-&quot;$&quot;* #,##0.0_-;\-&quot;$&quot;* #,##0.0_-;_-&quot;$&quot;* &quot;-&quot;??_-;_-@_-"/>
    <numFmt numFmtId="197" formatCode="_-&quot;$&quot;* #,##0.0000_-;\-&quot;$&quot;* #,##0.0000_-;_-&quot;$&quot;* &quot;-&quot;??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_-* #,##0.0\ _P_t_a_-;\-* #,##0.0\ _P_t_a_-;_-* &quot;-&quot;??\ _P_t_a_-;_-@_-"/>
    <numFmt numFmtId="203" formatCode="_-* #,##0.000\ _P_t_a_-;\-* #,##0.000\ _P_t_a_-;_-* &quot;-&quot;??\ _P_t_a_-;_-@_-"/>
    <numFmt numFmtId="204" formatCode="#,##0.00\ _€"/>
    <numFmt numFmtId="205" formatCode="#,##0.000\ _€"/>
    <numFmt numFmtId="206" formatCode="#,##0.0\ _€"/>
    <numFmt numFmtId="207" formatCode="#,##0\ _€"/>
    <numFmt numFmtId="208" formatCode="0.0"/>
    <numFmt numFmtId="209" formatCode="&quot;$&quot;#,##0;[Red]&quot;$&quot;#,##0"/>
  </numFmts>
  <fonts count="99">
    <font>
      <sz val="10"/>
      <name val="Arial"/>
      <family val="0"/>
    </font>
    <font>
      <b/>
      <sz val="11"/>
      <name val="Arial"/>
      <family val="2"/>
    </font>
    <font>
      <b/>
      <sz val="9"/>
      <name val="Arial"/>
      <family val="2"/>
    </font>
    <font>
      <sz val="6"/>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sz val="11"/>
      <name val="Arial"/>
      <family val="2"/>
    </font>
    <font>
      <b/>
      <sz val="8"/>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63"/>
      <name val="Arial"/>
      <family val="2"/>
    </font>
    <font>
      <b/>
      <sz val="9"/>
      <color indexed="63"/>
      <name val="Arial"/>
      <family val="2"/>
    </font>
    <font>
      <b/>
      <sz val="11"/>
      <color indexed="8"/>
      <name val="Arial"/>
      <family val="2"/>
    </font>
    <font>
      <sz val="11"/>
      <color indexed="8"/>
      <name val="Arial"/>
      <family val="2"/>
    </font>
    <font>
      <b/>
      <sz val="10"/>
      <color indexed="8"/>
      <name val="Arial"/>
      <family val="2"/>
    </font>
    <font>
      <b/>
      <sz val="8"/>
      <color indexed="8"/>
      <name val="Arial"/>
      <family val="2"/>
    </font>
    <font>
      <sz val="8"/>
      <color indexed="8"/>
      <name val="Arial"/>
      <family val="2"/>
    </font>
    <font>
      <sz val="6"/>
      <color indexed="8"/>
      <name val="Calibri"/>
      <family val="2"/>
    </font>
    <font>
      <b/>
      <sz val="6"/>
      <color indexed="56"/>
      <name val="Arial"/>
      <family val="2"/>
    </font>
    <font>
      <sz val="6"/>
      <color indexed="56"/>
      <name val="Arial"/>
      <family val="2"/>
    </font>
    <font>
      <b/>
      <sz val="6"/>
      <color indexed="8"/>
      <name val="Arial"/>
      <family val="2"/>
    </font>
    <font>
      <sz val="6"/>
      <color indexed="8"/>
      <name val="Arial"/>
      <family val="2"/>
    </font>
    <font>
      <b/>
      <sz val="6"/>
      <color indexed="49"/>
      <name val="Arial"/>
      <family val="2"/>
    </font>
    <font>
      <sz val="10"/>
      <color indexed="56"/>
      <name val="Arial"/>
      <family val="2"/>
    </font>
    <font>
      <b/>
      <sz val="10"/>
      <color indexed="56"/>
      <name val="Arial"/>
      <family val="2"/>
    </font>
    <font>
      <b/>
      <sz val="10"/>
      <color indexed="8"/>
      <name val="Calibri"/>
      <family val="2"/>
    </font>
    <font>
      <b/>
      <sz val="9"/>
      <color indexed="8"/>
      <name val="Calibri"/>
      <family val="2"/>
    </font>
    <font>
      <sz val="9"/>
      <color indexed="8"/>
      <name val="Calibri"/>
      <family val="2"/>
    </font>
    <font>
      <sz val="10"/>
      <color indexed="8"/>
      <name val="Arial"/>
      <family val="2"/>
    </font>
    <font>
      <b/>
      <sz val="12"/>
      <color indexed="63"/>
      <name val="Arial"/>
      <family val="2"/>
    </font>
    <font>
      <b/>
      <sz val="11"/>
      <color indexed="10"/>
      <name val="Arial"/>
      <family val="2"/>
    </font>
    <font>
      <b/>
      <sz val="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rgb="FF222B35"/>
      <name val="Arial"/>
      <family val="2"/>
    </font>
    <font>
      <b/>
      <sz val="9"/>
      <color rgb="FF222B35"/>
      <name val="Arial"/>
      <family val="2"/>
    </font>
    <font>
      <b/>
      <sz val="11"/>
      <color rgb="FF000000"/>
      <name val="Arial"/>
      <family val="2"/>
    </font>
    <font>
      <sz val="11"/>
      <color rgb="FF000000"/>
      <name val="Arial"/>
      <family val="2"/>
    </font>
    <font>
      <b/>
      <sz val="10"/>
      <color rgb="FF000000"/>
      <name val="Arial"/>
      <family val="2"/>
    </font>
    <font>
      <b/>
      <sz val="8"/>
      <color rgb="FF000000"/>
      <name val="Arial"/>
      <family val="2"/>
    </font>
    <font>
      <sz val="8"/>
      <color rgb="FF000000"/>
      <name val="Arial"/>
      <family val="2"/>
    </font>
    <font>
      <sz val="6"/>
      <color theme="1"/>
      <name val="Calibri"/>
      <family val="2"/>
    </font>
    <font>
      <b/>
      <sz val="6"/>
      <color theme="3" tint="-0.4999699890613556"/>
      <name val="Arial"/>
      <family val="2"/>
    </font>
    <font>
      <sz val="6"/>
      <color theme="3" tint="-0.4999699890613556"/>
      <name val="Arial"/>
      <family val="2"/>
    </font>
    <font>
      <b/>
      <sz val="6"/>
      <color theme="1"/>
      <name val="Arial"/>
      <family val="2"/>
    </font>
    <font>
      <sz val="6"/>
      <color theme="1"/>
      <name val="Arial"/>
      <family val="2"/>
    </font>
    <font>
      <b/>
      <sz val="6"/>
      <color theme="8" tint="-0.24997000396251678"/>
      <name val="Arial"/>
      <family val="2"/>
    </font>
    <font>
      <b/>
      <sz val="6"/>
      <color rgb="FF000000"/>
      <name val="Arial"/>
      <family val="2"/>
    </font>
    <font>
      <sz val="6"/>
      <color rgb="FF000000"/>
      <name val="Arial"/>
      <family val="2"/>
    </font>
    <font>
      <sz val="10"/>
      <color theme="3" tint="-0.4999699890613556"/>
      <name val="Arial"/>
      <family val="2"/>
    </font>
    <font>
      <b/>
      <sz val="10"/>
      <color theme="3" tint="-0.4999699890613556"/>
      <name val="Arial"/>
      <family val="2"/>
    </font>
    <font>
      <b/>
      <sz val="10"/>
      <color theme="1"/>
      <name val="Arial"/>
      <family val="2"/>
    </font>
    <font>
      <b/>
      <sz val="10"/>
      <color theme="1"/>
      <name val="Calibri"/>
      <family val="2"/>
    </font>
    <font>
      <b/>
      <sz val="8"/>
      <color theme="1"/>
      <name val="Arial"/>
      <family val="2"/>
    </font>
    <font>
      <sz val="8"/>
      <color theme="1"/>
      <name val="Arial"/>
      <family val="2"/>
    </font>
    <font>
      <b/>
      <sz val="9"/>
      <color theme="1"/>
      <name val="Calibri"/>
      <family val="2"/>
    </font>
    <font>
      <sz val="9"/>
      <color theme="1"/>
      <name val="Calibri"/>
      <family val="2"/>
    </font>
    <font>
      <sz val="10"/>
      <color rgb="FF000000"/>
      <name val="Arial"/>
      <family val="2"/>
    </font>
    <font>
      <b/>
      <sz val="12"/>
      <color rgb="FF222B35"/>
      <name val="Arial"/>
      <family val="2"/>
    </font>
    <font>
      <b/>
      <sz val="11"/>
      <color rgb="FFFF0000"/>
      <name val="Arial"/>
      <family val="2"/>
    </font>
    <font>
      <b/>
      <sz val="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D8D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right style="medium"/>
      <top/>
      <bottom/>
    </border>
    <border>
      <left style="thin"/>
      <right/>
      <top style="thin"/>
      <bottom style="thin"/>
    </border>
    <border>
      <left style="thin"/>
      <right style="medium"/>
      <top style="thin"/>
      <bottom style="thin"/>
    </border>
    <border>
      <left style="medium"/>
      <right style="thin"/>
      <top style="thin"/>
      <bottom style="medium"/>
    </border>
    <border>
      <left style="thin">
        <color rgb="FF000000"/>
      </left>
      <right style="thin">
        <color rgb="FF000000"/>
      </right>
      <top style="thin">
        <color rgb="FF000000"/>
      </top>
      <bottom style="thin">
        <color rgb="FF000000"/>
      </bottom>
    </border>
    <border>
      <left/>
      <right style="medium"/>
      <top style="medium"/>
      <bottom/>
    </border>
    <border>
      <left style="thin"/>
      <right style="medium"/>
      <top style="thin"/>
      <bottom/>
    </border>
    <border>
      <left style="thin">
        <color rgb="FF000000"/>
      </left>
      <right style="thin">
        <color rgb="FF000000"/>
      </right>
      <top/>
      <bottom style="thin">
        <color rgb="FF000000"/>
      </bottom>
    </border>
    <border>
      <left style="medium"/>
      <right style="medium"/>
      <top/>
      <bottom/>
    </border>
    <border>
      <left style="medium"/>
      <right style="medium"/>
      <top style="medium"/>
      <bottom/>
    </border>
    <border>
      <left style="thin"/>
      <right style="thin"/>
      <top/>
      <bottom style="thin"/>
    </border>
    <border>
      <left/>
      <right style="medium"/>
      <top/>
      <bottom style="medium"/>
    </border>
    <border>
      <left style="medium"/>
      <right/>
      <top style="medium"/>
      <bottom style="medium"/>
    </border>
    <border>
      <left/>
      <right/>
      <top style="medium"/>
      <bottom style="medium"/>
    </border>
    <border>
      <left/>
      <right/>
      <top style="medium"/>
      <bottom/>
    </border>
    <border>
      <left style="thin"/>
      <right/>
      <top/>
      <bottom style="thin"/>
    </border>
    <border>
      <left style="medium"/>
      <right style="thin"/>
      <top/>
      <bottom/>
    </border>
    <border>
      <left style="thin"/>
      <right style="thin"/>
      <top/>
      <bottom/>
    </border>
    <border>
      <left style="medium"/>
      <right style="medium"/>
      <top style="medium"/>
      <bottom style="medium"/>
    </border>
    <border>
      <left style="medium"/>
      <right style="medium"/>
      <top style="thin"/>
      <bottom style="thin"/>
    </border>
    <border>
      <left style="medium"/>
      <right style="medium"/>
      <top style="thin"/>
      <bottom style="medium"/>
    </border>
    <border>
      <left/>
      <right style="medium"/>
      <top style="medium"/>
      <bottom style="medium"/>
    </border>
    <border>
      <left style="medium"/>
      <right style="medium"/>
      <top/>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top style="medium"/>
      <bottom/>
    </border>
    <border>
      <left style="medium"/>
      <right/>
      <top/>
      <bottom/>
    </border>
    <border>
      <left/>
      <right/>
      <top/>
      <bottom style="medium"/>
    </border>
    <border>
      <left style="medium"/>
      <right/>
      <top/>
      <bottom style="medium"/>
    </border>
    <border>
      <left style="medium"/>
      <right style="medium"/>
      <top/>
      <bottom style="medium"/>
    </border>
    <border>
      <left/>
      <right style="thin"/>
      <top style="thin"/>
      <bottom/>
    </border>
    <border>
      <left style="thin"/>
      <right/>
      <top style="thin"/>
      <bottom/>
    </border>
    <border>
      <left/>
      <right/>
      <top style="thin"/>
      <bottom/>
    </border>
    <border>
      <left/>
      <right/>
      <top/>
      <bottom style="thin"/>
    </border>
    <border>
      <left/>
      <right style="thin"/>
      <top/>
      <bottom style="thin"/>
    </border>
    <border>
      <left style="thin"/>
      <right style="thin"/>
      <top style="thin"/>
      <bottom/>
    </border>
    <border>
      <left style="thin"/>
      <right/>
      <top/>
      <bottom/>
    </border>
    <border>
      <left/>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3"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54"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2" fontId="54" fillId="0" borderId="0" applyFont="0" applyFill="0" applyBorder="0" applyAlignment="0" applyProtection="0"/>
    <xf numFmtId="0" fontId="64" fillId="31" borderId="0" applyNumberFormat="0" applyBorder="0" applyAlignment="0" applyProtection="0"/>
    <xf numFmtId="0" fontId="5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54"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307">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2" fillId="0" borderId="0" xfId="0" applyFont="1" applyBorder="1" applyAlignment="1">
      <alignment horizontal="left" vertical="center" wrapText="1"/>
    </xf>
    <xf numFmtId="0" fontId="2" fillId="0" borderId="0" xfId="0" applyFont="1" applyBorder="1" applyAlignment="1">
      <alignment horizontal="left" vertical="top"/>
    </xf>
    <xf numFmtId="0" fontId="2" fillId="0" borderId="0" xfId="0" applyFont="1" applyBorder="1" applyAlignment="1">
      <alignment horizontal="justify" vertical="top" wrapText="1"/>
    </xf>
    <xf numFmtId="0" fontId="1" fillId="0" borderId="0" xfId="0" applyFont="1" applyBorder="1" applyAlignment="1">
      <alignment horizontal="center" wrapText="1"/>
    </xf>
    <xf numFmtId="0" fontId="5" fillId="0" borderId="0" xfId="0" applyFont="1" applyBorder="1" applyAlignment="1">
      <alignment horizontal="left" vertical="top" wrapText="1"/>
    </xf>
    <xf numFmtId="0" fontId="2" fillId="0" borderId="0" xfId="0" applyFont="1" applyBorder="1" applyAlignment="1">
      <alignment vertical="top"/>
    </xf>
    <xf numFmtId="0" fontId="0" fillId="0" borderId="0" xfId="62">
      <alignment/>
      <protection/>
    </xf>
    <xf numFmtId="0" fontId="8" fillId="0" borderId="0" xfId="0" applyFont="1" applyAlignment="1">
      <alignment horizontal="center" vertical="center"/>
    </xf>
    <xf numFmtId="0" fontId="4" fillId="0" borderId="0" xfId="62" applyFont="1" applyBorder="1" applyAlignment="1">
      <alignment vertical="top"/>
      <protection/>
    </xf>
    <xf numFmtId="0" fontId="8" fillId="0" borderId="10" xfId="0" applyFont="1" applyBorder="1" applyAlignment="1">
      <alignment horizontal="left" vertical="center" wrapText="1"/>
    </xf>
    <xf numFmtId="0" fontId="5" fillId="0" borderId="0" xfId="0" applyFont="1" applyAlignment="1">
      <alignment/>
    </xf>
    <xf numFmtId="0" fontId="2" fillId="0" borderId="11" xfId="0" applyFont="1" applyBorder="1" applyAlignment="1">
      <alignment vertical="center" wrapText="1"/>
    </xf>
    <xf numFmtId="0" fontId="2" fillId="0" borderId="10" xfId="0" applyFont="1" applyFill="1" applyBorder="1" applyAlignment="1">
      <alignment horizontal="center" vertical="center" wrapText="1"/>
    </xf>
    <xf numFmtId="0" fontId="5" fillId="0" borderId="11" xfId="0" applyFont="1" applyBorder="1" applyAlignment="1">
      <alignment horizontal="justify" vertical="top" wrapText="1"/>
    </xf>
    <xf numFmtId="0" fontId="71" fillId="0" borderId="10" xfId="0" applyFont="1" applyFill="1" applyBorder="1" applyAlignment="1">
      <alignment horizontal="center" vertical="center" wrapText="1"/>
    </xf>
    <xf numFmtId="0" fontId="2" fillId="0" borderId="12" xfId="0" applyFont="1" applyBorder="1" applyAlignment="1">
      <alignment vertical="top" wrapText="1"/>
    </xf>
    <xf numFmtId="0" fontId="2" fillId="0" borderId="10" xfId="0" applyFont="1" applyBorder="1" applyAlignment="1">
      <alignment horizontal="justify"/>
    </xf>
    <xf numFmtId="0" fontId="5" fillId="0" borderId="0" xfId="0" applyFont="1" applyBorder="1" applyAlignment="1">
      <alignment vertical="top" wrapText="1"/>
    </xf>
    <xf numFmtId="0" fontId="5" fillId="0" borderId="0" xfId="0" applyFont="1" applyBorder="1" applyAlignment="1">
      <alignment/>
    </xf>
    <xf numFmtId="0" fontId="2" fillId="0" borderId="13" xfId="0" applyFont="1" applyFill="1" applyBorder="1" applyAlignment="1">
      <alignment horizontal="center" vertical="center" wrapText="1"/>
    </xf>
    <xf numFmtId="184" fontId="0" fillId="0" borderId="0" xfId="52" applyFont="1" applyAlignment="1">
      <alignment/>
    </xf>
    <xf numFmtId="184" fontId="0" fillId="0" borderId="0" xfId="0" applyNumberFormat="1" applyAlignment="1">
      <alignment/>
    </xf>
    <xf numFmtId="0" fontId="2" fillId="0" borderId="13" xfId="0" applyFont="1" applyBorder="1" applyAlignment="1">
      <alignment horizontal="center" vertical="center" wrapText="1"/>
    </xf>
    <xf numFmtId="0" fontId="8" fillId="0" borderId="10" xfId="0" applyFont="1" applyBorder="1" applyAlignment="1">
      <alignment horizontal="center" vertical="center"/>
    </xf>
    <xf numFmtId="0" fontId="5" fillId="0" borderId="10" xfId="0" applyFont="1" applyBorder="1" applyAlignment="1">
      <alignment horizontal="justify" vertical="top" wrapText="1"/>
    </xf>
    <xf numFmtId="0" fontId="2" fillId="0" borderId="11" xfId="0" applyFont="1" applyBorder="1" applyAlignment="1">
      <alignment horizontal="justify" vertical="top"/>
    </xf>
    <xf numFmtId="0" fontId="2" fillId="0" borderId="14" xfId="0" applyFont="1" applyBorder="1" applyAlignment="1">
      <alignment horizontal="justify" vertical="top" wrapText="1"/>
    </xf>
    <xf numFmtId="0" fontId="5" fillId="0" borderId="10" xfId="0" applyFont="1" applyBorder="1" applyAlignment="1">
      <alignment horizontal="justify" vertical="top"/>
    </xf>
    <xf numFmtId="0" fontId="2" fillId="0" borderId="10" xfId="0" applyFont="1" applyBorder="1" applyAlignment="1">
      <alignment horizontal="justify" vertical="top"/>
    </xf>
    <xf numFmtId="0" fontId="5" fillId="0" borderId="11" xfId="0" applyFont="1" applyBorder="1" applyAlignment="1">
      <alignment horizontal="justify" vertical="top"/>
    </xf>
    <xf numFmtId="0" fontId="0" fillId="0" borderId="0" xfId="0" applyFont="1" applyBorder="1" applyAlignment="1">
      <alignment vertical="top" wrapText="1"/>
    </xf>
    <xf numFmtId="0" fontId="8" fillId="0" borderId="0" xfId="0" applyFont="1" applyAlignment="1">
      <alignment/>
    </xf>
    <xf numFmtId="0" fontId="2" fillId="0" borderId="0" xfId="0" applyFont="1" applyBorder="1" applyAlignment="1">
      <alignment horizontal="left" vertical="top" wrapText="1"/>
    </xf>
    <xf numFmtId="0" fontId="9" fillId="0" borderId="10" xfId="0" applyFont="1" applyBorder="1" applyAlignment="1">
      <alignment horizontal="center"/>
    </xf>
    <xf numFmtId="0" fontId="9" fillId="0" borderId="10" xfId="0" applyFont="1" applyFill="1" applyBorder="1" applyAlignment="1">
      <alignment horizontal="center"/>
    </xf>
    <xf numFmtId="194" fontId="0" fillId="0" borderId="0" xfId="51" applyNumberFormat="1" applyFont="1" applyAlignment="1">
      <alignment/>
    </xf>
    <xf numFmtId="0" fontId="8" fillId="0" borderId="10"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0" xfId="0" applyFont="1" applyBorder="1" applyAlignment="1">
      <alignment horizontal="center" vertical="center" wrapText="1"/>
    </xf>
    <xf numFmtId="0" fontId="73"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0" fillId="0" borderId="0" xfId="0" applyFont="1" applyAlignment="1">
      <alignment/>
    </xf>
    <xf numFmtId="0" fontId="0" fillId="0" borderId="0" xfId="0" applyAlignment="1">
      <alignment horizontal="center" vertical="center"/>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6" fillId="7" borderId="10" xfId="0" applyFont="1" applyFill="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xf>
    <xf numFmtId="0" fontId="12" fillId="19" borderId="10" xfId="62" applyFont="1" applyFill="1" applyBorder="1" applyAlignment="1">
      <alignment horizontal="center" vertical="center"/>
      <protection/>
    </xf>
    <xf numFmtId="0" fontId="12" fillId="19" borderId="10" xfId="62" applyFont="1" applyFill="1" applyBorder="1" applyAlignment="1">
      <alignment horizontal="center" vertical="center" wrapText="1"/>
      <protection/>
    </xf>
    <xf numFmtId="0" fontId="4" fillId="0" borderId="10" xfId="62" applyFont="1" applyBorder="1" applyAlignment="1">
      <alignment horizontal="center" vertical="center" wrapText="1"/>
      <protection/>
    </xf>
    <xf numFmtId="0" fontId="4" fillId="0" borderId="10" xfId="62" applyFont="1" applyBorder="1" applyAlignment="1">
      <alignment horizontal="center" vertical="top" wrapText="1"/>
      <protection/>
    </xf>
    <xf numFmtId="0" fontId="77" fillId="0" borderId="10" xfId="62" applyFont="1" applyBorder="1" applyAlignment="1">
      <alignment horizontal="center" vertical="center" wrapText="1"/>
      <protection/>
    </xf>
    <xf numFmtId="0" fontId="73" fillId="0" borderId="10" xfId="0" applyFont="1" applyBorder="1" applyAlignment="1">
      <alignment horizontal="center" vertical="center" wrapText="1"/>
    </xf>
    <xf numFmtId="0" fontId="5" fillId="0" borderId="0" xfId="0" applyFont="1" applyAlignment="1">
      <alignment wrapText="1"/>
    </xf>
    <xf numFmtId="189" fontId="78" fillId="0" borderId="10" xfId="58" applyNumberFormat="1" applyFont="1" applyBorder="1" applyAlignment="1">
      <alignment horizontal="center" vertical="center" wrapText="1"/>
    </xf>
    <xf numFmtId="0" fontId="3" fillId="0" borderId="0" xfId="62" applyFont="1">
      <alignment/>
      <protection/>
    </xf>
    <xf numFmtId="0" fontId="72" fillId="0" borderId="10" xfId="62" applyFont="1" applyBorder="1" applyAlignment="1">
      <alignment horizontal="center" vertical="center" wrapText="1"/>
      <protection/>
    </xf>
    <xf numFmtId="0" fontId="79" fillId="0" borderId="0" xfId="62" applyFont="1">
      <alignment/>
      <protection/>
    </xf>
    <xf numFmtId="0" fontId="80" fillId="0" borderId="10" xfId="62" applyFont="1" applyFill="1" applyBorder="1" applyAlignment="1">
      <alignment horizontal="center" vertical="center" wrapText="1"/>
      <protection/>
    </xf>
    <xf numFmtId="0" fontId="81" fillId="0" borderId="10" xfId="62" applyFont="1" applyFill="1" applyBorder="1" applyAlignment="1">
      <alignment horizontal="center" vertical="center" wrapText="1"/>
      <protection/>
    </xf>
    <xf numFmtId="0" fontId="81" fillId="0" borderId="16" xfId="55" applyNumberFormat="1" applyFont="1" applyFill="1" applyBorder="1" applyAlignment="1">
      <alignment horizontal="center" vertical="center" wrapText="1"/>
    </xf>
    <xf numFmtId="188" fontId="81" fillId="0" borderId="11" xfId="58" applyNumberFormat="1" applyFont="1" applyFill="1" applyBorder="1" applyAlignment="1">
      <alignment horizontal="center" vertical="center" wrapText="1"/>
    </xf>
    <xf numFmtId="188" fontId="81" fillId="0" borderId="10" xfId="58" applyNumberFormat="1" applyFont="1" applyFill="1" applyBorder="1" applyAlignment="1">
      <alignment horizontal="center" vertical="center" wrapText="1"/>
    </xf>
    <xf numFmtId="188" fontId="80" fillId="0" borderId="17" xfId="58" applyNumberFormat="1" applyFont="1" applyFill="1" applyBorder="1" applyAlignment="1">
      <alignment horizontal="center" vertical="center" wrapText="1"/>
    </xf>
    <xf numFmtId="188" fontId="81" fillId="0" borderId="13" xfId="58" applyNumberFormat="1" applyFont="1" applyFill="1" applyBorder="1" applyAlignment="1">
      <alignment horizontal="center" vertical="center" wrapText="1"/>
    </xf>
    <xf numFmtId="0" fontId="81" fillId="0" borderId="16" xfId="62" applyFont="1" applyFill="1" applyBorder="1" applyAlignment="1">
      <alignment horizontal="center" vertical="center" wrapText="1"/>
      <protection/>
    </xf>
    <xf numFmtId="192" fontId="81" fillId="0" borderId="11" xfId="62" applyNumberFormat="1" applyFont="1" applyFill="1" applyBorder="1" applyAlignment="1">
      <alignment horizontal="center" vertical="center" wrapText="1"/>
      <protection/>
    </xf>
    <xf numFmtId="192" fontId="81" fillId="0" borderId="18" xfId="62" applyNumberFormat="1" applyFont="1" applyFill="1" applyBorder="1" applyAlignment="1">
      <alignment horizontal="center" vertical="center" wrapText="1"/>
      <protection/>
    </xf>
    <xf numFmtId="0" fontId="82" fillId="33" borderId="16" xfId="62" applyFont="1" applyFill="1" applyBorder="1" applyAlignment="1">
      <alignment vertical="center"/>
      <protection/>
    </xf>
    <xf numFmtId="0" fontId="82" fillId="33" borderId="12" xfId="62" applyFont="1" applyFill="1" applyBorder="1" applyAlignment="1">
      <alignment vertical="center"/>
      <protection/>
    </xf>
    <xf numFmtId="186" fontId="3" fillId="0" borderId="0" xfId="55" applyFont="1" applyAlignment="1">
      <alignment/>
    </xf>
    <xf numFmtId="186" fontId="3" fillId="0" borderId="0" xfId="55" applyFont="1" applyAlignment="1">
      <alignment horizontal="center"/>
    </xf>
    <xf numFmtId="186" fontId="83" fillId="0" borderId="0" xfId="55" applyFont="1" applyAlignment="1">
      <alignment/>
    </xf>
    <xf numFmtId="186" fontId="84" fillId="0" borderId="0" xfId="55" applyFont="1" applyAlignment="1">
      <alignment vertical="center"/>
    </xf>
    <xf numFmtId="186" fontId="83" fillId="0" borderId="0" xfId="55" applyFont="1" applyAlignment="1">
      <alignment horizontal="center"/>
    </xf>
    <xf numFmtId="0" fontId="85" fillId="34" borderId="19" xfId="62" applyFont="1" applyFill="1" applyBorder="1" applyAlignment="1">
      <alignment horizontal="center" wrapText="1"/>
      <protection/>
    </xf>
    <xf numFmtId="188" fontId="83" fillId="0" borderId="10" xfId="58" applyNumberFormat="1" applyFont="1" applyBorder="1" applyAlignment="1">
      <alignment vertical="center"/>
    </xf>
    <xf numFmtId="193" fontId="3" fillId="0" borderId="19" xfId="62" applyNumberFormat="1" applyFont="1" applyBorder="1" applyAlignment="1">
      <alignment/>
      <protection/>
    </xf>
    <xf numFmtId="0" fontId="86" fillId="0" borderId="0" xfId="62" applyFont="1" applyAlignment="1">
      <alignment wrapText="1"/>
      <protection/>
    </xf>
    <xf numFmtId="0" fontId="3" fillId="0" borderId="0" xfId="62" applyFont="1" applyAlignment="1">
      <alignment/>
      <protection/>
    </xf>
    <xf numFmtId="0" fontId="87" fillId="0" borderId="10" xfId="55" applyNumberFormat="1" applyFont="1" applyFill="1" applyBorder="1" applyAlignment="1">
      <alignment horizontal="center" vertical="center" wrapText="1"/>
    </xf>
    <xf numFmtId="192" fontId="88" fillId="0" borderId="10" xfId="55" applyNumberFormat="1" applyFont="1" applyFill="1" applyBorder="1" applyAlignment="1">
      <alignment horizontal="center" vertical="center" wrapText="1"/>
    </xf>
    <xf numFmtId="192" fontId="88" fillId="35" borderId="10" xfId="55" applyNumberFormat="1" applyFont="1" applyFill="1" applyBorder="1" applyAlignment="1">
      <alignment horizontal="center" vertical="center" wrapText="1"/>
    </xf>
    <xf numFmtId="0" fontId="88" fillId="0" borderId="10" xfId="62" applyFont="1" applyFill="1" applyBorder="1" applyAlignment="1">
      <alignment horizontal="center" vertical="center" wrapText="1"/>
      <protection/>
    </xf>
    <xf numFmtId="0" fontId="72" fillId="0" borderId="20" xfId="62" applyFont="1" applyBorder="1" applyAlignment="1">
      <alignment horizontal="center" vertical="center" wrapText="1"/>
      <protection/>
    </xf>
    <xf numFmtId="0" fontId="73" fillId="0" borderId="10" xfId="62" applyFont="1" applyBorder="1" applyAlignment="1">
      <alignment horizontal="center" vertical="center" wrapText="1"/>
      <protection/>
    </xf>
    <xf numFmtId="0" fontId="81" fillId="0" borderId="12" xfId="55" applyNumberFormat="1" applyFont="1" applyFill="1" applyBorder="1" applyAlignment="1">
      <alignment horizontal="center" vertical="center" wrapText="1"/>
    </xf>
    <xf numFmtId="188" fontId="80" fillId="0" borderId="21" xfId="58" applyNumberFormat="1" applyFont="1" applyFill="1" applyBorder="1" applyAlignment="1">
      <alignment horizontal="center" vertical="center" wrapText="1"/>
    </xf>
    <xf numFmtId="188" fontId="13" fillId="0" borderId="0" xfId="62" applyNumberFormat="1" applyFont="1" applyBorder="1">
      <alignment/>
      <protection/>
    </xf>
    <xf numFmtId="0" fontId="3" fillId="0" borderId="10" xfId="62" applyFont="1" applyBorder="1">
      <alignment/>
      <protection/>
    </xf>
    <xf numFmtId="192" fontId="82" fillId="33" borderId="10" xfId="62" applyNumberFormat="1" applyFont="1" applyFill="1" applyBorder="1" applyAlignment="1">
      <alignment vertical="center"/>
      <protection/>
    </xf>
    <xf numFmtId="0" fontId="13" fillId="34" borderId="22" xfId="62" applyFont="1" applyFill="1" applyBorder="1" applyAlignment="1">
      <alignment horizontal="center" wrapText="1"/>
      <protection/>
    </xf>
    <xf numFmtId="0" fontId="13" fillId="34" borderId="19" xfId="62" applyFont="1" applyFill="1" applyBorder="1" applyAlignment="1">
      <alignment horizontal="center" wrapText="1"/>
      <protection/>
    </xf>
    <xf numFmtId="193" fontId="13" fillId="0" borderId="19" xfId="62" applyNumberFormat="1" applyFont="1" applyBorder="1" applyAlignment="1">
      <alignment wrapText="1"/>
      <protection/>
    </xf>
    <xf numFmtId="0" fontId="73"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11" fillId="0" borderId="0" xfId="0" applyFont="1" applyAlignment="1">
      <alignment horizontal="center" vertical="center" wrapText="1"/>
    </xf>
    <xf numFmtId="0" fontId="76" fillId="0" borderId="10" xfId="0" applyFont="1" applyBorder="1" applyAlignment="1">
      <alignment horizontal="center" vertical="center" wrapText="1"/>
    </xf>
    <xf numFmtId="0" fontId="72" fillId="0" borderId="25" xfId="62" applyFont="1" applyBorder="1" applyAlignment="1">
      <alignment horizontal="center" vertical="center" wrapText="1"/>
      <protection/>
    </xf>
    <xf numFmtId="0" fontId="8" fillId="36" borderId="10" xfId="62" applyFont="1" applyFill="1" applyBorder="1" applyAlignment="1">
      <alignment horizontal="center" vertical="center" wrapText="1"/>
      <protection/>
    </xf>
    <xf numFmtId="0" fontId="0" fillId="0" borderId="26" xfId="0" applyFont="1" applyBorder="1" applyAlignment="1">
      <alignment horizontal="center" vertical="center" wrapText="1"/>
    </xf>
    <xf numFmtId="0" fontId="8" fillId="37" borderId="10" xfId="62" applyFont="1" applyFill="1" applyBorder="1" applyAlignment="1">
      <alignment horizontal="center" vertical="center" wrapText="1"/>
      <protection/>
    </xf>
    <xf numFmtId="0" fontId="8" fillId="3" borderId="10" xfId="62" applyFont="1" applyFill="1" applyBorder="1" applyAlignment="1">
      <alignment horizontal="center" vertical="center" wrapText="1"/>
      <protection/>
    </xf>
    <xf numFmtId="0" fontId="9" fillId="3" borderId="10" xfId="0" applyFont="1" applyFill="1" applyBorder="1" applyAlignment="1">
      <alignment horizontal="center" vertical="center" wrapText="1"/>
    </xf>
    <xf numFmtId="0" fontId="0" fillId="0" borderId="10" xfId="62" applyFill="1" applyBorder="1">
      <alignment/>
      <protection/>
    </xf>
    <xf numFmtId="0" fontId="89" fillId="33" borderId="27" xfId="62" applyFont="1" applyFill="1" applyBorder="1" applyAlignment="1">
      <alignment/>
      <protection/>
    </xf>
    <xf numFmtId="0" fontId="89" fillId="33" borderId="28" xfId="62" applyFont="1" applyFill="1" applyBorder="1" applyAlignment="1">
      <alignment/>
      <protection/>
    </xf>
    <xf numFmtId="0" fontId="89" fillId="33" borderId="29" xfId="62" applyFont="1" applyFill="1" applyBorder="1" applyAlignment="1">
      <alignment/>
      <protection/>
    </xf>
    <xf numFmtId="0" fontId="90" fillId="33" borderId="12" xfId="62" applyFont="1" applyFill="1" applyBorder="1" applyAlignment="1">
      <alignment/>
      <protection/>
    </xf>
    <xf numFmtId="188" fontId="81" fillId="0" borderId="13" xfId="58" applyNumberFormat="1" applyFont="1" applyFill="1" applyBorder="1" applyAlignment="1">
      <alignment horizontal="center" vertical="center"/>
    </xf>
    <xf numFmtId="0" fontId="0" fillId="0" borderId="0" xfId="0" applyAlignment="1">
      <alignment/>
    </xf>
    <xf numFmtId="0" fontId="5" fillId="0" borderId="24" xfId="0" applyFont="1" applyBorder="1" applyAlignment="1">
      <alignment horizontal="justify" vertical="center"/>
    </xf>
    <xf numFmtId="0" fontId="80" fillId="37" borderId="25" xfId="62" applyFont="1" applyFill="1" applyBorder="1" applyAlignment="1">
      <alignment horizontal="center" vertical="center" wrapText="1"/>
      <protection/>
    </xf>
    <xf numFmtId="0" fontId="80" fillId="37" borderId="30" xfId="55" applyNumberFormat="1" applyFont="1" applyFill="1" applyBorder="1" applyAlignment="1">
      <alignment horizontal="center" vertical="center" wrapText="1"/>
    </xf>
    <xf numFmtId="0" fontId="80" fillId="37" borderId="31" xfId="62" applyFont="1" applyFill="1" applyBorder="1" applyAlignment="1">
      <alignment horizontal="center" vertical="center" wrapText="1"/>
      <protection/>
    </xf>
    <xf numFmtId="0" fontId="80" fillId="37" borderId="32" xfId="62" applyFont="1" applyFill="1" applyBorder="1" applyAlignment="1">
      <alignment horizontal="center" vertical="center" wrapText="1"/>
      <protection/>
    </xf>
    <xf numFmtId="0" fontId="2" fillId="0" borderId="24" xfId="0" applyFont="1" applyBorder="1" applyAlignment="1">
      <alignment horizontal="justify" vertical="center"/>
    </xf>
    <xf numFmtId="0" fontId="91" fillId="0" borderId="0" xfId="0" applyFont="1" applyAlignment="1">
      <alignment/>
    </xf>
    <xf numFmtId="0" fontId="92" fillId="0" borderId="0" xfId="0" applyFont="1" applyAlignment="1">
      <alignment/>
    </xf>
    <xf numFmtId="0" fontId="91" fillId="0" borderId="33" xfId="0" applyFont="1" applyBorder="1" applyAlignment="1">
      <alignment horizontal="center" vertical="center"/>
    </xf>
    <xf numFmtId="0" fontId="91" fillId="0" borderId="33" xfId="0" applyFont="1" applyBorder="1" applyAlignment="1">
      <alignment horizontal="center" vertical="center" wrapText="1"/>
    </xf>
    <xf numFmtId="0" fontId="92" fillId="0" borderId="24" xfId="0" applyFont="1" applyBorder="1" applyAlignment="1">
      <alignment horizontal="center"/>
    </xf>
    <xf numFmtId="0" fontId="92" fillId="0" borderId="24" xfId="0" applyFont="1" applyBorder="1" applyAlignment="1">
      <alignment horizontal="center" vertical="center"/>
    </xf>
    <xf numFmtId="0" fontId="91" fillId="0" borderId="34" xfId="0" applyFont="1" applyBorder="1" applyAlignment="1">
      <alignment horizontal="justify" vertical="justify" wrapText="1"/>
    </xf>
    <xf numFmtId="190" fontId="12" fillId="0" borderId="34" xfId="65" applyNumberFormat="1" applyFont="1" applyBorder="1" applyAlignment="1">
      <alignment horizontal="center" vertical="justify"/>
    </xf>
    <xf numFmtId="0" fontId="92" fillId="0" borderId="35" xfId="0" applyFont="1" applyBorder="1" applyAlignment="1">
      <alignment horizontal="left" vertical="center" wrapText="1"/>
    </xf>
    <xf numFmtId="0" fontId="4" fillId="0" borderId="35" xfId="0" applyFont="1" applyBorder="1" applyAlignment="1">
      <alignment horizontal="justify" vertical="top" wrapText="1"/>
    </xf>
    <xf numFmtId="0" fontId="92" fillId="0" borderId="27" xfId="0" applyFont="1" applyBorder="1" applyAlignment="1">
      <alignment horizontal="center" vertical="center"/>
    </xf>
    <xf numFmtId="0" fontId="92" fillId="0" borderId="27" xfId="0" applyFont="1" applyBorder="1" applyAlignment="1">
      <alignment horizontal="center" vertical="center" wrapText="1"/>
    </xf>
    <xf numFmtId="0" fontId="92" fillId="0" borderId="36" xfId="0" applyFont="1" applyBorder="1" applyAlignment="1">
      <alignment horizontal="center" vertical="center" wrapText="1"/>
    </xf>
    <xf numFmtId="0" fontId="0" fillId="0" borderId="0" xfId="0" applyBorder="1" applyAlignment="1">
      <alignment/>
    </xf>
    <xf numFmtId="0" fontId="92" fillId="0" borderId="37" xfId="0" applyFont="1" applyBorder="1" applyAlignment="1">
      <alignment/>
    </xf>
    <xf numFmtId="0" fontId="92" fillId="0" borderId="24" xfId="0" applyFont="1" applyBorder="1" applyAlignment="1">
      <alignment/>
    </xf>
    <xf numFmtId="0" fontId="92" fillId="0" borderId="38"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vertical="justify"/>
    </xf>
    <xf numFmtId="0" fontId="92" fillId="0" borderId="39" xfId="0" applyFont="1" applyBorder="1" applyAlignment="1">
      <alignment horizontal="justify" vertical="center" wrapText="1"/>
    </xf>
    <xf numFmtId="0" fontId="92" fillId="0" borderId="39" xfId="0" applyFont="1" applyBorder="1" applyAlignment="1">
      <alignment horizontal="justify" vertical="justify" wrapText="1"/>
    </xf>
    <xf numFmtId="180" fontId="92" fillId="0" borderId="39" xfId="54" applyNumberFormat="1" applyFont="1" applyBorder="1" applyAlignment="1">
      <alignment horizontal="justify" vertical="center" wrapText="1"/>
    </xf>
    <xf numFmtId="0" fontId="92" fillId="0" borderId="40" xfId="0" applyFont="1" applyBorder="1" applyAlignment="1">
      <alignment horizontal="justify" vertical="center" wrapText="1"/>
    </xf>
    <xf numFmtId="0" fontId="92" fillId="0" borderId="40" xfId="0" applyFont="1" applyBorder="1" applyAlignment="1">
      <alignment/>
    </xf>
    <xf numFmtId="0" fontId="92" fillId="0" borderId="40" xfId="0" applyFont="1" applyBorder="1" applyAlignment="1">
      <alignment horizontal="center"/>
    </xf>
    <xf numFmtId="0" fontId="0" fillId="0" borderId="0" xfId="0" applyFont="1" applyBorder="1" applyAlignment="1">
      <alignment/>
    </xf>
    <xf numFmtId="0" fontId="70" fillId="0" borderId="0" xfId="0" applyFont="1" applyBorder="1" applyAlignment="1">
      <alignment horizontal="center"/>
    </xf>
    <xf numFmtId="0" fontId="93" fillId="33" borderId="41" xfId="0" applyFont="1" applyFill="1" applyBorder="1" applyAlignment="1">
      <alignment horizontal="center" vertical="justify" wrapText="1"/>
    </xf>
    <xf numFmtId="0" fontId="93" fillId="33" borderId="29" xfId="0" applyFont="1" applyFill="1" applyBorder="1" applyAlignment="1">
      <alignment horizontal="center" vertical="justify" wrapText="1"/>
    </xf>
    <xf numFmtId="0" fontId="93" fillId="33" borderId="20" xfId="0" applyFont="1" applyFill="1" applyBorder="1" applyAlignment="1">
      <alignment horizontal="center" vertical="justify" wrapText="1"/>
    </xf>
    <xf numFmtId="0" fontId="93" fillId="33" borderId="33" xfId="0" applyFont="1" applyFill="1" applyBorder="1" applyAlignment="1">
      <alignment horizontal="center" vertical="justify" wrapText="1"/>
    </xf>
    <xf numFmtId="0" fontId="93" fillId="33" borderId="42" xfId="0" applyFont="1" applyFill="1" applyBorder="1" applyAlignment="1">
      <alignment/>
    </xf>
    <xf numFmtId="0" fontId="94" fillId="0" borderId="0" xfId="0" applyFont="1" applyBorder="1" applyAlignment="1">
      <alignment/>
    </xf>
    <xf numFmtId="0" fontId="94" fillId="0" borderId="23" xfId="0" applyFont="1" applyBorder="1" applyAlignment="1">
      <alignment/>
    </xf>
    <xf numFmtId="0" fontId="94" fillId="0" borderId="42" xfId="0" applyFont="1" applyBorder="1" applyAlignment="1">
      <alignment/>
    </xf>
    <xf numFmtId="0" fontId="94" fillId="0" borderId="43" xfId="0" applyFont="1" applyFill="1" applyBorder="1" applyAlignment="1">
      <alignment horizontal="center"/>
    </xf>
    <xf numFmtId="191" fontId="94" fillId="0" borderId="43" xfId="54" applyNumberFormat="1" applyFont="1" applyBorder="1" applyAlignment="1">
      <alignment/>
    </xf>
    <xf numFmtId="39" fontId="94" fillId="0" borderId="0" xfId="54" applyNumberFormat="1" applyFont="1" applyBorder="1" applyAlignment="1">
      <alignment/>
    </xf>
    <xf numFmtId="171" fontId="93" fillId="0" borderId="23" xfId="54" applyNumberFormat="1" applyFont="1" applyBorder="1" applyAlignment="1">
      <alignment horizontal="center"/>
    </xf>
    <xf numFmtId="0" fontId="94" fillId="0" borderId="0" xfId="0" applyFont="1" applyFill="1" applyBorder="1" applyAlignment="1">
      <alignment horizontal="center"/>
    </xf>
    <xf numFmtId="191" fontId="94" fillId="0" borderId="0" xfId="54" applyNumberFormat="1" applyFont="1" applyBorder="1" applyAlignment="1">
      <alignment/>
    </xf>
    <xf numFmtId="171" fontId="94" fillId="0" borderId="0" xfId="54" applyNumberFormat="1" applyFont="1" applyBorder="1" applyAlignment="1">
      <alignment/>
    </xf>
    <xf numFmtId="181" fontId="94" fillId="0" borderId="0" xfId="59" applyNumberFormat="1" applyFont="1" applyBorder="1" applyAlignment="1">
      <alignment/>
    </xf>
    <xf numFmtId="2" fontId="94" fillId="0" borderId="0" xfId="65" applyNumberFormat="1" applyFont="1" applyBorder="1" applyAlignment="1">
      <alignment/>
    </xf>
    <xf numFmtId="0" fontId="94" fillId="0" borderId="44" xfId="0" applyFont="1" applyBorder="1" applyAlignment="1">
      <alignment/>
    </xf>
    <xf numFmtId="0" fontId="94" fillId="0" borderId="43" xfId="0" applyFont="1" applyBorder="1" applyAlignment="1">
      <alignment/>
    </xf>
    <xf numFmtId="171" fontId="93" fillId="0" borderId="45" xfId="54" applyNumberFormat="1" applyFont="1" applyBorder="1" applyAlignment="1">
      <alignment horizontal="center"/>
    </xf>
    <xf numFmtId="0" fontId="94" fillId="0" borderId="0" xfId="0" applyFont="1" applyAlignment="1">
      <alignment/>
    </xf>
    <xf numFmtId="191" fontId="94" fillId="0" borderId="0" xfId="54" applyNumberFormat="1" applyFont="1" applyAlignment="1">
      <alignment/>
    </xf>
    <xf numFmtId="171" fontId="94" fillId="0" borderId="0" xfId="54" applyNumberFormat="1" applyFont="1" applyAlignment="1">
      <alignment/>
    </xf>
    <xf numFmtId="0" fontId="9" fillId="37" borderId="10" xfId="0" applyFont="1" applyFill="1" applyBorder="1" applyAlignment="1">
      <alignment horizontal="center" vertical="center" wrapText="1"/>
    </xf>
    <xf numFmtId="0" fontId="71" fillId="0" borderId="0" xfId="0" applyFont="1" applyAlignment="1">
      <alignment vertical="center" wrapText="1"/>
    </xf>
    <xf numFmtId="0" fontId="71" fillId="0" borderId="0" xfId="0" applyFont="1" applyAlignment="1">
      <alignment horizontal="left" wrapText="1"/>
    </xf>
    <xf numFmtId="0" fontId="0" fillId="0" borderId="0" xfId="0" applyAlignment="1">
      <alignment wrapText="1"/>
    </xf>
    <xf numFmtId="0" fontId="73" fillId="0" borderId="41" xfId="0" applyFont="1" applyBorder="1" applyAlignment="1">
      <alignment horizontal="center" vertical="center" wrapText="1"/>
    </xf>
    <xf numFmtId="0" fontId="73" fillId="0" borderId="42" xfId="0" applyFont="1" applyBorder="1" applyAlignment="1">
      <alignment horizontal="center" vertical="center" wrapText="1"/>
    </xf>
    <xf numFmtId="0" fontId="72" fillId="0" borderId="42" xfId="0" applyFont="1" applyBorder="1" applyAlignment="1">
      <alignment horizontal="center" vertical="center" wrapText="1"/>
    </xf>
    <xf numFmtId="0" fontId="0" fillId="0" borderId="42" xfId="0" applyBorder="1" applyAlignment="1">
      <alignment horizontal="center" vertical="center" wrapText="1"/>
    </xf>
    <xf numFmtId="0" fontId="0" fillId="0" borderId="0" xfId="62" applyAlignment="1">
      <alignment horizontal="center" vertical="center" wrapText="1"/>
      <protection/>
    </xf>
    <xf numFmtId="0" fontId="0" fillId="0" borderId="0" xfId="62" applyBorder="1" applyAlignment="1">
      <alignment horizontal="center" vertical="center" wrapText="1"/>
      <protection/>
    </xf>
    <xf numFmtId="0" fontId="0" fillId="0" borderId="10" xfId="62" applyBorder="1" applyAlignment="1">
      <alignment horizontal="center" vertical="center" wrapText="1"/>
      <protection/>
    </xf>
    <xf numFmtId="0" fontId="8" fillId="0" borderId="10" xfId="62" applyFont="1" applyBorder="1" applyAlignment="1">
      <alignment horizontal="center" vertical="center" wrapText="1"/>
      <protection/>
    </xf>
    <xf numFmtId="0" fontId="0" fillId="0" borderId="0" xfId="0" applyAlignment="1">
      <alignment horizontal="center" vertical="center" wrapText="1"/>
    </xf>
    <xf numFmtId="0" fontId="0" fillId="0" borderId="0" xfId="0" applyFont="1" applyAlignment="1">
      <alignment horizontal="center" vertical="center" wrapText="1"/>
    </xf>
    <xf numFmtId="0" fontId="11" fillId="0" borderId="26" xfId="0" applyFont="1" applyBorder="1" applyAlignment="1">
      <alignment horizontal="center" vertical="center" wrapText="1"/>
    </xf>
    <xf numFmtId="0" fontId="8" fillId="0" borderId="16" xfId="62" applyFont="1" applyBorder="1" applyAlignment="1">
      <alignment horizontal="center" vertical="center" wrapText="1"/>
      <protection/>
    </xf>
    <xf numFmtId="0" fontId="0" fillId="0" borderId="12" xfId="62" applyBorder="1" applyAlignment="1">
      <alignment horizontal="center" vertical="center" wrapText="1"/>
      <protection/>
    </xf>
    <xf numFmtId="0" fontId="1" fillId="0" borderId="0" xfId="0" applyFont="1" applyAlignment="1">
      <alignment horizontal="center" vertical="center" wrapText="1"/>
    </xf>
    <xf numFmtId="0" fontId="75" fillId="0" borderId="26" xfId="0" applyFont="1" applyBorder="1" applyAlignment="1">
      <alignment horizontal="center" vertical="center" wrapText="1"/>
    </xf>
    <xf numFmtId="0" fontId="0" fillId="0" borderId="25" xfId="62" applyBorder="1" applyAlignment="1">
      <alignment horizontal="center" vertical="center" wrapText="1"/>
      <protection/>
    </xf>
    <xf numFmtId="0" fontId="75" fillId="0" borderId="45" xfId="0" applyFont="1" applyBorder="1" applyAlignment="1">
      <alignment horizontal="center" vertical="center" wrapText="1"/>
    </xf>
    <xf numFmtId="0" fontId="8" fillId="0" borderId="10" xfId="62" applyFont="1" applyFill="1" applyBorder="1" applyAlignment="1">
      <alignment horizontal="center" vertical="center" wrapText="1"/>
      <protection/>
    </xf>
    <xf numFmtId="0" fontId="10" fillId="0" borderId="0" xfId="0" applyFont="1" applyAlignment="1">
      <alignment horizontal="center" vertical="center" wrapText="1"/>
    </xf>
    <xf numFmtId="0" fontId="95"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96" fillId="0" borderId="10" xfId="0" applyFont="1" applyBorder="1" applyAlignment="1">
      <alignment horizontal="center" vertical="center" wrapText="1"/>
    </xf>
    <xf numFmtId="0" fontId="0" fillId="0" borderId="0" xfId="62" applyAlignment="1">
      <alignment horizontal="center" vertical="center"/>
      <protection/>
    </xf>
    <xf numFmtId="0" fontId="8" fillId="0" borderId="0" xfId="0" applyFont="1" applyAlignment="1">
      <alignment vertical="center"/>
    </xf>
    <xf numFmtId="0" fontId="8" fillId="0" borderId="0" xfId="62" applyFont="1" applyAlignment="1">
      <alignment vertical="center"/>
      <protection/>
    </xf>
    <xf numFmtId="0" fontId="9" fillId="0" borderId="10" xfId="62" applyFont="1" applyFill="1" applyBorder="1" applyAlignment="1">
      <alignment horizontal="center" vertical="center" wrapText="1"/>
      <protection/>
    </xf>
    <xf numFmtId="0" fontId="0" fillId="0" borderId="0" xfId="62" applyAlignment="1">
      <alignment vertical="center"/>
      <protection/>
    </xf>
    <xf numFmtId="0" fontId="9" fillId="0" borderId="10" xfId="62" applyFont="1" applyBorder="1" applyAlignment="1">
      <alignment horizontal="center" vertical="center" wrapText="1"/>
      <protection/>
    </xf>
    <xf numFmtId="188" fontId="81" fillId="0" borderId="16" xfId="58" applyNumberFormat="1" applyFont="1" applyFill="1" applyBorder="1" applyAlignment="1">
      <alignment horizontal="center" vertical="center" wrapText="1"/>
    </xf>
    <xf numFmtId="0" fontId="5" fillId="0" borderId="24" xfId="0" applyFont="1" applyBorder="1" applyAlignment="1">
      <alignment horizontal="center" vertical="center"/>
    </xf>
    <xf numFmtId="0" fontId="2" fillId="0" borderId="10" xfId="0" applyFont="1" applyBorder="1" applyAlignment="1">
      <alignment horizontal="justify" vertical="center" wrapText="1"/>
    </xf>
    <xf numFmtId="0" fontId="5" fillId="0" borderId="10" xfId="0" applyFont="1" applyBorder="1" applyAlignment="1">
      <alignment horizontal="justify" vertical="center" wrapText="1"/>
    </xf>
    <xf numFmtId="188" fontId="81" fillId="0" borderId="46" xfId="58" applyNumberFormat="1" applyFont="1" applyFill="1" applyBorder="1" applyAlignment="1">
      <alignment horizontal="center" vertical="center"/>
    </xf>
    <xf numFmtId="0" fontId="5" fillId="0" borderId="10" xfId="0" applyFont="1" applyBorder="1" applyAlignment="1">
      <alignment horizontal="center" vertical="center"/>
    </xf>
    <xf numFmtId="188" fontId="81" fillId="0" borderId="10" xfId="58" applyNumberFormat="1" applyFont="1" applyFill="1" applyBorder="1" applyAlignment="1">
      <alignment horizontal="center" vertical="center"/>
    </xf>
    <xf numFmtId="188" fontId="81" fillId="0" borderId="17" xfId="58" applyNumberFormat="1" applyFont="1" applyFill="1" applyBorder="1" applyAlignment="1">
      <alignment horizontal="center" vertical="center" wrapText="1"/>
    </xf>
    <xf numFmtId="0" fontId="72" fillId="0" borderId="12" xfId="62" applyFont="1" applyBorder="1" applyAlignment="1">
      <alignment horizontal="center" vertical="center" wrapText="1"/>
      <protection/>
    </xf>
    <xf numFmtId="0" fontId="3" fillId="0" borderId="26" xfId="62" applyFont="1" applyBorder="1" applyAlignment="1">
      <alignment horizontal="center" wrapText="1"/>
      <protection/>
    </xf>
    <xf numFmtId="0" fontId="3" fillId="0" borderId="26" xfId="62" applyFont="1" applyBorder="1" applyAlignment="1">
      <alignment horizontal="center"/>
      <protection/>
    </xf>
    <xf numFmtId="0" fontId="3" fillId="7" borderId="10" xfId="62" applyFont="1" applyFill="1" applyBorder="1" applyAlignment="1">
      <alignment horizontal="center" wrapText="1"/>
      <protection/>
    </xf>
    <xf numFmtId="0" fontId="3" fillId="0" borderId="10" xfId="62" applyFont="1" applyBorder="1" applyAlignment="1">
      <alignment horizontal="center" wrapText="1"/>
      <protection/>
    </xf>
    <xf numFmtId="0" fontId="85" fillId="7" borderId="10" xfId="62" applyFont="1" applyFill="1" applyBorder="1" applyAlignment="1">
      <alignment horizontal="center" wrapText="1"/>
      <protection/>
    </xf>
    <xf numFmtId="0" fontId="85" fillId="0" borderId="10" xfId="62" applyFont="1" applyBorder="1" applyAlignment="1">
      <alignment horizontal="center" wrapText="1"/>
      <protection/>
    </xf>
    <xf numFmtId="0" fontId="3" fillId="0" borderId="10" xfId="62" applyFont="1" applyBorder="1" applyAlignment="1">
      <alignment/>
      <protection/>
    </xf>
    <xf numFmtId="188" fontId="82" fillId="0" borderId="10" xfId="58" applyNumberFormat="1" applyFont="1" applyBorder="1" applyAlignment="1">
      <alignment vertical="center"/>
    </xf>
    <xf numFmtId="188" fontId="82" fillId="0" borderId="10" xfId="58" applyNumberFormat="1" applyFont="1" applyFill="1" applyBorder="1" applyAlignment="1">
      <alignment vertical="center"/>
    </xf>
    <xf numFmtId="188" fontId="13" fillId="0" borderId="10" xfId="62" applyNumberFormat="1" applyFont="1" applyFill="1" applyBorder="1">
      <alignment/>
      <protection/>
    </xf>
    <xf numFmtId="0" fontId="88" fillId="3" borderId="10" xfId="62" applyFont="1" applyFill="1" applyBorder="1" applyAlignment="1">
      <alignment horizontal="center" vertical="center" wrapText="1"/>
      <protection/>
    </xf>
    <xf numFmtId="0" fontId="88" fillId="3" borderId="25" xfId="62" applyFont="1" applyFill="1" applyBorder="1" applyAlignment="1">
      <alignment horizontal="center" vertical="center" wrapText="1"/>
      <protection/>
    </xf>
    <xf numFmtId="0" fontId="88" fillId="3" borderId="25" xfId="55"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4" fillId="0" borderId="10" xfId="0" applyFont="1" applyFill="1" applyBorder="1" applyAlignment="1">
      <alignment horizontal="center" vertical="center"/>
    </xf>
    <xf numFmtId="0" fontId="97" fillId="0" borderId="10" xfId="0" applyFont="1" applyFill="1" applyBorder="1" applyAlignment="1">
      <alignment horizontal="center" vertical="center" wrapText="1"/>
    </xf>
    <xf numFmtId="0" fontId="9" fillId="0" borderId="0" xfId="0" applyFont="1" applyBorder="1" applyAlignment="1">
      <alignment horizontal="left" vertical="top"/>
    </xf>
    <xf numFmtId="0" fontId="2" fillId="0" borderId="10" xfId="0" applyFont="1" applyBorder="1" applyAlignment="1">
      <alignment horizontal="left" wrapText="1"/>
    </xf>
    <xf numFmtId="0" fontId="9" fillId="37" borderId="10" xfId="0" applyFont="1" applyFill="1" applyBorder="1" applyAlignment="1">
      <alignment horizontal="center" vertical="center" wrapText="1"/>
    </xf>
    <xf numFmtId="0" fontId="2" fillId="0" borderId="0" xfId="0" applyFont="1" applyAlignment="1">
      <alignment horizontal="center" wrapText="1"/>
    </xf>
    <xf numFmtId="0" fontId="0" fillId="0" borderId="0" xfId="0" applyAlignment="1">
      <alignment horizontal="justify" vertical="justify"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 fillId="0" borderId="0" xfId="0" applyFont="1" applyAlignment="1">
      <alignment horizontal="center" vertical="center" wrapText="1"/>
    </xf>
    <xf numFmtId="0" fontId="1" fillId="7" borderId="16"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51"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10" fillId="0" borderId="49" xfId="0" applyFont="1" applyBorder="1" applyAlignment="1">
      <alignment horizontal="center" vertical="center" wrapText="1"/>
    </xf>
    <xf numFmtId="0" fontId="10" fillId="7" borderId="10" xfId="0" applyFont="1" applyFill="1" applyBorder="1" applyAlignment="1">
      <alignment horizontal="center" vertical="center" wrapText="1"/>
    </xf>
    <xf numFmtId="0" fontId="8" fillId="0" borderId="48" xfId="0" applyFont="1" applyBorder="1" applyAlignment="1">
      <alignment horizontal="center" vertical="center" wrapText="1"/>
    </xf>
    <xf numFmtId="0" fontId="76" fillId="0" borderId="52" xfId="0" applyFont="1" applyBorder="1" applyAlignment="1">
      <alignment horizontal="center" vertical="center" wrapText="1"/>
    </xf>
    <xf numFmtId="0" fontId="76" fillId="0" borderId="5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8" fillId="0" borderId="16"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73" fillId="7" borderId="10" xfId="0" applyFont="1" applyFill="1" applyBorder="1" applyAlignment="1">
      <alignment horizontal="center" vertical="center" wrapText="1"/>
    </xf>
    <xf numFmtId="0" fontId="73" fillId="7" borderId="16" xfId="0" applyFont="1" applyFill="1" applyBorder="1" applyAlignment="1">
      <alignment horizontal="center" vertical="center" wrapText="1"/>
    </xf>
    <xf numFmtId="0" fontId="73" fillId="0" borderId="24" xfId="0" applyFont="1" applyBorder="1" applyAlignment="1">
      <alignment horizontal="center" vertical="center" wrapText="1"/>
    </xf>
    <xf numFmtId="0" fontId="73"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3"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11" fillId="0" borderId="0" xfId="0" applyFont="1" applyAlignment="1">
      <alignment horizontal="center" vertical="center" wrapText="1"/>
    </xf>
    <xf numFmtId="0" fontId="8" fillId="0" borderId="49" xfId="0" applyFont="1" applyBorder="1" applyAlignment="1">
      <alignment horizontal="center" vertical="center" wrapText="1"/>
    </xf>
    <xf numFmtId="0" fontId="73" fillId="0" borderId="45" xfId="0" applyFont="1" applyBorder="1" applyAlignment="1">
      <alignment horizontal="center" vertical="center" wrapText="1"/>
    </xf>
    <xf numFmtId="0" fontId="72" fillId="0" borderId="45" xfId="0" applyFont="1" applyBorder="1" applyAlignment="1">
      <alignment horizontal="center" vertical="center" wrapText="1"/>
    </xf>
    <xf numFmtId="0" fontId="12" fillId="0" borderId="16" xfId="62" applyFont="1" applyBorder="1" applyAlignment="1">
      <alignment horizontal="center" vertical="center"/>
      <protection/>
    </xf>
    <xf numFmtId="0" fontId="12" fillId="0" borderId="13" xfId="62" applyFont="1" applyBorder="1" applyAlignment="1">
      <alignment horizontal="center" vertical="center"/>
      <protection/>
    </xf>
    <xf numFmtId="0" fontId="2" fillId="0" borderId="0" xfId="62" applyFont="1" applyBorder="1" applyAlignment="1">
      <alignment horizontal="left" vertical="top" wrapText="1"/>
      <protection/>
    </xf>
    <xf numFmtId="0" fontId="8" fillId="0" borderId="0" xfId="0" applyFont="1" applyAlignment="1">
      <alignment horizontal="center" vertical="center"/>
    </xf>
    <xf numFmtId="0" fontId="12" fillId="19" borderId="10" xfId="62" applyFont="1" applyFill="1" applyBorder="1" applyAlignment="1">
      <alignment horizontal="center" vertical="center"/>
      <protection/>
    </xf>
    <xf numFmtId="0" fontId="89" fillId="33" borderId="27" xfId="62" applyFont="1" applyFill="1" applyBorder="1" applyAlignment="1">
      <alignment horizontal="center"/>
      <protection/>
    </xf>
    <xf numFmtId="0" fontId="89" fillId="33" borderId="28" xfId="62" applyFont="1" applyFill="1" applyBorder="1" applyAlignment="1">
      <alignment horizontal="center"/>
      <protection/>
    </xf>
    <xf numFmtId="0" fontId="89" fillId="33" borderId="29" xfId="62" applyFont="1" applyFill="1" applyBorder="1" applyAlignment="1">
      <alignment horizontal="center"/>
      <protection/>
    </xf>
    <xf numFmtId="0" fontId="88" fillId="0" borderId="10" xfId="62" applyFont="1" applyFill="1" applyBorder="1" applyAlignment="1">
      <alignment horizontal="center" vertical="center" wrapText="1"/>
      <protection/>
    </xf>
    <xf numFmtId="0" fontId="89" fillId="0" borderId="27" xfId="62" applyFont="1" applyBorder="1" applyAlignment="1">
      <alignment horizontal="center"/>
      <protection/>
    </xf>
    <xf numFmtId="0" fontId="89" fillId="0" borderId="28" xfId="62" applyFont="1" applyBorder="1" applyAlignment="1">
      <alignment horizontal="center"/>
      <protection/>
    </xf>
    <xf numFmtId="0" fontId="89" fillId="0" borderId="41" xfId="62" applyFont="1" applyBorder="1" applyAlignment="1">
      <alignment horizontal="center"/>
      <protection/>
    </xf>
    <xf numFmtId="0" fontId="89" fillId="0" borderId="29" xfId="62" applyFont="1" applyBorder="1" applyAlignment="1">
      <alignment horizontal="center"/>
      <protection/>
    </xf>
    <xf numFmtId="186" fontId="2" fillId="0" borderId="10" xfId="55" applyFont="1" applyBorder="1" applyAlignment="1">
      <alignment horizontal="center"/>
    </xf>
    <xf numFmtId="0" fontId="93" fillId="38" borderId="27" xfId="62" applyFont="1" applyFill="1" applyBorder="1" applyAlignment="1">
      <alignment horizontal="left"/>
      <protection/>
    </xf>
    <xf numFmtId="0" fontId="98" fillId="38" borderId="28" xfId="62" applyFont="1" applyFill="1" applyBorder="1" applyAlignment="1">
      <alignment horizontal="left"/>
      <protection/>
    </xf>
    <xf numFmtId="0" fontId="89" fillId="3" borderId="16" xfId="62" applyFont="1" applyFill="1" applyBorder="1" applyAlignment="1">
      <alignment horizontal="center" vertical="center"/>
      <protection/>
    </xf>
    <xf numFmtId="0" fontId="89" fillId="3" borderId="13" xfId="62" applyFont="1" applyFill="1" applyBorder="1" applyAlignment="1">
      <alignment horizontal="center" vertical="center"/>
      <protection/>
    </xf>
    <xf numFmtId="0" fontId="1" fillId="0" borderId="0" xfId="0" applyFont="1" applyAlignment="1">
      <alignment horizontal="center" wrapText="1"/>
    </xf>
    <xf numFmtId="0" fontId="5" fillId="0" borderId="0" xfId="0" applyFont="1" applyBorder="1" applyAlignment="1">
      <alignment horizontal="left" vertical="top" wrapText="1"/>
    </xf>
    <xf numFmtId="0" fontId="2" fillId="0" borderId="0" xfId="0" applyFont="1" applyAlignment="1">
      <alignment horizontal="left"/>
    </xf>
    <xf numFmtId="0" fontId="5" fillId="0" borderId="0" xfId="62" applyFont="1" applyBorder="1" applyAlignment="1">
      <alignment horizontal="left" vertical="top" wrapText="1"/>
      <protection/>
    </xf>
    <xf numFmtId="0" fontId="1" fillId="0" borderId="0" xfId="0" applyFont="1" applyAlignment="1">
      <alignment horizont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0] 2" xfId="53"/>
    <cellStyle name="Millares 2" xfId="54"/>
    <cellStyle name="Millares 3" xfId="55"/>
    <cellStyle name="Currency" xfId="56"/>
    <cellStyle name="Currency [0]" xfId="57"/>
    <cellStyle name="Moneda 2" xfId="58"/>
    <cellStyle name="Moneda 3" xfId="59"/>
    <cellStyle name="Neutral" xfId="60"/>
    <cellStyle name="Normal 2" xfId="61"/>
    <cellStyle name="Normal 3" xfId="62"/>
    <cellStyle name="Notas" xfId="63"/>
    <cellStyle name="Percent" xfId="64"/>
    <cellStyle name="Porcentaje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z.torres\Downloads\EVALUACI&#211;N%20INV.%20No.006-2020%20ASEO%20Y%20CAFETER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OS"/>
      <sheetName val="EVALUACION INDICES"/>
      <sheetName val="INDICADOR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7"/>
  <sheetViews>
    <sheetView zoomScale="90" zoomScaleNormal="90" workbookViewId="0" topLeftCell="A1">
      <selection activeCell="C7" sqref="C7"/>
    </sheetView>
  </sheetViews>
  <sheetFormatPr defaultColWidth="11.421875" defaultRowHeight="12.75"/>
  <cols>
    <col min="1" max="1" width="88.421875" style="14" bestFit="1" customWidth="1"/>
    <col min="2" max="2" width="37.7109375" style="14" bestFit="1" customWidth="1"/>
    <col min="3" max="5" width="11.421875" style="14" customWidth="1"/>
    <col min="6" max="6" width="5.28125" style="14" customWidth="1"/>
    <col min="7" max="16384" width="11.421875" style="14" customWidth="1"/>
  </cols>
  <sheetData>
    <row r="1" spans="1:8" ht="32.25" customHeight="1">
      <c r="A1" s="234" t="s">
        <v>258</v>
      </c>
      <c r="B1" s="234"/>
      <c r="C1" s="59"/>
      <c r="D1" s="59"/>
      <c r="E1" s="59"/>
      <c r="F1" s="59"/>
      <c r="G1" s="59"/>
      <c r="H1" s="59"/>
    </row>
    <row r="3" spans="1:2" ht="15.75">
      <c r="A3" s="37" t="s">
        <v>16</v>
      </c>
      <c r="B3" s="38" t="s">
        <v>12</v>
      </c>
    </row>
    <row r="4" spans="1:2" ht="46.5" customHeight="1">
      <c r="A4" s="233" t="s">
        <v>1</v>
      </c>
      <c r="B4" s="173" t="s">
        <v>29</v>
      </c>
    </row>
    <row r="5" spans="1:2" ht="15.75">
      <c r="A5" s="233"/>
      <c r="B5" s="173"/>
    </row>
    <row r="6" spans="1:2" ht="24" customHeight="1">
      <c r="A6" s="15" t="s">
        <v>262</v>
      </c>
      <c r="B6" s="26" t="s">
        <v>261</v>
      </c>
    </row>
    <row r="7" spans="1:2" ht="48">
      <c r="A7" s="17" t="s">
        <v>6</v>
      </c>
      <c r="B7" s="18" t="s">
        <v>4</v>
      </c>
    </row>
    <row r="8" spans="1:2" ht="12">
      <c r="A8" s="29" t="s">
        <v>263</v>
      </c>
      <c r="B8" s="26" t="s">
        <v>272</v>
      </c>
    </row>
    <row r="9" spans="1:2" ht="192.75" customHeight="1">
      <c r="A9" s="17" t="s">
        <v>23</v>
      </c>
      <c r="B9" s="16" t="s">
        <v>4</v>
      </c>
    </row>
    <row r="10" spans="1:2" ht="36" customHeight="1">
      <c r="A10" s="17" t="s">
        <v>18</v>
      </c>
      <c r="B10" s="16" t="s">
        <v>323</v>
      </c>
    </row>
    <row r="11" spans="1:2" ht="15.75" customHeight="1">
      <c r="A11" s="30" t="s">
        <v>264</v>
      </c>
      <c r="B11" s="19"/>
    </row>
    <row r="12" spans="1:2" ht="36" customHeight="1">
      <c r="A12" s="17" t="s">
        <v>15</v>
      </c>
      <c r="B12" s="23" t="s">
        <v>21</v>
      </c>
    </row>
    <row r="13" spans="1:2" ht="12">
      <c r="A13" s="29" t="s">
        <v>265</v>
      </c>
      <c r="B13" s="26" t="s">
        <v>274</v>
      </c>
    </row>
    <row r="14" spans="1:2" ht="61.5" customHeight="1">
      <c r="A14" s="31" t="s">
        <v>10</v>
      </c>
      <c r="B14" s="16" t="s">
        <v>4</v>
      </c>
    </row>
    <row r="15" spans="1:2" ht="20.25" customHeight="1">
      <c r="A15" s="29" t="s">
        <v>266</v>
      </c>
      <c r="B15" s="26" t="s">
        <v>273</v>
      </c>
    </row>
    <row r="16" spans="1:2" ht="120">
      <c r="A16" s="17" t="s">
        <v>275</v>
      </c>
      <c r="B16" s="23" t="s">
        <v>4</v>
      </c>
    </row>
    <row r="17" spans="1:2" ht="12">
      <c r="A17" s="29" t="s">
        <v>267</v>
      </c>
      <c r="B17" s="26" t="s">
        <v>48</v>
      </c>
    </row>
    <row r="18" spans="1:2" ht="96">
      <c r="A18" s="17" t="s">
        <v>278</v>
      </c>
      <c r="B18" s="23" t="s">
        <v>4</v>
      </c>
    </row>
    <row r="19" spans="1:2" ht="12">
      <c r="A19" s="29" t="s">
        <v>268</v>
      </c>
      <c r="B19" s="26" t="s">
        <v>276</v>
      </c>
    </row>
    <row r="20" spans="1:2" ht="24">
      <c r="A20" s="17" t="s">
        <v>13</v>
      </c>
      <c r="B20" s="23" t="s">
        <v>4</v>
      </c>
    </row>
    <row r="21" spans="1:2" ht="12">
      <c r="A21" s="29" t="s">
        <v>271</v>
      </c>
      <c r="B21" s="26" t="s">
        <v>322</v>
      </c>
    </row>
    <row r="22" spans="1:2" ht="73.5" customHeight="1">
      <c r="A22" s="17" t="s">
        <v>7</v>
      </c>
      <c r="B22" s="23" t="s">
        <v>4</v>
      </c>
    </row>
    <row r="23" spans="1:2" ht="28.5" customHeight="1">
      <c r="A23" s="32" t="s">
        <v>269</v>
      </c>
      <c r="B23" s="16" t="s">
        <v>25</v>
      </c>
    </row>
    <row r="24" spans="1:2" ht="60">
      <c r="A24" s="33" t="s">
        <v>17</v>
      </c>
      <c r="B24" s="23" t="s">
        <v>4</v>
      </c>
    </row>
    <row r="25" spans="1:2" ht="12">
      <c r="A25" s="32" t="s">
        <v>270</v>
      </c>
      <c r="B25" s="26" t="s">
        <v>277</v>
      </c>
    </row>
    <row r="26" spans="1:2" ht="204">
      <c r="A26" s="28" t="s">
        <v>24</v>
      </c>
      <c r="B26" s="23" t="s">
        <v>4</v>
      </c>
    </row>
    <row r="27" spans="1:2" ht="15.75">
      <c r="A27" s="20" t="s">
        <v>3</v>
      </c>
      <c r="B27" s="228" t="s">
        <v>4</v>
      </c>
    </row>
    <row r="28" spans="1:2" ht="19.5" customHeight="1">
      <c r="A28" s="232" t="s">
        <v>2</v>
      </c>
      <c r="B28" s="232"/>
    </row>
    <row r="29" spans="1:2" ht="10.5" customHeight="1">
      <c r="A29" s="21"/>
      <c r="B29" s="21"/>
    </row>
    <row r="30" spans="1:2" ht="9.75" customHeight="1">
      <c r="A30" s="21"/>
      <c r="B30" s="21"/>
    </row>
    <row r="31" spans="1:2" ht="12">
      <c r="A31" s="8"/>
      <c r="B31" s="8"/>
    </row>
    <row r="32" spans="1:2" ht="12">
      <c r="A32" s="8"/>
      <c r="B32" s="8"/>
    </row>
    <row r="33" spans="1:2" ht="21" customHeight="1">
      <c r="A33" s="8"/>
      <c r="B33" s="8"/>
    </row>
    <row r="34" spans="1:2" ht="14.25" customHeight="1">
      <c r="A34" s="231" t="s">
        <v>20</v>
      </c>
      <c r="B34" s="231"/>
    </row>
    <row r="35" spans="1:2" ht="14.25" customHeight="1">
      <c r="A35" s="34" t="s">
        <v>9</v>
      </c>
      <c r="B35" s="21"/>
    </row>
    <row r="36" spans="1:2" ht="12">
      <c r="A36" s="8"/>
      <c r="B36" s="8"/>
    </row>
    <row r="37" spans="1:2" ht="12">
      <c r="A37" s="22"/>
      <c r="B37" s="22"/>
    </row>
  </sheetData>
  <sheetProtection/>
  <mergeCells count="4">
    <mergeCell ref="A34:B34"/>
    <mergeCell ref="A28:B28"/>
    <mergeCell ref="A4:A5"/>
    <mergeCell ref="A1:B1"/>
  </mergeCells>
  <printOptions horizontalCentered="1" verticalCentered="1"/>
  <pageMargins left="0.393700787401575" right="0.393700787401575" top="0.94488188976378" bottom="0" header="0.393700787401575" footer="0"/>
  <pageSetup horizontalDpi="600" verticalDpi="600" orientation="landscape" paperSize="5" r:id="rId1"/>
  <headerFooter alignWithMargins="0">
    <oddHeader>&amp;C&amp;"Arial,Negrita"&amp;14 EVALUACIÓN JURÍDICA   DE LA INVITACIÓN ABIERTA No. 006 DE 2020</oddHeader>
  </headerFooter>
</worksheet>
</file>

<file path=xl/worksheets/sheet2.xml><?xml version="1.0" encoding="utf-8"?>
<worksheet xmlns="http://schemas.openxmlformats.org/spreadsheetml/2006/main" xmlns:r="http://schemas.openxmlformats.org/officeDocument/2006/relationships">
  <dimension ref="A1:E46"/>
  <sheetViews>
    <sheetView zoomScalePageLayoutView="0" workbookViewId="0" topLeftCell="A1">
      <selection activeCell="B2" sqref="B2"/>
    </sheetView>
  </sheetViews>
  <sheetFormatPr defaultColWidth="11.421875" defaultRowHeight="12.75"/>
  <cols>
    <col min="1" max="1" width="63.8515625" style="0" customWidth="1"/>
    <col min="2" max="2" width="27.421875" style="0" customWidth="1"/>
    <col min="3" max="3" width="11.7109375" style="0" bestFit="1" customWidth="1"/>
    <col min="4" max="4" width="16.8515625" style="0" bestFit="1" customWidth="1"/>
  </cols>
  <sheetData>
    <row r="1" spans="1:3" ht="12.75">
      <c r="A1" s="175" t="s">
        <v>318</v>
      </c>
      <c r="B1" s="176"/>
      <c r="C1" s="176"/>
    </row>
    <row r="2" spans="1:3" ht="44.25" customHeight="1">
      <c r="A2" s="174" t="s">
        <v>319</v>
      </c>
      <c r="B2" s="174"/>
      <c r="C2" s="176"/>
    </row>
    <row r="3" spans="1:2" ht="13.5" thickBot="1">
      <c r="A3" s="123" t="s">
        <v>31</v>
      </c>
      <c r="B3" s="124"/>
    </row>
    <row r="4" spans="1:2" ht="23.25" thickBot="1">
      <c r="A4" s="125" t="s">
        <v>32</v>
      </c>
      <c r="B4" s="126" t="s">
        <v>279</v>
      </c>
    </row>
    <row r="5" spans="1:2" ht="12.75">
      <c r="A5" s="127" t="s">
        <v>280</v>
      </c>
      <c r="B5" s="128" t="s">
        <v>281</v>
      </c>
    </row>
    <row r="6" spans="1:2" ht="12.75">
      <c r="A6" s="129" t="s">
        <v>33</v>
      </c>
      <c r="B6" s="130" t="s">
        <v>46</v>
      </c>
    </row>
    <row r="7" spans="1:2" ht="79.5" thickBot="1">
      <c r="A7" s="131" t="s">
        <v>282</v>
      </c>
      <c r="B7" s="132" t="s">
        <v>320</v>
      </c>
    </row>
    <row r="9" spans="1:5" ht="12.75">
      <c r="A9" s="235">
        <f>+'[1]DOCUMENTOS'!A18</f>
        <v>0</v>
      </c>
      <c r="B9" s="235"/>
      <c r="C9" s="235"/>
      <c r="D9" s="235"/>
      <c r="E9" s="235"/>
    </row>
    <row r="10" ht="13.5" thickBot="1">
      <c r="A10" t="s">
        <v>34</v>
      </c>
    </row>
    <row r="11" spans="1:5" ht="23.25" thickBot="1">
      <c r="A11" s="133" t="s">
        <v>35</v>
      </c>
      <c r="B11" s="134" t="s">
        <v>283</v>
      </c>
      <c r="C11" s="135"/>
      <c r="D11" s="136"/>
      <c r="E11" s="136"/>
    </row>
    <row r="12" spans="1:5" ht="12.75">
      <c r="A12" s="137" t="s">
        <v>36</v>
      </c>
      <c r="B12" s="138" t="s">
        <v>284</v>
      </c>
      <c r="C12" s="139" t="s">
        <v>37</v>
      </c>
      <c r="D12" s="140"/>
      <c r="E12" s="141"/>
    </row>
    <row r="13" spans="1:5" ht="56.25">
      <c r="A13" s="142" t="s">
        <v>38</v>
      </c>
      <c r="B13" s="143" t="s">
        <v>285</v>
      </c>
      <c r="C13" s="144" t="s">
        <v>286</v>
      </c>
      <c r="D13" s="136"/>
      <c r="E13" s="136"/>
    </row>
    <row r="14" spans="1:5" ht="13.5" customHeight="1" thickBot="1">
      <c r="A14" s="145" t="s">
        <v>39</v>
      </c>
      <c r="B14" s="146" t="s">
        <v>287</v>
      </c>
      <c r="C14" s="147" t="s">
        <v>40</v>
      </c>
      <c r="D14" s="136"/>
      <c r="E14" s="136"/>
    </row>
    <row r="15" spans="1:5" ht="15.75" thickBot="1">
      <c r="A15" s="136"/>
      <c r="B15" s="148"/>
      <c r="C15" s="149"/>
      <c r="D15" s="136"/>
      <c r="E15" s="136"/>
    </row>
    <row r="16" spans="1:5" ht="13.5" thickBot="1">
      <c r="A16" s="150">
        <f>+'[1]DOCUMENTOS'!B20</f>
        <v>0</v>
      </c>
      <c r="B16" s="151"/>
      <c r="C16" s="151"/>
      <c r="D16" s="152"/>
      <c r="E16" s="153" t="s">
        <v>4</v>
      </c>
    </row>
    <row r="17" spans="1:5" ht="12.75">
      <c r="A17" s="154" t="s">
        <v>41</v>
      </c>
      <c r="B17" s="155"/>
      <c r="C17" s="155"/>
      <c r="D17" s="155"/>
      <c r="E17" s="156"/>
    </row>
    <row r="18" spans="1:5" ht="13.5" thickBot="1">
      <c r="A18" s="157"/>
      <c r="B18" s="158" t="s">
        <v>42</v>
      </c>
      <c r="C18" s="159">
        <v>9053414652</v>
      </c>
      <c r="D18" s="160">
        <f>+C18/C19</f>
        <v>2.5605089547546793</v>
      </c>
      <c r="E18" s="161" t="s">
        <v>43</v>
      </c>
    </row>
    <row r="19" spans="1:5" ht="12.75">
      <c r="A19" s="157" t="s">
        <v>36</v>
      </c>
      <c r="B19" s="162" t="s">
        <v>44</v>
      </c>
      <c r="C19" s="163">
        <v>3535787147</v>
      </c>
      <c r="D19" s="164"/>
      <c r="E19" s="161"/>
    </row>
    <row r="20" spans="1:5" ht="12.75">
      <c r="A20" s="157"/>
      <c r="B20" s="155"/>
      <c r="C20" s="163"/>
      <c r="D20" s="164"/>
      <c r="E20" s="161"/>
    </row>
    <row r="21" spans="1:5" ht="12.75">
      <c r="A21" s="157" t="e">
        <f>+'[1]INDICADORES'!#REF!</f>
        <v>#REF!</v>
      </c>
      <c r="B21" s="162" t="s">
        <v>42</v>
      </c>
      <c r="C21" s="163">
        <f>+C18</f>
        <v>9053414652</v>
      </c>
      <c r="D21" s="164"/>
      <c r="E21" s="161"/>
    </row>
    <row r="22" spans="1:5" ht="12.75">
      <c r="A22" s="157"/>
      <c r="B22" s="162" t="s">
        <v>45</v>
      </c>
      <c r="C22" s="163">
        <v>3535787147</v>
      </c>
      <c r="D22" s="165">
        <f>C21-C22</f>
        <v>5517627505</v>
      </c>
      <c r="E22" s="161" t="s">
        <v>43</v>
      </c>
    </row>
    <row r="23" spans="1:5" ht="12.75">
      <c r="A23" s="157"/>
      <c r="B23" s="162"/>
      <c r="C23" s="163"/>
      <c r="D23" s="164"/>
      <c r="E23" s="161"/>
    </row>
    <row r="24" spans="1:5" ht="13.5" customHeight="1" thickBot="1">
      <c r="A24" s="157" t="s">
        <v>39</v>
      </c>
      <c r="B24" s="158" t="s">
        <v>288</v>
      </c>
      <c r="C24" s="159">
        <v>5659387147</v>
      </c>
      <c r="D24" s="166">
        <f>C24/C25*100</f>
        <v>45.90877401888717</v>
      </c>
      <c r="E24" s="161" t="s">
        <v>43</v>
      </c>
    </row>
    <row r="25" spans="1:5" ht="12.75">
      <c r="A25" s="157"/>
      <c r="B25" s="162" t="s">
        <v>289</v>
      </c>
      <c r="C25" s="163">
        <v>12327463035</v>
      </c>
      <c r="D25" s="164"/>
      <c r="E25" s="161"/>
    </row>
    <row r="26" spans="1:5" ht="13.5" thickBot="1">
      <c r="A26" s="167"/>
      <c r="B26" s="168"/>
      <c r="C26" s="159"/>
      <c r="D26" s="159"/>
      <c r="E26" s="169"/>
    </row>
    <row r="28" ht="12.75">
      <c r="A28" s="45" t="s">
        <v>321</v>
      </c>
    </row>
    <row r="29" ht="13.5" thickBot="1"/>
    <row r="30" spans="1:5" ht="23.25" thickBot="1">
      <c r="A30" s="133" t="s">
        <v>35</v>
      </c>
      <c r="B30" s="134" t="s">
        <v>283</v>
      </c>
      <c r="C30" s="135"/>
      <c r="D30" s="136"/>
      <c r="E30" s="136"/>
    </row>
    <row r="31" spans="1:5" ht="12.75">
      <c r="A31" s="137" t="s">
        <v>36</v>
      </c>
      <c r="B31" s="138" t="s">
        <v>284</v>
      </c>
      <c r="C31" s="139" t="s">
        <v>37</v>
      </c>
      <c r="D31" s="140"/>
      <c r="E31" s="141"/>
    </row>
    <row r="32" spans="1:5" ht="56.25">
      <c r="A32" s="142" t="s">
        <v>38</v>
      </c>
      <c r="B32" s="143" t="s">
        <v>285</v>
      </c>
      <c r="C32" s="144" t="s">
        <v>286</v>
      </c>
      <c r="D32" s="136"/>
      <c r="E32" s="136"/>
    </row>
    <row r="33" spans="1:5" ht="13.5" thickBot="1">
      <c r="A33" s="145" t="s">
        <v>39</v>
      </c>
      <c r="B33" s="146" t="s">
        <v>287</v>
      </c>
      <c r="C33" s="147" t="s">
        <v>40</v>
      </c>
      <c r="D33" s="136"/>
      <c r="E33" s="136"/>
    </row>
    <row r="34" spans="1:5" ht="15.75" thickBot="1">
      <c r="A34" s="136"/>
      <c r="B34" s="148"/>
      <c r="C34" s="149"/>
      <c r="D34" s="136"/>
      <c r="E34" s="136"/>
    </row>
    <row r="35" spans="1:5" ht="13.5" thickBot="1">
      <c r="A35" s="150">
        <f>+'[1]DOCUMENTOS'!B29</f>
        <v>0</v>
      </c>
      <c r="B35" s="151"/>
      <c r="C35" s="151"/>
      <c r="D35" s="152"/>
      <c r="E35" s="153" t="s">
        <v>4</v>
      </c>
    </row>
    <row r="36" spans="1:5" ht="12.75">
      <c r="A36" s="154" t="s">
        <v>41</v>
      </c>
      <c r="B36" s="155"/>
      <c r="C36" s="155"/>
      <c r="D36" s="155"/>
      <c r="E36" s="156"/>
    </row>
    <row r="37" spans="1:5" ht="13.5" thickBot="1">
      <c r="A37" s="157"/>
      <c r="B37" s="158" t="s">
        <v>42</v>
      </c>
      <c r="C37" s="159">
        <v>9053414652</v>
      </c>
      <c r="D37" s="160">
        <f>+C37/C38</f>
        <v>2.5605089547546793</v>
      </c>
      <c r="E37" s="161" t="s">
        <v>43</v>
      </c>
    </row>
    <row r="38" spans="1:5" ht="12.75">
      <c r="A38" s="157" t="s">
        <v>36</v>
      </c>
      <c r="B38" s="162" t="s">
        <v>44</v>
      </c>
      <c r="C38" s="163">
        <v>3535787147</v>
      </c>
      <c r="D38" s="164"/>
      <c r="E38" s="161"/>
    </row>
    <row r="39" spans="1:5" ht="12.75">
      <c r="A39" s="157"/>
      <c r="B39" s="155"/>
      <c r="C39" s="163"/>
      <c r="D39" s="164"/>
      <c r="E39" s="161"/>
    </row>
    <row r="40" spans="1:5" ht="12.75">
      <c r="A40" s="157" t="e">
        <f>+'[1]INDICADORES'!#REF!</f>
        <v>#REF!</v>
      </c>
      <c r="B40" s="162" t="s">
        <v>42</v>
      </c>
      <c r="C40" s="163">
        <f>+C37</f>
        <v>9053414652</v>
      </c>
      <c r="D40" s="164"/>
      <c r="E40" s="161"/>
    </row>
    <row r="41" spans="1:5" ht="12.75">
      <c r="A41" s="157"/>
      <c r="B41" s="162" t="s">
        <v>45</v>
      </c>
      <c r="C41" s="163">
        <v>3535787147</v>
      </c>
      <c r="D41" s="165">
        <f>C40-C41</f>
        <v>5517627505</v>
      </c>
      <c r="E41" s="161" t="s">
        <v>43</v>
      </c>
    </row>
    <row r="42" spans="1:5" ht="12.75">
      <c r="A42" s="157"/>
      <c r="B42" s="162"/>
      <c r="C42" s="163"/>
      <c r="D42" s="164"/>
      <c r="E42" s="161"/>
    </row>
    <row r="43" spans="1:5" ht="13.5" thickBot="1">
      <c r="A43" s="157" t="s">
        <v>39</v>
      </c>
      <c r="B43" s="158" t="s">
        <v>288</v>
      </c>
      <c r="C43" s="159">
        <v>5659387147</v>
      </c>
      <c r="D43" s="166">
        <f>C43/C44*100</f>
        <v>45.90877401888717</v>
      </c>
      <c r="E43" s="161" t="s">
        <v>43</v>
      </c>
    </row>
    <row r="44" spans="1:5" ht="12.75">
      <c r="A44" s="157"/>
      <c r="B44" s="162" t="s">
        <v>289</v>
      </c>
      <c r="C44" s="163">
        <v>12327463035</v>
      </c>
      <c r="D44" s="164"/>
      <c r="E44" s="161"/>
    </row>
    <row r="45" spans="1:5" ht="13.5" thickBot="1">
      <c r="A45" s="167"/>
      <c r="B45" s="168"/>
      <c r="C45" s="159"/>
      <c r="D45" s="159"/>
      <c r="E45" s="169"/>
    </row>
    <row r="46" spans="1:5" ht="12.75">
      <c r="A46" s="170"/>
      <c r="B46" s="170"/>
      <c r="C46" s="171"/>
      <c r="D46" s="172"/>
      <c r="E46" s="172"/>
    </row>
    <row r="52" ht="12.75" customHeight="1" hidden="1"/>
  </sheetData>
  <sheetProtection/>
  <mergeCells count="1">
    <mergeCell ref="A9:E9"/>
  </mergeCells>
  <printOptions/>
  <pageMargins left="0.708661417322835" right="0.708661417322835" top="0.748031496062992" bottom="0.748031496062992" header="0.31496062992126" footer="0.31496062992126"/>
  <pageSetup horizontalDpi="600" verticalDpi="600" orientation="landscape" scale="80" r:id="rId1"/>
  <headerFooter>
    <oddHeader>&amp;C&amp;"Arial,Negrita"&amp;14EVALUACION  FINANCIERA  DE LA INVITACION ABIERTA  No. 007   DE  2019</oddHeader>
  </headerFooter>
</worksheet>
</file>

<file path=xl/worksheets/sheet3.xml><?xml version="1.0" encoding="utf-8"?>
<worksheet xmlns="http://schemas.openxmlformats.org/spreadsheetml/2006/main" xmlns:r="http://schemas.openxmlformats.org/officeDocument/2006/relationships">
  <dimension ref="A1:D209"/>
  <sheetViews>
    <sheetView zoomScalePageLayoutView="64" workbookViewId="0" topLeftCell="A1">
      <selection activeCell="D14" sqref="D14"/>
    </sheetView>
  </sheetViews>
  <sheetFormatPr defaultColWidth="11.421875" defaultRowHeight="12.75"/>
  <cols>
    <col min="1" max="1" width="28.7109375" style="10" customWidth="1"/>
    <col min="2" max="2" width="33.28125" style="10" customWidth="1"/>
    <col min="3" max="3" width="28.00390625" style="10" customWidth="1"/>
    <col min="4" max="4" width="33.00390625" style="10" customWidth="1"/>
    <col min="5" max="6" width="11.421875" style="10" customWidth="1"/>
    <col min="7" max="16384" width="11.421875" style="10" customWidth="1"/>
  </cols>
  <sheetData>
    <row r="1" spans="1:4" ht="42" customHeight="1">
      <c r="A1" s="234" t="s">
        <v>258</v>
      </c>
      <c r="B1" s="234"/>
      <c r="C1" s="234"/>
      <c r="D1" s="234"/>
    </row>
    <row r="3" spans="1:4" ht="12.75" customHeight="1">
      <c r="A3" s="271" t="s">
        <v>49</v>
      </c>
      <c r="B3" s="271" t="s">
        <v>50</v>
      </c>
      <c r="C3" s="272" t="s">
        <v>51</v>
      </c>
      <c r="D3" s="272" t="s">
        <v>290</v>
      </c>
    </row>
    <row r="4" spans="1:4" ht="47.25" customHeight="1">
      <c r="A4" s="271"/>
      <c r="B4" s="271"/>
      <c r="C4" s="271"/>
      <c r="D4" s="271"/>
    </row>
    <row r="5" spans="1:4" ht="135" customHeight="1" thickBot="1">
      <c r="A5" s="58" t="s">
        <v>291</v>
      </c>
      <c r="B5" s="41" t="s">
        <v>297</v>
      </c>
      <c r="C5" s="41" t="s">
        <v>298</v>
      </c>
      <c r="D5" s="41" t="s">
        <v>4</v>
      </c>
    </row>
    <row r="6" spans="1:4" ht="136.5" customHeight="1" thickBot="1">
      <c r="A6" s="100" t="s">
        <v>292</v>
      </c>
      <c r="B6" s="101" t="s">
        <v>299</v>
      </c>
      <c r="C6" s="101" t="s">
        <v>300</v>
      </c>
      <c r="D6" s="101" t="s">
        <v>4</v>
      </c>
    </row>
    <row r="7" spans="1:4" ht="12.75" customHeight="1">
      <c r="A7" s="273" t="s">
        <v>292</v>
      </c>
      <c r="B7" s="275" t="s">
        <v>293</v>
      </c>
      <c r="C7" s="275" t="s">
        <v>294</v>
      </c>
      <c r="D7" s="275" t="s">
        <v>4</v>
      </c>
    </row>
    <row r="8" spans="1:4" ht="135" customHeight="1" thickBot="1">
      <c r="A8" s="282"/>
      <c r="B8" s="283"/>
      <c r="C8" s="283"/>
      <c r="D8" s="283"/>
    </row>
    <row r="9" spans="1:4" ht="12.75">
      <c r="A9" s="273" t="s">
        <v>295</v>
      </c>
      <c r="B9" s="275" t="s">
        <v>293</v>
      </c>
      <c r="C9" s="41"/>
      <c r="D9" s="275" t="s">
        <v>4</v>
      </c>
    </row>
    <row r="10" spans="1:4" ht="151.5" customHeight="1">
      <c r="A10" s="274"/>
      <c r="B10" s="276"/>
      <c r="C10" s="41" t="s">
        <v>301</v>
      </c>
      <c r="D10" s="276"/>
    </row>
    <row r="11" spans="1:4" ht="12.75" hidden="1">
      <c r="A11" s="274"/>
      <c r="B11" s="276"/>
      <c r="C11" s="41"/>
      <c r="D11" s="276"/>
    </row>
    <row r="12" spans="1:4" ht="15" customHeight="1" hidden="1">
      <c r="A12" s="274"/>
      <c r="B12" s="276"/>
      <c r="C12" s="41"/>
      <c r="D12" s="276"/>
    </row>
    <row r="13" spans="1:4" ht="213.75" customHeight="1">
      <c r="A13" s="58" t="s">
        <v>302</v>
      </c>
      <c r="B13" s="42" t="s">
        <v>303</v>
      </c>
      <c r="C13" s="42" t="s">
        <v>324</v>
      </c>
      <c r="D13" s="42" t="s">
        <v>4</v>
      </c>
    </row>
    <row r="14" spans="1:4" ht="163.5" customHeight="1" thickBot="1">
      <c r="A14" s="100" t="s">
        <v>306</v>
      </c>
      <c r="B14" s="179" t="s">
        <v>307</v>
      </c>
      <c r="C14" s="42" t="s">
        <v>325</v>
      </c>
      <c r="D14" s="41" t="s">
        <v>337</v>
      </c>
    </row>
    <row r="15" spans="1:4" ht="252">
      <c r="A15" s="177" t="s">
        <v>53</v>
      </c>
      <c r="B15" s="279" t="s">
        <v>305</v>
      </c>
      <c r="C15" s="41" t="s">
        <v>326</v>
      </c>
      <c r="D15" s="275" t="s">
        <v>4</v>
      </c>
    </row>
    <row r="16" spans="1:4" ht="12.75">
      <c r="A16" s="178"/>
      <c r="B16" s="279"/>
      <c r="C16" s="41"/>
      <c r="D16" s="276"/>
    </row>
    <row r="17" spans="1:4" ht="13.5" thickBot="1">
      <c r="A17" s="180"/>
      <c r="B17" s="279"/>
      <c r="C17" s="41"/>
      <c r="D17" s="276"/>
    </row>
    <row r="18" spans="1:4" ht="153.75" thickBot="1">
      <c r="A18" s="58" t="s">
        <v>296</v>
      </c>
      <c r="B18" s="106" t="s">
        <v>304</v>
      </c>
      <c r="C18" s="101" t="s">
        <v>55</v>
      </c>
      <c r="D18" s="101" t="s">
        <v>4</v>
      </c>
    </row>
    <row r="19" spans="1:4" ht="16.5" thickBot="1">
      <c r="A19" s="42" t="s">
        <v>3</v>
      </c>
      <c r="B19" s="106"/>
      <c r="C19" s="42"/>
      <c r="D19" s="198" t="s">
        <v>4</v>
      </c>
    </row>
    <row r="20" spans="1:4" ht="12.75">
      <c r="A20" s="43"/>
      <c r="B20" s="44"/>
      <c r="C20" s="44"/>
      <c r="D20" s="44"/>
    </row>
    <row r="21" spans="1:4" ht="12.75">
      <c r="A21" s="181"/>
      <c r="B21" s="181"/>
      <c r="C21" s="181"/>
      <c r="D21" s="181"/>
    </row>
    <row r="22" spans="1:4" ht="25.5">
      <c r="A22" s="182"/>
      <c r="B22" s="182"/>
      <c r="C22" s="182"/>
      <c r="D22" s="105" t="s">
        <v>290</v>
      </c>
    </row>
    <row r="23" spans="1:4" ht="96" customHeight="1">
      <c r="A23" s="277" t="s">
        <v>57</v>
      </c>
      <c r="B23" s="278"/>
      <c r="C23" s="278"/>
      <c r="D23" s="42" t="s">
        <v>4</v>
      </c>
    </row>
    <row r="24" spans="1:4" ht="59.25" customHeight="1">
      <c r="A24" s="263" t="s">
        <v>327</v>
      </c>
      <c r="B24" s="270"/>
      <c r="C24" s="270"/>
      <c r="D24" s="183" t="s">
        <v>4</v>
      </c>
    </row>
    <row r="25" spans="1:4" ht="66" customHeight="1">
      <c r="A25" s="263" t="s">
        <v>58</v>
      </c>
      <c r="B25" s="270"/>
      <c r="C25" s="270"/>
      <c r="D25" s="42" t="s">
        <v>4</v>
      </c>
    </row>
    <row r="26" spans="1:4" ht="67.5" customHeight="1">
      <c r="A26" s="263" t="s">
        <v>59</v>
      </c>
      <c r="B26" s="270"/>
      <c r="C26" s="270"/>
      <c r="D26" s="42" t="s">
        <v>4</v>
      </c>
    </row>
    <row r="27" spans="1:4" ht="54.75" customHeight="1">
      <c r="A27" s="263" t="s">
        <v>3</v>
      </c>
      <c r="B27" s="270"/>
      <c r="C27" s="270"/>
      <c r="D27" s="198" t="s">
        <v>4</v>
      </c>
    </row>
    <row r="28" spans="1:4" ht="72" customHeight="1">
      <c r="A28" s="181"/>
      <c r="B28" s="181"/>
      <c r="C28" s="181"/>
      <c r="D28" s="181"/>
    </row>
    <row r="29" spans="1:4" ht="12.75">
      <c r="A29" s="181"/>
      <c r="B29" s="181"/>
      <c r="C29" s="181"/>
      <c r="D29" s="181"/>
    </row>
    <row r="30" spans="1:4" ht="12.75">
      <c r="A30" s="200" t="s">
        <v>309</v>
      </c>
      <c r="B30" s="46"/>
      <c r="C30" s="46"/>
      <c r="D30" s="199"/>
    </row>
    <row r="31" spans="1:4" ht="12.75">
      <c r="A31" s="185"/>
      <c r="B31" s="185"/>
      <c r="C31" s="185"/>
      <c r="D31" s="181"/>
    </row>
    <row r="32" spans="1:4" ht="12.75">
      <c r="A32" s="186"/>
      <c r="B32" s="185"/>
      <c r="C32" s="185"/>
      <c r="D32" s="181"/>
    </row>
    <row r="33" spans="1:4" ht="12.75">
      <c r="A33" s="185"/>
      <c r="B33" s="185"/>
      <c r="C33" s="185"/>
      <c r="D33" s="181"/>
    </row>
    <row r="34" spans="1:4" ht="39" customHeight="1">
      <c r="A34" s="47" t="s">
        <v>60</v>
      </c>
      <c r="B34" s="47" t="s">
        <v>61</v>
      </c>
      <c r="C34" s="47" t="s">
        <v>62</v>
      </c>
      <c r="D34" s="108" t="s">
        <v>290</v>
      </c>
    </row>
    <row r="35" spans="1:4" ht="36.75" customHeight="1">
      <c r="A35" s="48">
        <v>1</v>
      </c>
      <c r="B35" s="48" t="s">
        <v>63</v>
      </c>
      <c r="C35" s="48">
        <v>1</v>
      </c>
      <c r="D35" s="229" t="s">
        <v>336</v>
      </c>
    </row>
    <row r="36" spans="1:4" ht="15">
      <c r="A36" s="48">
        <v>2</v>
      </c>
      <c r="B36" s="48" t="s">
        <v>64</v>
      </c>
      <c r="C36" s="48">
        <v>1</v>
      </c>
      <c r="D36" s="229" t="s">
        <v>336</v>
      </c>
    </row>
    <row r="37" spans="1:4" ht="15">
      <c r="A37" s="48">
        <v>3</v>
      </c>
      <c r="B37" s="48" t="s">
        <v>65</v>
      </c>
      <c r="C37" s="48">
        <v>1</v>
      </c>
      <c r="D37" s="229" t="s">
        <v>336</v>
      </c>
    </row>
    <row r="38" spans="1:4" ht="15">
      <c r="A38" s="48">
        <v>4</v>
      </c>
      <c r="B38" s="48" t="s">
        <v>66</v>
      </c>
      <c r="C38" s="48">
        <v>1</v>
      </c>
      <c r="D38" s="229" t="s">
        <v>336</v>
      </c>
    </row>
    <row r="39" spans="1:4" ht="15">
      <c r="A39" s="48">
        <v>5</v>
      </c>
      <c r="B39" s="48" t="s">
        <v>67</v>
      </c>
      <c r="C39" s="48">
        <v>2</v>
      </c>
      <c r="D39" s="229" t="s">
        <v>336</v>
      </c>
    </row>
    <row r="40" spans="1:4" ht="15">
      <c r="A40" s="48">
        <v>6</v>
      </c>
      <c r="B40" s="48" t="s">
        <v>68</v>
      </c>
      <c r="C40" s="48">
        <v>1</v>
      </c>
      <c r="D40" s="229" t="s">
        <v>336</v>
      </c>
    </row>
    <row r="41" spans="1:4" ht="15">
      <c r="A41" s="48">
        <v>7</v>
      </c>
      <c r="B41" s="48" t="s">
        <v>69</v>
      </c>
      <c r="C41" s="48">
        <v>1</v>
      </c>
      <c r="D41" s="229" t="s">
        <v>336</v>
      </c>
    </row>
    <row r="42" spans="1:4" ht="15">
      <c r="A42" s="48">
        <v>8</v>
      </c>
      <c r="B42" s="48" t="s">
        <v>70</v>
      </c>
      <c r="C42" s="48">
        <v>1</v>
      </c>
      <c r="D42" s="229" t="s">
        <v>336</v>
      </c>
    </row>
    <row r="43" spans="1:4" ht="15">
      <c r="A43" s="48">
        <v>9</v>
      </c>
      <c r="B43" s="48" t="s">
        <v>71</v>
      </c>
      <c r="C43" s="48">
        <v>2</v>
      </c>
      <c r="D43" s="229" t="s">
        <v>336</v>
      </c>
    </row>
    <row r="44" spans="1:4" ht="28.5">
      <c r="A44" s="48">
        <v>10</v>
      </c>
      <c r="B44" s="48" t="s">
        <v>72</v>
      </c>
      <c r="C44" s="48">
        <v>1</v>
      </c>
      <c r="D44" s="229" t="s">
        <v>336</v>
      </c>
    </row>
    <row r="45" spans="1:4" ht="28.5">
      <c r="A45" s="48">
        <v>11</v>
      </c>
      <c r="B45" s="48" t="s">
        <v>73</v>
      </c>
      <c r="C45" s="48">
        <v>1</v>
      </c>
      <c r="D45" s="229" t="s">
        <v>336</v>
      </c>
    </row>
    <row r="46" spans="1:4" ht="15">
      <c r="A46" s="48">
        <v>12</v>
      </c>
      <c r="B46" s="48" t="s">
        <v>74</v>
      </c>
      <c r="C46" s="48">
        <v>4</v>
      </c>
      <c r="D46" s="229" t="s">
        <v>336</v>
      </c>
    </row>
    <row r="47" spans="1:4" ht="28.5">
      <c r="A47" s="48">
        <v>13</v>
      </c>
      <c r="B47" s="48" t="s">
        <v>75</v>
      </c>
      <c r="C47" s="48">
        <v>2</v>
      </c>
      <c r="D47" s="229" t="s">
        <v>336</v>
      </c>
    </row>
    <row r="48" spans="1:4" ht="15">
      <c r="A48" s="48">
        <v>14</v>
      </c>
      <c r="B48" s="48" t="s">
        <v>76</v>
      </c>
      <c r="C48" s="48">
        <v>2</v>
      </c>
      <c r="D48" s="229" t="s">
        <v>336</v>
      </c>
    </row>
    <row r="49" spans="1:4" ht="28.5">
      <c r="A49" s="48">
        <v>15</v>
      </c>
      <c r="B49" s="48" t="s">
        <v>77</v>
      </c>
      <c r="C49" s="48">
        <v>4</v>
      </c>
      <c r="D49" s="229" t="s">
        <v>336</v>
      </c>
    </row>
    <row r="50" spans="1:4" ht="15">
      <c r="A50" s="48">
        <v>16</v>
      </c>
      <c r="B50" s="48" t="s">
        <v>78</v>
      </c>
      <c r="C50" s="48">
        <v>2</v>
      </c>
      <c r="D50" s="229" t="s">
        <v>336</v>
      </c>
    </row>
    <row r="51" spans="1:4" ht="28.5">
      <c r="A51" s="48">
        <v>17</v>
      </c>
      <c r="B51" s="48" t="s">
        <v>79</v>
      </c>
      <c r="C51" s="48">
        <v>2</v>
      </c>
      <c r="D51" s="229" t="s">
        <v>336</v>
      </c>
    </row>
    <row r="52" spans="1:4" ht="15">
      <c r="A52" s="48">
        <v>18</v>
      </c>
      <c r="B52" s="48" t="s">
        <v>80</v>
      </c>
      <c r="C52" s="48">
        <v>6</v>
      </c>
      <c r="D52" s="229" t="s">
        <v>336</v>
      </c>
    </row>
    <row r="53" spans="1:4" ht="15">
      <c r="A53" s="48">
        <v>19</v>
      </c>
      <c r="B53" s="48" t="s">
        <v>81</v>
      </c>
      <c r="C53" s="48">
        <v>6</v>
      </c>
      <c r="D53" s="229" t="s">
        <v>336</v>
      </c>
    </row>
    <row r="54" spans="1:4" ht="15">
      <c r="A54" s="48">
        <v>20</v>
      </c>
      <c r="B54" s="48" t="s">
        <v>82</v>
      </c>
      <c r="C54" s="48">
        <v>6</v>
      </c>
      <c r="D54" s="229" t="s">
        <v>336</v>
      </c>
    </row>
    <row r="55" spans="1:4" ht="15">
      <c r="A55" s="48">
        <v>21</v>
      </c>
      <c r="B55" s="48" t="s">
        <v>83</v>
      </c>
      <c r="C55" s="48">
        <v>2</v>
      </c>
      <c r="D55" s="229" t="s">
        <v>336</v>
      </c>
    </row>
    <row r="56" spans="1:4" ht="28.5">
      <c r="A56" s="48">
        <v>22</v>
      </c>
      <c r="B56" s="48" t="s">
        <v>84</v>
      </c>
      <c r="C56" s="48">
        <v>2</v>
      </c>
      <c r="D56" s="229" t="s">
        <v>336</v>
      </c>
    </row>
    <row r="57" spans="1:4" ht="15">
      <c r="A57" s="48">
        <v>23</v>
      </c>
      <c r="B57" s="48" t="s">
        <v>85</v>
      </c>
      <c r="C57" s="48">
        <v>2</v>
      </c>
      <c r="D57" s="229" t="s">
        <v>336</v>
      </c>
    </row>
    <row r="58" spans="1:4" ht="15">
      <c r="A58" s="48">
        <v>24</v>
      </c>
      <c r="B58" s="48" t="s">
        <v>86</v>
      </c>
      <c r="C58" s="48">
        <v>1</v>
      </c>
      <c r="D58" s="230" t="s">
        <v>336</v>
      </c>
    </row>
    <row r="59" spans="1:4" ht="12.75">
      <c r="A59" s="181"/>
      <c r="B59" s="181"/>
      <c r="C59" s="181"/>
      <c r="D59" s="181"/>
    </row>
    <row r="60" spans="1:4" ht="12.75">
      <c r="A60" s="201" t="s">
        <v>308</v>
      </c>
      <c r="B60" s="199"/>
      <c r="C60" s="199"/>
      <c r="D60" s="199"/>
    </row>
    <row r="61" spans="1:4" ht="12.75">
      <c r="A61" s="181"/>
      <c r="B61" s="181"/>
      <c r="C61" s="181"/>
      <c r="D61" s="181"/>
    </row>
    <row r="62" spans="1:4" ht="30">
      <c r="A62" s="49" t="s">
        <v>87</v>
      </c>
      <c r="B62" s="49" t="s">
        <v>88</v>
      </c>
      <c r="C62" s="49" t="s">
        <v>89</v>
      </c>
      <c r="D62" s="108" t="s">
        <v>290</v>
      </c>
    </row>
    <row r="63" spans="1:4" ht="29.25" thickBot="1">
      <c r="A63" s="187" t="s">
        <v>90</v>
      </c>
      <c r="B63" s="187" t="s">
        <v>91</v>
      </c>
      <c r="C63" s="187">
        <v>5</v>
      </c>
      <c r="D63" s="183" t="s">
        <v>4</v>
      </c>
    </row>
    <row r="64" spans="1:4" ht="15" thickBot="1">
      <c r="A64" s="187" t="s">
        <v>92</v>
      </c>
      <c r="B64" s="187" t="s">
        <v>93</v>
      </c>
      <c r="C64" s="187">
        <v>5</v>
      </c>
      <c r="D64" s="183" t="s">
        <v>4</v>
      </c>
    </row>
    <row r="65" spans="1:4" ht="15" thickBot="1">
      <c r="A65" s="187" t="s">
        <v>94</v>
      </c>
      <c r="B65" s="187" t="s">
        <v>95</v>
      </c>
      <c r="C65" s="187">
        <v>1</v>
      </c>
      <c r="D65" s="183" t="s">
        <v>4</v>
      </c>
    </row>
    <row r="66" spans="1:4" ht="15" thickBot="1">
      <c r="A66" s="187" t="s">
        <v>96</v>
      </c>
      <c r="B66" s="187" t="s">
        <v>97</v>
      </c>
      <c r="C66" s="187">
        <v>12</v>
      </c>
      <c r="D66" s="183" t="s">
        <v>4</v>
      </c>
    </row>
    <row r="67" spans="1:4" ht="15" thickBot="1">
      <c r="A67" s="187" t="s">
        <v>98</v>
      </c>
      <c r="B67" s="187" t="s">
        <v>99</v>
      </c>
      <c r="C67" s="187">
        <v>10</v>
      </c>
      <c r="D67" s="183" t="s">
        <v>4</v>
      </c>
    </row>
    <row r="68" spans="1:4" ht="29.25" thickBot="1">
      <c r="A68" s="187" t="s">
        <v>100</v>
      </c>
      <c r="B68" s="187" t="s">
        <v>101</v>
      </c>
      <c r="C68" s="187">
        <v>100</v>
      </c>
      <c r="D68" s="183" t="s">
        <v>4</v>
      </c>
    </row>
    <row r="69" spans="1:4" ht="29.25" thickBot="1">
      <c r="A69" s="187" t="s">
        <v>102</v>
      </c>
      <c r="B69" s="187" t="s">
        <v>101</v>
      </c>
      <c r="C69" s="187">
        <v>100</v>
      </c>
      <c r="D69" s="183" t="s">
        <v>4</v>
      </c>
    </row>
    <row r="70" spans="1:4" ht="15" thickBot="1">
      <c r="A70" s="187" t="s">
        <v>103</v>
      </c>
      <c r="B70" s="187" t="s">
        <v>101</v>
      </c>
      <c r="C70" s="187">
        <v>150</v>
      </c>
      <c r="D70" s="183" t="s">
        <v>4</v>
      </c>
    </row>
    <row r="71" spans="1:4" ht="29.25" thickBot="1">
      <c r="A71" s="187" t="s">
        <v>104</v>
      </c>
      <c r="B71" s="187" t="s">
        <v>101</v>
      </c>
      <c r="C71" s="187">
        <v>150</v>
      </c>
      <c r="D71" s="183" t="s">
        <v>4</v>
      </c>
    </row>
    <row r="72" spans="1:4" ht="29.25" thickBot="1">
      <c r="A72" s="187" t="s">
        <v>105</v>
      </c>
      <c r="B72" s="187" t="s">
        <v>101</v>
      </c>
      <c r="C72" s="187">
        <v>150</v>
      </c>
      <c r="D72" s="183" t="s">
        <v>4</v>
      </c>
    </row>
    <row r="73" spans="1:4" ht="15" thickBot="1">
      <c r="A73" s="187" t="s">
        <v>106</v>
      </c>
      <c r="B73" s="187" t="s">
        <v>101</v>
      </c>
      <c r="C73" s="187">
        <v>10</v>
      </c>
      <c r="D73" s="183" t="s">
        <v>4</v>
      </c>
    </row>
    <row r="74" spans="1:4" ht="15" thickBot="1">
      <c r="A74" s="187" t="s">
        <v>107</v>
      </c>
      <c r="B74" s="187" t="s">
        <v>101</v>
      </c>
      <c r="C74" s="187">
        <v>4</v>
      </c>
      <c r="D74" s="183" t="s">
        <v>4</v>
      </c>
    </row>
    <row r="75" spans="1:4" ht="29.25" thickBot="1">
      <c r="A75" s="187" t="s">
        <v>108</v>
      </c>
      <c r="B75" s="187" t="s">
        <v>109</v>
      </c>
      <c r="C75" s="187">
        <v>10</v>
      </c>
      <c r="D75" s="183" t="s">
        <v>4</v>
      </c>
    </row>
    <row r="76" spans="1:4" ht="29.25" thickBot="1">
      <c r="A76" s="187" t="s">
        <v>108</v>
      </c>
      <c r="B76" s="187" t="s">
        <v>110</v>
      </c>
      <c r="C76" s="187">
        <v>10</v>
      </c>
      <c r="D76" s="183" t="s">
        <v>4</v>
      </c>
    </row>
    <row r="77" spans="1:4" ht="29.25" thickBot="1">
      <c r="A77" s="187" t="s">
        <v>111</v>
      </c>
      <c r="B77" s="187" t="s">
        <v>110</v>
      </c>
      <c r="C77" s="187">
        <v>4</v>
      </c>
      <c r="D77" s="183" t="s">
        <v>4</v>
      </c>
    </row>
    <row r="78" spans="1:4" ht="15" thickBot="1">
      <c r="A78" s="187" t="s">
        <v>112</v>
      </c>
      <c r="B78" s="187" t="s">
        <v>113</v>
      </c>
      <c r="C78" s="187">
        <v>4</v>
      </c>
      <c r="D78" s="183" t="s">
        <v>4</v>
      </c>
    </row>
    <row r="79" spans="1:4" ht="15" thickBot="1">
      <c r="A79" s="187" t="s">
        <v>114</v>
      </c>
      <c r="B79" s="187" t="s">
        <v>115</v>
      </c>
      <c r="C79" s="187">
        <v>2</v>
      </c>
      <c r="D79" s="183" t="s">
        <v>4</v>
      </c>
    </row>
    <row r="80" spans="1:4" ht="15" thickBot="1">
      <c r="A80" s="187" t="s">
        <v>116</v>
      </c>
      <c r="B80" s="187" t="s">
        <v>117</v>
      </c>
      <c r="C80" s="187">
        <v>4</v>
      </c>
      <c r="D80" s="183" t="s">
        <v>4</v>
      </c>
    </row>
    <row r="81" spans="1:4" ht="15" thickBot="1">
      <c r="A81" s="187" t="s">
        <v>118</v>
      </c>
      <c r="B81" s="187" t="s">
        <v>119</v>
      </c>
      <c r="C81" s="187">
        <v>50</v>
      </c>
      <c r="D81" s="183" t="s">
        <v>4</v>
      </c>
    </row>
    <row r="82" spans="1:4" ht="15" thickBot="1">
      <c r="A82" s="187" t="s">
        <v>120</v>
      </c>
      <c r="B82" s="187" t="s">
        <v>101</v>
      </c>
      <c r="C82" s="187">
        <v>10</v>
      </c>
      <c r="D82" s="183" t="s">
        <v>4</v>
      </c>
    </row>
    <row r="83" spans="1:4" ht="15" thickBot="1">
      <c r="A83" s="187" t="s">
        <v>121</v>
      </c>
      <c r="B83" s="187" t="s">
        <v>101</v>
      </c>
      <c r="C83" s="187">
        <v>10</v>
      </c>
      <c r="D83" s="183" t="s">
        <v>4</v>
      </c>
    </row>
    <row r="84" spans="1:4" ht="29.25" thickBot="1">
      <c r="A84" s="187" t="s">
        <v>122</v>
      </c>
      <c r="B84" s="187" t="s">
        <v>123</v>
      </c>
      <c r="C84" s="187">
        <v>100</v>
      </c>
      <c r="D84" s="183" t="s">
        <v>4</v>
      </c>
    </row>
    <row r="85" spans="1:4" ht="29.25" thickBot="1">
      <c r="A85" s="187" t="s">
        <v>124</v>
      </c>
      <c r="B85" s="187" t="s">
        <v>123</v>
      </c>
      <c r="C85" s="187">
        <v>12</v>
      </c>
      <c r="D85" s="183" t="s">
        <v>4</v>
      </c>
    </row>
    <row r="86" spans="1:4" ht="15" thickBot="1">
      <c r="A86" s="187" t="s">
        <v>125</v>
      </c>
      <c r="B86" s="187" t="s">
        <v>117</v>
      </c>
      <c r="C86" s="187">
        <v>6</v>
      </c>
      <c r="D86" s="183" t="s">
        <v>4</v>
      </c>
    </row>
    <row r="87" spans="1:4" ht="15" thickBot="1">
      <c r="A87" s="187" t="s">
        <v>126</v>
      </c>
      <c r="B87" s="187" t="s">
        <v>91</v>
      </c>
      <c r="C87" s="187">
        <v>4</v>
      </c>
      <c r="D87" s="183" t="s">
        <v>4</v>
      </c>
    </row>
    <row r="88" spans="1:4" ht="15" thickBot="1">
      <c r="A88" s="187" t="s">
        <v>127</v>
      </c>
      <c r="B88" s="187" t="s">
        <v>91</v>
      </c>
      <c r="C88" s="187">
        <v>3</v>
      </c>
      <c r="D88" s="183" t="s">
        <v>4</v>
      </c>
    </row>
    <row r="89" spans="1:4" ht="43.5" thickBot="1">
      <c r="A89" s="187" t="s">
        <v>128</v>
      </c>
      <c r="B89" s="187" t="s">
        <v>129</v>
      </c>
      <c r="C89" s="187">
        <v>8</v>
      </c>
      <c r="D89" s="183" t="s">
        <v>4</v>
      </c>
    </row>
    <row r="90" spans="1:4" ht="43.5" thickBot="1">
      <c r="A90" s="187" t="s">
        <v>130</v>
      </c>
      <c r="B90" s="187" t="s">
        <v>129</v>
      </c>
      <c r="C90" s="187">
        <v>8</v>
      </c>
      <c r="D90" s="183" t="s">
        <v>4</v>
      </c>
    </row>
    <row r="91" spans="1:4" ht="29.25" thickBot="1">
      <c r="A91" s="187" t="s">
        <v>131</v>
      </c>
      <c r="B91" s="187" t="s">
        <v>101</v>
      </c>
      <c r="C91" s="187">
        <v>6</v>
      </c>
      <c r="D91" s="183" t="s">
        <v>4</v>
      </c>
    </row>
    <row r="92" spans="1:4" ht="15" thickBot="1">
      <c r="A92" s="187" t="s">
        <v>132</v>
      </c>
      <c r="B92" s="187" t="s">
        <v>101</v>
      </c>
      <c r="C92" s="187">
        <v>10</v>
      </c>
      <c r="D92" s="183" t="s">
        <v>4</v>
      </c>
    </row>
    <row r="93" spans="1:4" ht="15" thickBot="1">
      <c r="A93" s="187" t="s">
        <v>133</v>
      </c>
      <c r="B93" s="187" t="s">
        <v>134</v>
      </c>
      <c r="C93" s="187">
        <v>10</v>
      </c>
      <c r="D93" s="183" t="s">
        <v>4</v>
      </c>
    </row>
    <row r="94" spans="1:4" ht="15" thickBot="1">
      <c r="A94" s="187" t="s">
        <v>135</v>
      </c>
      <c r="B94" s="187" t="s">
        <v>136</v>
      </c>
      <c r="C94" s="187">
        <v>1</v>
      </c>
      <c r="D94" s="183" t="s">
        <v>4</v>
      </c>
    </row>
    <row r="95" spans="1:4" ht="15" thickBot="1">
      <c r="A95" s="187" t="s">
        <v>137</v>
      </c>
      <c r="B95" s="187" t="s">
        <v>91</v>
      </c>
      <c r="C95" s="187">
        <v>1</v>
      </c>
      <c r="D95" s="183" t="s">
        <v>4</v>
      </c>
    </row>
    <row r="96" spans="1:4" ht="57.75" thickBot="1">
      <c r="A96" s="187" t="s">
        <v>138</v>
      </c>
      <c r="B96" s="187" t="s">
        <v>139</v>
      </c>
      <c r="C96" s="187">
        <v>120</v>
      </c>
      <c r="D96" s="183" t="s">
        <v>4</v>
      </c>
    </row>
    <row r="97" spans="1:4" ht="29.25" thickBot="1">
      <c r="A97" s="187" t="s">
        <v>140</v>
      </c>
      <c r="B97" s="187" t="s">
        <v>101</v>
      </c>
      <c r="C97" s="187">
        <v>6</v>
      </c>
      <c r="D97" s="183" t="s">
        <v>4</v>
      </c>
    </row>
    <row r="98" spans="1:4" ht="15" thickBot="1">
      <c r="A98" s="187" t="s">
        <v>141</v>
      </c>
      <c r="B98" s="187" t="s">
        <v>142</v>
      </c>
      <c r="C98" s="187">
        <v>200</v>
      </c>
      <c r="D98" s="183" t="s">
        <v>4</v>
      </c>
    </row>
    <row r="99" spans="1:4" ht="15" thickBot="1">
      <c r="A99" s="187" t="s">
        <v>143</v>
      </c>
      <c r="B99" s="187" t="s">
        <v>144</v>
      </c>
      <c r="C99" s="187">
        <v>2</v>
      </c>
      <c r="D99" s="183" t="s">
        <v>4</v>
      </c>
    </row>
    <row r="100" spans="1:4" ht="15" thickBot="1">
      <c r="A100" s="187" t="s">
        <v>145</v>
      </c>
      <c r="B100" s="187" t="s">
        <v>144</v>
      </c>
      <c r="C100" s="187">
        <v>2</v>
      </c>
      <c r="D100" s="183" t="s">
        <v>4</v>
      </c>
    </row>
    <row r="101" spans="1:4" ht="29.25" thickBot="1">
      <c r="A101" s="187" t="s">
        <v>146</v>
      </c>
      <c r="B101" s="187" t="s">
        <v>109</v>
      </c>
      <c r="C101" s="187">
        <v>4</v>
      </c>
      <c r="D101" s="183" t="s">
        <v>4</v>
      </c>
    </row>
    <row r="102" spans="1:4" ht="29.25" thickBot="1">
      <c r="A102" s="187" t="s">
        <v>147</v>
      </c>
      <c r="B102" s="187" t="s">
        <v>101</v>
      </c>
      <c r="C102" s="187">
        <v>10</v>
      </c>
      <c r="D102" s="183" t="s">
        <v>4</v>
      </c>
    </row>
    <row r="103" spans="1:4" ht="15" thickBot="1">
      <c r="A103" s="187" t="s">
        <v>148</v>
      </c>
      <c r="B103" s="187" t="s">
        <v>144</v>
      </c>
      <c r="C103" s="187">
        <v>1</v>
      </c>
      <c r="D103" s="183" t="s">
        <v>4</v>
      </c>
    </row>
    <row r="104" spans="1:4" ht="15" thickBot="1">
      <c r="A104" s="187" t="s">
        <v>149</v>
      </c>
      <c r="B104" s="187" t="s">
        <v>101</v>
      </c>
      <c r="C104" s="187">
        <v>1</v>
      </c>
      <c r="D104" s="183" t="s">
        <v>4</v>
      </c>
    </row>
    <row r="105" spans="1:4" ht="15" thickBot="1">
      <c r="A105" s="187" t="s">
        <v>150</v>
      </c>
      <c r="B105" s="187" t="s">
        <v>151</v>
      </c>
      <c r="C105" s="187">
        <v>8</v>
      </c>
      <c r="D105" s="183" t="s">
        <v>4</v>
      </c>
    </row>
    <row r="106" spans="1:4" ht="29.25" thickBot="1">
      <c r="A106" s="187" t="s">
        <v>152</v>
      </c>
      <c r="B106" s="187" t="s">
        <v>101</v>
      </c>
      <c r="C106" s="187">
        <v>4</v>
      </c>
      <c r="D106" s="183" t="s">
        <v>4</v>
      </c>
    </row>
    <row r="107" spans="1:4" ht="15" thickBot="1">
      <c r="A107" s="187" t="s">
        <v>153</v>
      </c>
      <c r="B107" s="187" t="s">
        <v>136</v>
      </c>
      <c r="C107" s="187">
        <v>1</v>
      </c>
      <c r="D107" s="183" t="s">
        <v>4</v>
      </c>
    </row>
    <row r="108" spans="1:4" ht="15" customHeight="1" thickBot="1">
      <c r="A108" s="187" t="s">
        <v>154</v>
      </c>
      <c r="B108" s="187" t="s">
        <v>144</v>
      </c>
      <c r="C108" s="187">
        <v>5</v>
      </c>
      <c r="D108" s="183" t="s">
        <v>4</v>
      </c>
    </row>
    <row r="109" spans="1:4" ht="20.25" customHeight="1" thickBot="1">
      <c r="A109" s="187" t="s">
        <v>155</v>
      </c>
      <c r="B109" s="187" t="s">
        <v>101</v>
      </c>
      <c r="C109" s="187">
        <v>10</v>
      </c>
      <c r="D109" s="183" t="s">
        <v>4</v>
      </c>
    </row>
    <row r="110" spans="1:4" ht="15" thickBot="1">
      <c r="A110" s="187" t="s">
        <v>156</v>
      </c>
      <c r="B110" s="187" t="s">
        <v>101</v>
      </c>
      <c r="C110" s="187">
        <v>100</v>
      </c>
      <c r="D110" s="183" t="s">
        <v>4</v>
      </c>
    </row>
    <row r="111" spans="1:4" ht="15" thickBot="1">
      <c r="A111" s="187" t="s">
        <v>157</v>
      </c>
      <c r="B111" s="187" t="s">
        <v>158</v>
      </c>
      <c r="C111" s="187">
        <v>1</v>
      </c>
      <c r="D111" s="183" t="s">
        <v>4</v>
      </c>
    </row>
    <row r="112" spans="1:4" ht="18" customHeight="1" thickBot="1">
      <c r="A112" s="187" t="s">
        <v>159</v>
      </c>
      <c r="B112" s="187" t="s">
        <v>158</v>
      </c>
      <c r="C112" s="187">
        <v>1</v>
      </c>
      <c r="D112" s="183" t="s">
        <v>4</v>
      </c>
    </row>
    <row r="113" spans="1:4" ht="29.25" thickBot="1">
      <c r="A113" s="187" t="s">
        <v>160</v>
      </c>
      <c r="B113" s="187" t="s">
        <v>101</v>
      </c>
      <c r="C113" s="187">
        <v>6</v>
      </c>
      <c r="D113" s="183" t="s">
        <v>4</v>
      </c>
    </row>
    <row r="114" spans="1:4" ht="29.25" thickBot="1">
      <c r="A114" s="187" t="s">
        <v>161</v>
      </c>
      <c r="B114" s="187" t="s">
        <v>162</v>
      </c>
      <c r="C114" s="187">
        <v>50</v>
      </c>
      <c r="D114" s="183" t="s">
        <v>4</v>
      </c>
    </row>
    <row r="115" spans="1:4" ht="30" customHeight="1" thickBot="1">
      <c r="A115" s="187" t="s">
        <v>163</v>
      </c>
      <c r="B115" s="187" t="s">
        <v>164</v>
      </c>
      <c r="C115" s="187">
        <v>100</v>
      </c>
      <c r="D115" s="183" t="s">
        <v>4</v>
      </c>
    </row>
    <row r="116" spans="1:4" ht="15.75">
      <c r="A116" s="188" t="s">
        <v>30</v>
      </c>
      <c r="B116" s="189"/>
      <c r="C116" s="189"/>
      <c r="D116" s="202" t="s">
        <v>4</v>
      </c>
    </row>
    <row r="117" spans="1:4" ht="12.75">
      <c r="A117" s="181"/>
      <c r="B117" s="181"/>
      <c r="C117" s="181"/>
      <c r="D117" s="181"/>
    </row>
    <row r="118" spans="1:4" ht="12.75">
      <c r="A118" s="181"/>
      <c r="B118" s="181"/>
      <c r="C118" s="181"/>
      <c r="D118" s="181"/>
    </row>
    <row r="119" spans="1:4" ht="12.75">
      <c r="A119" s="181"/>
      <c r="B119" s="181"/>
      <c r="C119" s="181"/>
      <c r="D119" s="181"/>
    </row>
    <row r="120" spans="1:4" ht="15">
      <c r="A120" s="238" t="s">
        <v>165</v>
      </c>
      <c r="B120" s="238"/>
      <c r="C120" s="238"/>
      <c r="D120" s="181"/>
    </row>
    <row r="121" spans="1:4" ht="15">
      <c r="A121" s="190"/>
      <c r="B121" s="181"/>
      <c r="C121" s="181"/>
      <c r="D121" s="181"/>
    </row>
    <row r="122" spans="1:4" ht="14.25" customHeight="1">
      <c r="A122" s="280" t="s">
        <v>166</v>
      </c>
      <c r="B122" s="280"/>
      <c r="C122" s="280"/>
      <c r="D122" s="181"/>
    </row>
    <row r="123" spans="1:4" ht="12.75">
      <c r="A123" s="181"/>
      <c r="B123" s="181"/>
      <c r="C123" s="181"/>
      <c r="D123" s="181"/>
    </row>
    <row r="124" spans="1:4" ht="38.25">
      <c r="A124" s="40" t="s">
        <v>167</v>
      </c>
      <c r="B124" s="40" t="s">
        <v>52</v>
      </c>
      <c r="C124" s="108" t="s">
        <v>290</v>
      </c>
      <c r="D124" s="181"/>
    </row>
    <row r="125" spans="1:4" ht="29.25" thickBot="1">
      <c r="A125" s="191" t="s">
        <v>168</v>
      </c>
      <c r="B125" s="187">
        <v>2</v>
      </c>
      <c r="C125" s="192" t="s">
        <v>4</v>
      </c>
      <c r="D125" s="181"/>
    </row>
    <row r="126" spans="1:4" ht="29.25" thickBot="1">
      <c r="A126" s="191" t="s">
        <v>169</v>
      </c>
      <c r="B126" s="187">
        <v>3</v>
      </c>
      <c r="C126" s="183" t="s">
        <v>4</v>
      </c>
      <c r="D126" s="181"/>
    </row>
    <row r="127" spans="1:4" ht="15" thickBot="1">
      <c r="A127" s="191" t="s">
        <v>170</v>
      </c>
      <c r="B127" s="187">
        <v>3</v>
      </c>
      <c r="C127" s="183" t="s">
        <v>4</v>
      </c>
      <c r="D127" s="181"/>
    </row>
    <row r="128" spans="1:4" ht="29.25" thickBot="1">
      <c r="A128" s="193" t="s">
        <v>171</v>
      </c>
      <c r="B128" s="187">
        <v>4</v>
      </c>
      <c r="C128" s="183" t="s">
        <v>4</v>
      </c>
      <c r="D128" s="181"/>
    </row>
    <row r="129" spans="1:4" ht="29.25" thickBot="1">
      <c r="A129" s="191" t="s">
        <v>172</v>
      </c>
      <c r="B129" s="187">
        <v>4</v>
      </c>
      <c r="C129" s="183" t="s">
        <v>4</v>
      </c>
      <c r="D129" s="181"/>
    </row>
    <row r="130" spans="1:4" ht="29.25" thickBot="1">
      <c r="A130" s="191" t="s">
        <v>173</v>
      </c>
      <c r="B130" s="187">
        <v>3</v>
      </c>
      <c r="C130" s="183" t="s">
        <v>4</v>
      </c>
      <c r="D130" s="181"/>
    </row>
    <row r="131" spans="1:4" ht="15" thickBot="1">
      <c r="A131" s="193" t="s">
        <v>174</v>
      </c>
      <c r="B131" s="187">
        <v>2</v>
      </c>
      <c r="C131" s="183" t="s">
        <v>4</v>
      </c>
      <c r="D131" s="181"/>
    </row>
    <row r="132" spans="1:4" ht="29.25" thickBot="1">
      <c r="A132" s="191" t="s">
        <v>175</v>
      </c>
      <c r="B132" s="187">
        <v>10</v>
      </c>
      <c r="C132" s="183" t="s">
        <v>4</v>
      </c>
      <c r="D132" s="181"/>
    </row>
    <row r="133" spans="1:4" ht="72" thickBot="1">
      <c r="A133" s="191" t="s">
        <v>176</v>
      </c>
      <c r="B133" s="187">
        <v>3</v>
      </c>
      <c r="C133" s="183" t="s">
        <v>4</v>
      </c>
      <c r="D133" s="181"/>
    </row>
    <row r="134" spans="1:4" ht="29.25" thickBot="1">
      <c r="A134" s="193" t="s">
        <v>177</v>
      </c>
      <c r="B134" s="187">
        <v>2</v>
      </c>
      <c r="C134" s="183" t="s">
        <v>4</v>
      </c>
      <c r="D134" s="181"/>
    </row>
    <row r="135" spans="1:4" ht="12.75">
      <c r="A135" s="181"/>
      <c r="B135" s="181"/>
      <c r="C135" s="181"/>
      <c r="D135" s="181"/>
    </row>
    <row r="136" spans="1:4" ht="75" customHeight="1">
      <c r="A136" s="181"/>
      <c r="B136" s="181"/>
      <c r="C136" s="181"/>
      <c r="D136" s="181"/>
    </row>
    <row r="137" spans="1:4" ht="12.75">
      <c r="A137" s="281" t="s">
        <v>178</v>
      </c>
      <c r="B137" s="281"/>
      <c r="C137" s="281"/>
      <c r="D137" s="181"/>
    </row>
    <row r="138" spans="1:4" ht="38.25">
      <c r="A138" s="269" t="s">
        <v>179</v>
      </c>
      <c r="B138" s="269"/>
      <c r="C138" s="108" t="s">
        <v>290</v>
      </c>
      <c r="D138" s="181"/>
    </row>
    <row r="139" spans="1:4" ht="12.75">
      <c r="A139" s="263" t="s">
        <v>180</v>
      </c>
      <c r="B139" s="264"/>
      <c r="C139" s="183" t="s">
        <v>4</v>
      </c>
      <c r="D139" s="181"/>
    </row>
    <row r="140" spans="1:4" ht="12.75">
      <c r="A140" s="263" t="s">
        <v>181</v>
      </c>
      <c r="B140" s="264"/>
      <c r="C140" s="183" t="s">
        <v>4</v>
      </c>
      <c r="D140" s="181"/>
    </row>
    <row r="141" spans="1:4" ht="12.75">
      <c r="A141" s="263" t="s">
        <v>182</v>
      </c>
      <c r="B141" s="264"/>
      <c r="C141" s="183" t="s">
        <v>4</v>
      </c>
      <c r="D141" s="181"/>
    </row>
    <row r="142" spans="1:4" ht="117.75" customHeight="1">
      <c r="A142" s="265" t="s">
        <v>183</v>
      </c>
      <c r="B142" s="266"/>
      <c r="C142" s="183" t="s">
        <v>4</v>
      </c>
      <c r="D142" s="181"/>
    </row>
    <row r="143" spans="1:4" ht="48" customHeight="1">
      <c r="A143" s="265" t="s">
        <v>184</v>
      </c>
      <c r="B143" s="266"/>
      <c r="C143" s="183" t="s">
        <v>4</v>
      </c>
      <c r="D143" s="181"/>
    </row>
    <row r="144" spans="1:4" ht="51" customHeight="1">
      <c r="A144" s="265" t="s">
        <v>185</v>
      </c>
      <c r="B144" s="266"/>
      <c r="C144" s="183" t="s">
        <v>4</v>
      </c>
      <c r="D144" s="181"/>
    </row>
    <row r="145" spans="1:4" ht="63" customHeight="1">
      <c r="A145" s="265" t="s">
        <v>186</v>
      </c>
      <c r="B145" s="266"/>
      <c r="C145" s="183" t="s">
        <v>4</v>
      </c>
      <c r="D145" s="181"/>
    </row>
    <row r="146" spans="1:4" ht="46.5" customHeight="1">
      <c r="A146" s="267" t="s">
        <v>3</v>
      </c>
      <c r="B146" s="268"/>
      <c r="C146" s="194" t="s">
        <v>4</v>
      </c>
      <c r="D146" s="181"/>
    </row>
    <row r="147" spans="1:4" ht="31.5" customHeight="1">
      <c r="A147" s="181"/>
      <c r="B147" s="181"/>
      <c r="C147" s="181"/>
      <c r="D147" s="181"/>
    </row>
    <row r="148" spans="1:4" ht="36" customHeight="1">
      <c r="A148" s="181"/>
      <c r="B148" s="181"/>
      <c r="C148" s="181"/>
      <c r="D148" s="181"/>
    </row>
    <row r="149" spans="1:4" ht="15">
      <c r="A149" s="238" t="s">
        <v>187</v>
      </c>
      <c r="B149" s="238"/>
      <c r="C149" s="238"/>
      <c r="D149" s="181"/>
    </row>
    <row r="150" spans="1:4" ht="15">
      <c r="A150" s="195"/>
      <c r="B150" s="181"/>
      <c r="C150" s="181"/>
      <c r="D150" s="181"/>
    </row>
    <row r="151" spans="1:4" ht="15">
      <c r="A151" s="258" t="s">
        <v>188</v>
      </c>
      <c r="B151" s="258"/>
      <c r="C151" s="258"/>
      <c r="D151" s="181"/>
    </row>
    <row r="152" spans="1:4" ht="74.25" customHeight="1">
      <c r="A152" s="259" t="s">
        <v>179</v>
      </c>
      <c r="B152" s="259"/>
      <c r="C152" s="107" t="s">
        <v>290</v>
      </c>
      <c r="D152" s="181"/>
    </row>
    <row r="153" spans="1:4" ht="101.25" customHeight="1">
      <c r="A153" s="245" t="s">
        <v>189</v>
      </c>
      <c r="B153" s="246"/>
      <c r="C153" s="184" t="s">
        <v>4</v>
      </c>
      <c r="D153" s="181"/>
    </row>
    <row r="154" spans="1:4" ht="66.75" customHeight="1">
      <c r="A154" s="245" t="s">
        <v>190</v>
      </c>
      <c r="B154" s="246"/>
      <c r="C154" s="184" t="s">
        <v>4</v>
      </c>
      <c r="D154" s="181"/>
    </row>
    <row r="155" spans="1:4" ht="12.75">
      <c r="A155" s="260" t="s">
        <v>191</v>
      </c>
      <c r="B155" s="260"/>
      <c r="C155" s="260"/>
      <c r="D155" s="181"/>
    </row>
    <row r="156" spans="1:4" ht="48" customHeight="1">
      <c r="A156" s="181"/>
      <c r="B156" s="181"/>
      <c r="C156" s="181"/>
      <c r="D156" s="181"/>
    </row>
    <row r="157" spans="1:4" ht="61.5" customHeight="1">
      <c r="A157" s="50" t="s">
        <v>192</v>
      </c>
      <c r="B157" s="50" t="s">
        <v>193</v>
      </c>
      <c r="C157" s="50" t="s">
        <v>194</v>
      </c>
      <c r="D157" s="107" t="s">
        <v>290</v>
      </c>
    </row>
    <row r="158" spans="1:4" ht="12.75">
      <c r="A158" s="253" t="s">
        <v>195</v>
      </c>
      <c r="B158" s="103" t="s">
        <v>196</v>
      </c>
      <c r="C158" s="196" t="s">
        <v>197</v>
      </c>
      <c r="D158" s="183" t="s">
        <v>4</v>
      </c>
    </row>
    <row r="159" spans="1:4" ht="12.75">
      <c r="A159" s="253"/>
      <c r="B159" s="254" t="s">
        <v>198</v>
      </c>
      <c r="C159" s="196" t="s">
        <v>199</v>
      </c>
      <c r="D159" s="183" t="s">
        <v>4</v>
      </c>
    </row>
    <row r="160" spans="1:4" ht="12.75" customHeight="1">
      <c r="A160" s="253"/>
      <c r="B160" s="255"/>
      <c r="C160" s="196" t="s">
        <v>200</v>
      </c>
      <c r="D160" s="183" t="s">
        <v>4</v>
      </c>
    </row>
    <row r="161" spans="1:4" ht="12.75">
      <c r="A161" s="253"/>
      <c r="B161" s="255"/>
      <c r="C161" s="196" t="s">
        <v>199</v>
      </c>
      <c r="D161" s="183" t="s">
        <v>4</v>
      </c>
    </row>
    <row r="162" spans="1:4" ht="12.75">
      <c r="A162" s="253"/>
      <c r="B162" s="255"/>
      <c r="C162" s="196" t="s">
        <v>201</v>
      </c>
      <c r="D162" s="183" t="s">
        <v>4</v>
      </c>
    </row>
    <row r="163" spans="1:4" ht="12.75">
      <c r="A163" s="253"/>
      <c r="B163" s="255"/>
      <c r="C163" s="196" t="s">
        <v>197</v>
      </c>
      <c r="D163" s="183" t="s">
        <v>4</v>
      </c>
    </row>
    <row r="164" spans="1:4" ht="12.75">
      <c r="A164" s="253"/>
      <c r="B164" s="255"/>
      <c r="C164" s="196" t="s">
        <v>197</v>
      </c>
      <c r="D164" s="183" t="s">
        <v>4</v>
      </c>
    </row>
    <row r="165" spans="1:4" ht="12.75">
      <c r="A165" s="253"/>
      <c r="B165" s="255"/>
      <c r="C165" s="196" t="s">
        <v>200</v>
      </c>
      <c r="D165" s="183" t="s">
        <v>4</v>
      </c>
    </row>
    <row r="166" spans="1:4" ht="12.75">
      <c r="A166" s="253"/>
      <c r="B166" s="255"/>
      <c r="C166" s="196" t="s">
        <v>200</v>
      </c>
      <c r="D166" s="183" t="s">
        <v>4</v>
      </c>
    </row>
    <row r="167" spans="1:4" ht="12.75">
      <c r="A167" s="253"/>
      <c r="B167" s="255"/>
      <c r="C167" s="196" t="s">
        <v>200</v>
      </c>
      <c r="D167" s="183" t="s">
        <v>4</v>
      </c>
    </row>
    <row r="168" spans="1:4" ht="12.75">
      <c r="A168" s="253"/>
      <c r="B168" s="255"/>
      <c r="C168" s="196" t="s">
        <v>199</v>
      </c>
      <c r="D168" s="183" t="s">
        <v>4</v>
      </c>
    </row>
    <row r="169" spans="1:4" ht="12.75">
      <c r="A169" s="253"/>
      <c r="B169" s="255"/>
      <c r="C169" s="196" t="s">
        <v>199</v>
      </c>
      <c r="D169" s="183" t="s">
        <v>4</v>
      </c>
    </row>
    <row r="170" spans="1:4" ht="12.75">
      <c r="A170" s="253"/>
      <c r="B170" s="255"/>
      <c r="C170" s="196" t="s">
        <v>199</v>
      </c>
      <c r="D170" s="183" t="s">
        <v>4</v>
      </c>
    </row>
    <row r="171" spans="1:4" ht="12.75">
      <c r="A171" s="253"/>
      <c r="B171" s="255"/>
      <c r="C171" s="196" t="s">
        <v>202</v>
      </c>
      <c r="D171" s="183" t="s">
        <v>4</v>
      </c>
    </row>
    <row r="172" spans="1:4" ht="12.75">
      <c r="A172" s="253"/>
      <c r="B172" s="256"/>
      <c r="C172" s="196" t="s">
        <v>202</v>
      </c>
      <c r="D172" s="183" t="s">
        <v>4</v>
      </c>
    </row>
    <row r="173" spans="1:4" ht="12.75">
      <c r="A173" s="253"/>
      <c r="B173" s="253" t="s">
        <v>203</v>
      </c>
      <c r="C173" s="196" t="s">
        <v>197</v>
      </c>
      <c r="D173" s="183" t="s">
        <v>4</v>
      </c>
    </row>
    <row r="174" spans="1:4" ht="12.75">
      <c r="A174" s="253"/>
      <c r="B174" s="253"/>
      <c r="C174" s="196" t="s">
        <v>197</v>
      </c>
      <c r="D174" s="183" t="s">
        <v>4</v>
      </c>
    </row>
    <row r="175" spans="1:4" ht="12.75">
      <c r="A175" s="253"/>
      <c r="B175" s="253"/>
      <c r="C175" s="196" t="s">
        <v>197</v>
      </c>
      <c r="D175" s="183" t="s">
        <v>4</v>
      </c>
    </row>
    <row r="176" spans="1:4" ht="12.75">
      <c r="A176" s="253"/>
      <c r="B176" s="253"/>
      <c r="C176" s="196" t="s">
        <v>197</v>
      </c>
      <c r="D176" s="183" t="s">
        <v>4</v>
      </c>
    </row>
    <row r="177" spans="1:4" ht="12.75">
      <c r="A177" s="253"/>
      <c r="B177" s="253"/>
      <c r="C177" s="196" t="s">
        <v>197</v>
      </c>
      <c r="D177" s="183" t="s">
        <v>4</v>
      </c>
    </row>
    <row r="178" spans="1:4" ht="12.75">
      <c r="A178" s="253"/>
      <c r="B178" s="253"/>
      <c r="C178" s="196" t="s">
        <v>197</v>
      </c>
      <c r="D178" s="183" t="s">
        <v>4</v>
      </c>
    </row>
    <row r="179" spans="1:4" ht="12.75">
      <c r="A179" s="253"/>
      <c r="B179" s="253"/>
      <c r="C179" s="196" t="s">
        <v>200</v>
      </c>
      <c r="D179" s="183" t="s">
        <v>4</v>
      </c>
    </row>
    <row r="180" spans="1:4" ht="12.75">
      <c r="A180" s="253"/>
      <c r="B180" s="253"/>
      <c r="C180" s="196" t="s">
        <v>200</v>
      </c>
      <c r="D180" s="183" t="s">
        <v>4</v>
      </c>
    </row>
    <row r="181" spans="1:4" ht="12.75">
      <c r="A181" s="253"/>
      <c r="B181" s="253"/>
      <c r="C181" s="196" t="s">
        <v>200</v>
      </c>
      <c r="D181" s="183" t="s">
        <v>4</v>
      </c>
    </row>
    <row r="182" spans="1:4" ht="12.75">
      <c r="A182" s="253"/>
      <c r="B182" s="253"/>
      <c r="C182" s="196" t="s">
        <v>204</v>
      </c>
      <c r="D182" s="183" t="s">
        <v>4</v>
      </c>
    </row>
    <row r="183" spans="1:4" ht="12.75">
      <c r="A183" s="247" t="s">
        <v>205</v>
      </c>
      <c r="B183" s="248"/>
      <c r="C183" s="196" t="s">
        <v>197</v>
      </c>
      <c r="D183" s="183" t="s">
        <v>4</v>
      </c>
    </row>
    <row r="184" spans="1:4" ht="12.75">
      <c r="A184" s="261"/>
      <c r="B184" s="262"/>
      <c r="C184" s="196" t="s">
        <v>197</v>
      </c>
      <c r="D184" s="183" t="s">
        <v>4</v>
      </c>
    </row>
    <row r="185" spans="1:4" ht="12.75">
      <c r="A185" s="249"/>
      <c r="B185" s="250"/>
      <c r="C185" s="196" t="s">
        <v>197</v>
      </c>
      <c r="D185" s="183" t="s">
        <v>4</v>
      </c>
    </row>
    <row r="186" spans="1:4" ht="12.75">
      <c r="A186" s="247" t="s">
        <v>206</v>
      </c>
      <c r="B186" s="248"/>
      <c r="C186" s="196" t="s">
        <v>197</v>
      </c>
      <c r="D186" s="183" t="s">
        <v>4</v>
      </c>
    </row>
    <row r="187" spans="1:4" ht="12.75">
      <c r="A187" s="249"/>
      <c r="B187" s="250"/>
      <c r="C187" s="196" t="s">
        <v>200</v>
      </c>
      <c r="D187" s="183" t="s">
        <v>4</v>
      </c>
    </row>
    <row r="188" spans="1:4" ht="12.75">
      <c r="A188" s="251" t="s">
        <v>3</v>
      </c>
      <c r="B188" s="252"/>
      <c r="C188" s="40"/>
      <c r="D188" s="184" t="s">
        <v>4</v>
      </c>
    </row>
    <row r="189" spans="1:4" ht="12.75">
      <c r="A189" s="181"/>
      <c r="B189" s="181"/>
      <c r="C189" s="181"/>
      <c r="D189" s="181"/>
    </row>
    <row r="190" spans="1:4" ht="12.75">
      <c r="A190" s="181"/>
      <c r="B190" s="181"/>
      <c r="C190" s="181"/>
      <c r="D190" s="181"/>
    </row>
    <row r="191" spans="1:4" ht="15">
      <c r="A191" s="52" t="s">
        <v>207</v>
      </c>
      <c r="B191" s="199"/>
      <c r="C191" s="199"/>
      <c r="D191" s="199"/>
    </row>
    <row r="192" spans="1:4" ht="54.75" customHeight="1">
      <c r="A192" s="280" t="s">
        <v>208</v>
      </c>
      <c r="B192" s="280"/>
      <c r="C192" s="280"/>
      <c r="D192" s="280"/>
    </row>
    <row r="193" spans="1:4" ht="12.75" hidden="1">
      <c r="A193" s="280"/>
      <c r="B193" s="280"/>
      <c r="C193" s="280"/>
      <c r="D193" s="280"/>
    </row>
    <row r="194" spans="1:4" ht="14.25">
      <c r="A194" s="51" t="s">
        <v>209</v>
      </c>
      <c r="B194" s="203"/>
      <c r="C194" s="203"/>
      <c r="D194" s="203"/>
    </row>
    <row r="195" spans="1:4" ht="14.25">
      <c r="A195" s="102"/>
      <c r="B195" s="181"/>
      <c r="C195" s="181"/>
      <c r="D195" s="181"/>
    </row>
    <row r="196" spans="1:4" ht="15">
      <c r="A196" s="238" t="s">
        <v>210</v>
      </c>
      <c r="B196" s="238"/>
      <c r="C196" s="238"/>
      <c r="D196" s="238"/>
    </row>
    <row r="197" spans="1:4" ht="15">
      <c r="A197" s="190"/>
      <c r="B197" s="181"/>
      <c r="C197" s="181"/>
      <c r="D197" s="181"/>
    </row>
    <row r="198" spans="1:4" ht="38.25">
      <c r="A198" s="239" t="s">
        <v>179</v>
      </c>
      <c r="B198" s="240"/>
      <c r="C198" s="107" t="s">
        <v>290</v>
      </c>
      <c r="D198" s="181"/>
    </row>
    <row r="199" spans="1:4" ht="319.5" customHeight="1">
      <c r="A199" s="236" t="s">
        <v>310</v>
      </c>
      <c r="B199" s="237"/>
      <c r="C199" s="184" t="s">
        <v>4</v>
      </c>
      <c r="D199" s="181"/>
    </row>
    <row r="200" spans="1:4" ht="12.75">
      <c r="A200" s="241" t="s">
        <v>211</v>
      </c>
      <c r="B200" s="242"/>
      <c r="C200" s="242"/>
      <c r="D200" s="181"/>
    </row>
    <row r="201" spans="1:4" ht="12.75">
      <c r="A201" s="243"/>
      <c r="B201" s="244"/>
      <c r="C201" s="244"/>
      <c r="D201" s="181"/>
    </row>
    <row r="202" spans="1:4" ht="111" customHeight="1">
      <c r="A202" s="239" t="s">
        <v>179</v>
      </c>
      <c r="B202" s="240"/>
      <c r="C202" s="107" t="s">
        <v>290</v>
      </c>
      <c r="D202" s="181"/>
    </row>
    <row r="203" spans="1:4" ht="60.75" customHeight="1">
      <c r="A203" s="236" t="s">
        <v>212</v>
      </c>
      <c r="B203" s="237"/>
      <c r="C203" s="227" t="s">
        <v>4</v>
      </c>
      <c r="D203" s="181"/>
    </row>
    <row r="204" spans="1:4" ht="12.75" customHeight="1">
      <c r="A204" s="241"/>
      <c r="B204" s="257"/>
      <c r="C204" s="108" t="s">
        <v>4</v>
      </c>
      <c r="D204" s="181"/>
    </row>
    <row r="205" spans="1:4" ht="15">
      <c r="A205" s="197"/>
      <c r="B205" s="197"/>
      <c r="C205" s="182"/>
      <c r="D205" s="181"/>
    </row>
    <row r="206" spans="1:4" ht="57" customHeight="1">
      <c r="A206" s="197"/>
      <c r="B206" s="182"/>
      <c r="C206" s="182"/>
      <c r="D206" s="182"/>
    </row>
    <row r="207" spans="1:4" ht="15">
      <c r="A207" s="243" t="s">
        <v>213</v>
      </c>
      <c r="B207" s="244"/>
      <c r="C207" s="244"/>
      <c r="D207" s="181"/>
    </row>
    <row r="208" spans="1:4" ht="38.25">
      <c r="A208" s="239" t="s">
        <v>179</v>
      </c>
      <c r="B208" s="240"/>
      <c r="C208" s="107" t="s">
        <v>290</v>
      </c>
      <c r="D208" s="181"/>
    </row>
    <row r="209" spans="1:4" ht="72.75" customHeight="1">
      <c r="A209" s="236" t="s">
        <v>214</v>
      </c>
      <c r="B209" s="237"/>
      <c r="C209" s="204" t="s">
        <v>4</v>
      </c>
      <c r="D209" s="181"/>
    </row>
    <row r="211" ht="77.25" customHeight="1"/>
  </sheetData>
  <sheetProtection/>
  <mergeCells count="54">
    <mergeCell ref="A192:D193"/>
    <mergeCell ref="D3:D4"/>
    <mergeCell ref="A7:A8"/>
    <mergeCell ref="B7:B8"/>
    <mergeCell ref="C7:C8"/>
    <mergeCell ref="D7:D8"/>
    <mergeCell ref="A3:A4"/>
    <mergeCell ref="B3:B4"/>
    <mergeCell ref="C3:C4"/>
    <mergeCell ref="A9:A12"/>
    <mergeCell ref="D15:D17"/>
    <mergeCell ref="A23:C23"/>
    <mergeCell ref="D9:D12"/>
    <mergeCell ref="B9:B12"/>
    <mergeCell ref="B15:B17"/>
    <mergeCell ref="A138:B138"/>
    <mergeCell ref="A139:B139"/>
    <mergeCell ref="A140:B140"/>
    <mergeCell ref="A24:C24"/>
    <mergeCell ref="A25:C25"/>
    <mergeCell ref="A26:C26"/>
    <mergeCell ref="A120:C120"/>
    <mergeCell ref="A122:C122"/>
    <mergeCell ref="A137:C137"/>
    <mergeCell ref="A27:C27"/>
    <mergeCell ref="B173:B182"/>
    <mergeCell ref="A183:B185"/>
    <mergeCell ref="A141:B141"/>
    <mergeCell ref="A142:B142"/>
    <mergeCell ref="A143:B143"/>
    <mergeCell ref="A144:B144"/>
    <mergeCell ref="A145:B145"/>
    <mergeCell ref="A149:C149"/>
    <mergeCell ref="A146:B146"/>
    <mergeCell ref="A1:D1"/>
    <mergeCell ref="A204:B204"/>
    <mergeCell ref="A207:C207"/>
    <mergeCell ref="A208:B208"/>
    <mergeCell ref="A151:C151"/>
    <mergeCell ref="A152:B152"/>
    <mergeCell ref="A153:B153"/>
    <mergeCell ref="A155:C155"/>
    <mergeCell ref="A202:B202"/>
    <mergeCell ref="A203:B203"/>
    <mergeCell ref="A209:B209"/>
    <mergeCell ref="A196:D196"/>
    <mergeCell ref="A198:B198"/>
    <mergeCell ref="A199:B199"/>
    <mergeCell ref="A200:C201"/>
    <mergeCell ref="A154:B154"/>
    <mergeCell ref="A186:B187"/>
    <mergeCell ref="A188:B188"/>
    <mergeCell ref="A158:A182"/>
    <mergeCell ref="B159:B172"/>
  </mergeCells>
  <printOptions horizontalCentered="1" verticalCentered="1"/>
  <pageMargins left="1.18110236220472" right="0.708661417322835" top="0.748031496062992" bottom="0.748031496062992" header="0.31496062992126" footer="0.31496062992126"/>
  <pageSetup horizontalDpi="600" verticalDpi="600" orientation="landscape" paperSize="5" scale="80" r:id="rId1"/>
  <headerFooter>
    <oddHeader>&amp;C&amp;"Arial,Negrita"&amp;14EVALUACIÓN TÉCNICA   DE LA INVITACIÓN ABIERTA No. 006 DE  2020</oddHeader>
  </headerFooter>
</worksheet>
</file>

<file path=xl/worksheets/sheet4.xml><?xml version="1.0" encoding="utf-8"?>
<worksheet xmlns="http://schemas.openxmlformats.org/spreadsheetml/2006/main" xmlns:r="http://schemas.openxmlformats.org/officeDocument/2006/relationships">
  <dimension ref="B1:R15"/>
  <sheetViews>
    <sheetView zoomScalePageLayoutView="0" workbookViewId="0" topLeftCell="A1">
      <selection activeCell="F4" sqref="F4"/>
    </sheetView>
  </sheetViews>
  <sheetFormatPr defaultColWidth="11.421875" defaultRowHeight="12.75"/>
  <cols>
    <col min="1" max="1" width="5.421875" style="0" customWidth="1"/>
    <col min="2" max="2" width="11.421875" style="0" customWidth="1"/>
    <col min="3" max="3" width="18.421875" style="0" customWidth="1"/>
    <col min="4" max="4" width="18.57421875" style="0" customWidth="1"/>
    <col min="5" max="5" width="16.28125" style="0" customWidth="1"/>
    <col min="6" max="6" width="14.7109375" style="0" customWidth="1"/>
    <col min="7" max="7" width="15.28125" style="0" customWidth="1"/>
    <col min="8" max="8" width="14.7109375" style="0" customWidth="1"/>
    <col min="9" max="9" width="16.140625" style="0" bestFit="1" customWidth="1"/>
    <col min="10" max="10" width="13.57421875" style="0" customWidth="1"/>
    <col min="14" max="14" width="19.8515625" style="0" bestFit="1" customWidth="1"/>
    <col min="17" max="18" width="18.421875" style="0" bestFit="1" customWidth="1"/>
  </cols>
  <sheetData>
    <row r="1" spans="3:9" ht="12.75">
      <c r="C1" s="287" t="s">
        <v>312</v>
      </c>
      <c r="D1" s="287"/>
      <c r="E1" s="287"/>
      <c r="F1" s="287"/>
      <c r="G1" s="287"/>
      <c r="H1" s="287"/>
      <c r="I1" s="287"/>
    </row>
    <row r="2" spans="3:9" ht="12.75">
      <c r="C2" s="287"/>
      <c r="D2" s="287"/>
      <c r="E2" s="287"/>
      <c r="F2" s="287"/>
      <c r="G2" s="287"/>
      <c r="H2" s="287"/>
      <c r="I2" s="287"/>
    </row>
    <row r="3" spans="3:9" ht="12.75">
      <c r="C3" s="11"/>
      <c r="D3" s="11"/>
      <c r="E3" s="11"/>
      <c r="F3" s="11"/>
      <c r="G3" s="11"/>
      <c r="H3" s="11"/>
      <c r="I3" s="11"/>
    </row>
    <row r="4" spans="3:14" ht="12.75">
      <c r="C4" s="35" t="s">
        <v>328</v>
      </c>
      <c r="N4" s="39"/>
    </row>
    <row r="5" ht="12.75" customHeight="1"/>
    <row r="6" ht="12.75" customHeight="1">
      <c r="Q6" s="24"/>
    </row>
    <row r="7" ht="12.75">
      <c r="Q7" s="24"/>
    </row>
    <row r="8" ht="12.75">
      <c r="Q8" s="25"/>
    </row>
    <row r="9" spans="2:11" ht="22.5">
      <c r="B9" s="288" t="s">
        <v>12</v>
      </c>
      <c r="C9" s="288"/>
      <c r="D9" s="53" t="s">
        <v>215</v>
      </c>
      <c r="E9" s="53" t="s">
        <v>216</v>
      </c>
      <c r="F9" s="53" t="s">
        <v>217</v>
      </c>
      <c r="G9" s="53" t="s">
        <v>218</v>
      </c>
      <c r="H9" s="54" t="s">
        <v>219</v>
      </c>
      <c r="I9" s="54" t="s">
        <v>220</v>
      </c>
      <c r="J9" s="53" t="s">
        <v>221</v>
      </c>
      <c r="K9" s="53" t="s">
        <v>3</v>
      </c>
    </row>
    <row r="10" spans="2:18" ht="56.25">
      <c r="B10" s="284" t="s">
        <v>56</v>
      </c>
      <c r="C10" s="285"/>
      <c r="D10" s="55" t="s">
        <v>222</v>
      </c>
      <c r="E10" s="55" t="s">
        <v>223</v>
      </c>
      <c r="F10" s="55" t="s">
        <v>224</v>
      </c>
      <c r="G10" s="55" t="s">
        <v>224</v>
      </c>
      <c r="H10" s="56" t="s">
        <v>225</v>
      </c>
      <c r="I10" s="60" t="s">
        <v>226</v>
      </c>
      <c r="J10" s="57" t="s">
        <v>4</v>
      </c>
      <c r="K10" s="57" t="s">
        <v>4</v>
      </c>
      <c r="R10" s="24"/>
    </row>
    <row r="14" spans="2:8" ht="12.75">
      <c r="B14" s="286" t="s">
        <v>311</v>
      </c>
      <c r="C14" s="286"/>
      <c r="D14" s="286"/>
      <c r="E14" s="286"/>
      <c r="F14" s="286"/>
      <c r="G14" s="286"/>
      <c r="H14" s="286"/>
    </row>
    <row r="15" ht="12.75">
      <c r="B15" s="45" t="s">
        <v>227</v>
      </c>
    </row>
  </sheetData>
  <sheetProtection/>
  <mergeCells count="4">
    <mergeCell ref="B10:C10"/>
    <mergeCell ref="B14:H14"/>
    <mergeCell ref="C1:I2"/>
    <mergeCell ref="B9:C9"/>
  </mergeCells>
  <printOptions/>
  <pageMargins left="0.708661417322835" right="0.708661417322835" top="0.748031496062992" bottom="0.748031496062992" header="0.31496062992126" footer="0.31496062992126"/>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2:O92"/>
  <sheetViews>
    <sheetView tabSelected="1" zoomScale="110" zoomScaleNormal="110" zoomScalePageLayoutView="0" workbookViewId="0" topLeftCell="A1">
      <selection activeCell="D12" sqref="D12"/>
    </sheetView>
  </sheetViews>
  <sheetFormatPr defaultColWidth="11.421875" defaultRowHeight="12.75"/>
  <cols>
    <col min="1" max="1" width="15.57421875" style="0" customWidth="1"/>
    <col min="2" max="2" width="16.421875" style="0" customWidth="1"/>
    <col min="3" max="3" width="16.28125" style="0" customWidth="1"/>
    <col min="9" max="9" width="11.8515625" style="0" bestFit="1" customWidth="1"/>
  </cols>
  <sheetData>
    <row r="1" ht="22.5" customHeight="1" thickBot="1"/>
    <row r="2" spans="1:9" ht="13.5" thickBot="1">
      <c r="A2" s="111" t="s">
        <v>228</v>
      </c>
      <c r="B2" s="112"/>
      <c r="C2" s="112"/>
      <c r="D2" s="113"/>
      <c r="E2" s="113"/>
      <c r="F2" s="113"/>
      <c r="G2" s="113"/>
      <c r="H2" s="113"/>
      <c r="I2" s="113"/>
    </row>
    <row r="3" spans="1:10" ht="13.5" thickBot="1">
      <c r="A3" s="289" t="s">
        <v>259</v>
      </c>
      <c r="B3" s="290"/>
      <c r="C3" s="290"/>
      <c r="D3" s="291"/>
      <c r="E3" s="291"/>
      <c r="F3" s="291"/>
      <c r="G3" s="291"/>
      <c r="H3" s="291"/>
      <c r="I3" s="291"/>
      <c r="J3" s="10"/>
    </row>
    <row r="4" spans="1:10" ht="12.75">
      <c r="A4" s="63"/>
      <c r="B4" s="63"/>
      <c r="C4" s="63"/>
      <c r="D4" s="114" t="s">
        <v>47</v>
      </c>
      <c r="E4" s="114"/>
      <c r="F4" s="114"/>
      <c r="G4" s="114"/>
      <c r="H4" s="114"/>
      <c r="I4" s="114"/>
      <c r="J4" s="110"/>
    </row>
    <row r="5" spans="1:10" ht="25.5" thickBot="1">
      <c r="A5" s="118" t="s">
        <v>49</v>
      </c>
      <c r="B5" s="118" t="s">
        <v>50</v>
      </c>
      <c r="C5" s="119" t="s">
        <v>229</v>
      </c>
      <c r="D5" s="120" t="s">
        <v>230</v>
      </c>
      <c r="E5" s="121" t="s">
        <v>231</v>
      </c>
      <c r="F5" s="121" t="s">
        <v>329</v>
      </c>
      <c r="G5" s="121" t="s">
        <v>330</v>
      </c>
      <c r="H5" s="121" t="s">
        <v>331</v>
      </c>
      <c r="I5" s="121" t="s">
        <v>332</v>
      </c>
      <c r="J5" s="121" t="s">
        <v>333</v>
      </c>
    </row>
    <row r="6" spans="1:12" ht="132">
      <c r="A6" s="122" t="s">
        <v>317</v>
      </c>
      <c r="B6" s="117" t="s">
        <v>316</v>
      </c>
      <c r="C6" s="206">
        <v>1</v>
      </c>
      <c r="D6" s="209">
        <v>1581000</v>
      </c>
      <c r="E6" s="115">
        <v>142290</v>
      </c>
      <c r="F6" s="115">
        <v>1581000</v>
      </c>
      <c r="G6" s="115">
        <v>142290</v>
      </c>
      <c r="H6" s="115">
        <v>30039</v>
      </c>
      <c r="I6" s="115">
        <v>1753329</v>
      </c>
      <c r="J6" s="115">
        <v>17533290</v>
      </c>
      <c r="K6" s="116"/>
      <c r="L6" s="116"/>
    </row>
    <row r="7" spans="1:12" ht="156">
      <c r="A7" s="207" t="s">
        <v>292</v>
      </c>
      <c r="B7" s="208" t="s">
        <v>293</v>
      </c>
      <c r="C7" s="210">
        <v>10</v>
      </c>
      <c r="D7" s="211">
        <v>1479000</v>
      </c>
      <c r="E7" s="211">
        <v>133110</v>
      </c>
      <c r="F7" s="211">
        <v>14790000</v>
      </c>
      <c r="G7" s="211">
        <v>1331100</v>
      </c>
      <c r="H7" s="211">
        <v>281010</v>
      </c>
      <c r="I7" s="211">
        <v>16402110</v>
      </c>
      <c r="J7" s="211">
        <v>164021100</v>
      </c>
      <c r="K7" s="116"/>
      <c r="L7" s="116"/>
    </row>
    <row r="8" spans="1:10" ht="156">
      <c r="A8" s="91" t="s">
        <v>232</v>
      </c>
      <c r="B8" s="62" t="s">
        <v>293</v>
      </c>
      <c r="C8" s="62">
        <v>1</v>
      </c>
      <c r="D8" s="70">
        <v>1479000</v>
      </c>
      <c r="E8" s="68">
        <v>133110</v>
      </c>
      <c r="F8" s="205">
        <v>1479000</v>
      </c>
      <c r="G8" s="205">
        <v>133110</v>
      </c>
      <c r="H8" s="205">
        <v>28101</v>
      </c>
      <c r="I8" s="212">
        <v>1640211</v>
      </c>
      <c r="J8" s="212">
        <v>16402110</v>
      </c>
    </row>
    <row r="9" spans="1:10" ht="218.25" customHeight="1">
      <c r="A9" s="40" t="s">
        <v>302</v>
      </c>
      <c r="B9" s="104" t="s">
        <v>303</v>
      </c>
      <c r="C9" s="62">
        <v>1</v>
      </c>
      <c r="D9" s="67">
        <v>2735000</v>
      </c>
      <c r="E9" s="68">
        <v>246150</v>
      </c>
      <c r="F9" s="205">
        <v>2735000</v>
      </c>
      <c r="G9" s="205">
        <v>246150</v>
      </c>
      <c r="H9" s="205">
        <v>51965</v>
      </c>
      <c r="I9" s="212">
        <v>3033115</v>
      </c>
      <c r="J9" s="212">
        <v>30331150</v>
      </c>
    </row>
    <row r="10" spans="1:10" ht="218.25" customHeight="1">
      <c r="A10" s="40" t="s">
        <v>334</v>
      </c>
      <c r="B10" s="104" t="s">
        <v>293</v>
      </c>
      <c r="C10" s="213">
        <v>5</v>
      </c>
      <c r="D10" s="67">
        <v>1770200</v>
      </c>
      <c r="E10" s="68">
        <v>159318</v>
      </c>
      <c r="F10" s="205">
        <v>8851000</v>
      </c>
      <c r="G10" s="205">
        <v>796590</v>
      </c>
      <c r="H10" s="205">
        <v>168169</v>
      </c>
      <c r="I10" s="212">
        <v>9815759</v>
      </c>
      <c r="J10" s="212">
        <v>98157590</v>
      </c>
    </row>
    <row r="11" spans="1:10" ht="168.75" thickBot="1">
      <c r="A11" s="91" t="s">
        <v>233</v>
      </c>
      <c r="B11" s="62" t="s">
        <v>304</v>
      </c>
      <c r="C11" s="92">
        <v>2</v>
      </c>
      <c r="D11" s="67">
        <v>2026720</v>
      </c>
      <c r="E11" s="68">
        <v>182405</v>
      </c>
      <c r="F11" s="205">
        <v>4063440</v>
      </c>
      <c r="G11" s="205">
        <v>364810</v>
      </c>
      <c r="H11" s="205">
        <v>77015</v>
      </c>
      <c r="I11" s="212">
        <v>4495265</v>
      </c>
      <c r="J11" s="212">
        <v>44952650</v>
      </c>
    </row>
    <row r="12" spans="1:10" ht="144">
      <c r="A12" s="91" t="s">
        <v>54</v>
      </c>
      <c r="B12" s="90" t="s">
        <v>335</v>
      </c>
      <c r="C12" s="92">
        <v>1</v>
      </c>
      <c r="D12" s="67">
        <v>2138020</v>
      </c>
      <c r="E12" s="68">
        <v>192422</v>
      </c>
      <c r="F12" s="205">
        <v>2138020</v>
      </c>
      <c r="G12" s="205">
        <v>192422</v>
      </c>
      <c r="H12" s="205">
        <v>40622</v>
      </c>
      <c r="I12" s="212">
        <v>2371064</v>
      </c>
      <c r="J12" s="212">
        <v>23710642</v>
      </c>
    </row>
    <row r="13" spans="1:10" ht="21" customHeight="1">
      <c r="A13" s="64" t="s">
        <v>234</v>
      </c>
      <c r="B13" s="65"/>
      <c r="C13" s="66">
        <v>21</v>
      </c>
      <c r="D13" s="67"/>
      <c r="E13" s="68"/>
      <c r="F13" s="205"/>
      <c r="G13" s="205"/>
      <c r="H13" s="205"/>
      <c r="I13" s="69"/>
      <c r="J13" s="69"/>
    </row>
    <row r="14" spans="1:10" ht="19.5" customHeight="1">
      <c r="A14" s="64" t="s">
        <v>235</v>
      </c>
      <c r="B14" s="65"/>
      <c r="C14" s="66">
        <v>10</v>
      </c>
      <c r="D14" s="67"/>
      <c r="E14" s="68"/>
      <c r="F14" s="205"/>
      <c r="G14" s="205"/>
      <c r="H14" s="205"/>
      <c r="I14" s="69"/>
      <c r="J14" s="69">
        <v>395108531</v>
      </c>
    </row>
    <row r="15" spans="1:10" ht="19.5" customHeight="1">
      <c r="A15" s="64" t="s">
        <v>236</v>
      </c>
      <c r="B15" s="65"/>
      <c r="C15" s="71">
        <v>10</v>
      </c>
      <c r="D15" s="72"/>
      <c r="E15" s="68"/>
      <c r="F15" s="205"/>
      <c r="G15" s="205"/>
      <c r="H15" s="205"/>
      <c r="I15" s="69"/>
      <c r="J15" s="69">
        <v>73726070</v>
      </c>
    </row>
    <row r="16" spans="1:10" ht="24.75">
      <c r="A16" s="64" t="s">
        <v>237</v>
      </c>
      <c r="B16" s="65" t="s">
        <v>238</v>
      </c>
      <c r="C16" s="71">
        <v>1</v>
      </c>
      <c r="D16" s="72"/>
      <c r="E16" s="68"/>
      <c r="F16" s="205"/>
      <c r="G16" s="205"/>
      <c r="H16" s="205"/>
      <c r="I16" s="69"/>
      <c r="J16" s="69">
        <v>5000000</v>
      </c>
    </row>
    <row r="17" spans="1:10" ht="25.5" thickBot="1">
      <c r="A17" s="64" t="s">
        <v>239</v>
      </c>
      <c r="B17" s="65" t="s">
        <v>238</v>
      </c>
      <c r="C17" s="71">
        <v>1</v>
      </c>
      <c r="D17" s="73"/>
      <c r="E17" s="68"/>
      <c r="F17" s="68"/>
      <c r="G17" s="68"/>
      <c r="H17" s="68"/>
      <c r="I17" s="93"/>
      <c r="J17" s="93">
        <v>1000000</v>
      </c>
    </row>
    <row r="18" spans="1:10" ht="12.75">
      <c r="A18" s="74" t="s">
        <v>240</v>
      </c>
      <c r="B18" s="75"/>
      <c r="C18" s="75"/>
      <c r="D18" s="63"/>
      <c r="E18" s="63"/>
      <c r="F18" s="63"/>
      <c r="G18" s="63"/>
      <c r="H18" s="63"/>
      <c r="I18" s="96"/>
      <c r="J18" s="96">
        <f>J14+J15+J16+J17</f>
        <v>474834601</v>
      </c>
    </row>
    <row r="21" spans="1:10" ht="12.75">
      <c r="A21" s="297" t="s">
        <v>260</v>
      </c>
      <c r="B21" s="297"/>
      <c r="C21" s="297"/>
      <c r="D21" s="297"/>
      <c r="E21" s="297"/>
      <c r="F21" s="297"/>
      <c r="G21" s="297"/>
      <c r="H21" s="297"/>
      <c r="I21" s="297"/>
      <c r="J21" s="10"/>
    </row>
    <row r="22" spans="1:10" ht="12.75">
      <c r="A22" s="76"/>
      <c r="B22" s="76"/>
      <c r="C22" s="77"/>
      <c r="D22" s="78"/>
      <c r="E22" s="78"/>
      <c r="F22" s="78"/>
      <c r="G22" s="78"/>
      <c r="H22" s="78"/>
      <c r="I22" s="78"/>
      <c r="J22" s="10"/>
    </row>
    <row r="23" spans="1:10" ht="13.5" thickBot="1">
      <c r="A23" s="79"/>
      <c r="B23" s="78"/>
      <c r="C23" s="80"/>
      <c r="D23" s="78"/>
      <c r="E23" s="78"/>
      <c r="F23" s="78"/>
      <c r="G23" s="78"/>
      <c r="H23" s="78"/>
      <c r="I23" s="78"/>
      <c r="J23" s="10"/>
    </row>
    <row r="24" spans="1:10" ht="13.5" thickBot="1">
      <c r="A24" s="63"/>
      <c r="B24" s="63"/>
      <c r="C24" s="63"/>
      <c r="D24" s="298" t="s">
        <v>47</v>
      </c>
      <c r="E24" s="299"/>
      <c r="F24" s="299"/>
      <c r="G24" s="299"/>
      <c r="H24" s="299"/>
      <c r="I24" s="299"/>
      <c r="J24" s="10"/>
    </row>
    <row r="25" spans="1:10" ht="17.25">
      <c r="A25" s="81" t="s">
        <v>241</v>
      </c>
      <c r="B25" s="81" t="s">
        <v>242</v>
      </c>
      <c r="C25" s="98" t="s">
        <v>243</v>
      </c>
      <c r="D25" s="97" t="s">
        <v>244</v>
      </c>
      <c r="E25" s="97" t="s">
        <v>245</v>
      </c>
      <c r="F25" s="97"/>
      <c r="G25" s="97"/>
      <c r="H25" s="97"/>
      <c r="I25" s="99"/>
      <c r="J25" s="10"/>
    </row>
    <row r="26" spans="1:10" ht="22.5" customHeight="1" thickBot="1">
      <c r="A26" s="214" t="s">
        <v>90</v>
      </c>
      <c r="B26" s="214" t="s">
        <v>91</v>
      </c>
      <c r="C26" s="214">
        <v>5</v>
      </c>
      <c r="D26" s="82">
        <v>10100</v>
      </c>
      <c r="E26" s="82">
        <f>C26*D26</f>
        <v>50500</v>
      </c>
      <c r="F26" s="82"/>
      <c r="G26" s="82"/>
      <c r="H26" s="82"/>
      <c r="I26" s="82"/>
      <c r="J26" s="10"/>
    </row>
    <row r="27" spans="1:10" ht="13.5" thickBot="1">
      <c r="A27" s="214" t="s">
        <v>94</v>
      </c>
      <c r="B27" s="214" t="s">
        <v>95</v>
      </c>
      <c r="C27" s="214">
        <v>1</v>
      </c>
      <c r="D27" s="82">
        <v>7000</v>
      </c>
      <c r="E27" s="82">
        <f>C27*D27</f>
        <v>7000</v>
      </c>
      <c r="F27" s="82"/>
      <c r="G27" s="82"/>
      <c r="H27" s="82"/>
      <c r="I27" s="82"/>
      <c r="J27" s="10"/>
    </row>
    <row r="28" spans="1:10" ht="13.5" thickBot="1">
      <c r="A28" s="214" t="s">
        <v>96</v>
      </c>
      <c r="B28" s="214" t="s">
        <v>97</v>
      </c>
      <c r="C28" s="214">
        <v>12</v>
      </c>
      <c r="D28" s="82">
        <v>1500</v>
      </c>
      <c r="E28" s="82">
        <f>C28*D28</f>
        <v>18000</v>
      </c>
      <c r="F28" s="82"/>
      <c r="G28" s="82"/>
      <c r="H28" s="82"/>
      <c r="I28" s="82"/>
      <c r="J28" s="10"/>
    </row>
    <row r="29" spans="1:10" ht="13.5" thickBot="1">
      <c r="A29" s="214" t="s">
        <v>98</v>
      </c>
      <c r="B29" s="214" t="s">
        <v>99</v>
      </c>
      <c r="C29" s="214">
        <v>10</v>
      </c>
      <c r="D29" s="82">
        <v>4500</v>
      </c>
      <c r="E29" s="82">
        <f aca="true" t="shared" si="0" ref="E29:E77">C29*D29</f>
        <v>45000</v>
      </c>
      <c r="F29" s="82"/>
      <c r="G29" s="82"/>
      <c r="H29" s="82"/>
      <c r="I29" s="82"/>
      <c r="J29" s="10"/>
    </row>
    <row r="30" spans="1:9" ht="22.5" customHeight="1" thickBot="1">
      <c r="A30" s="214" t="s">
        <v>100</v>
      </c>
      <c r="B30" s="214" t="s">
        <v>101</v>
      </c>
      <c r="C30" s="214">
        <v>100</v>
      </c>
      <c r="D30" s="83">
        <v>400</v>
      </c>
      <c r="E30" s="82">
        <f t="shared" si="0"/>
        <v>40000</v>
      </c>
      <c r="F30" s="82"/>
      <c r="G30" s="82"/>
      <c r="H30" s="82"/>
      <c r="I30" s="82"/>
    </row>
    <row r="31" spans="1:9" ht="19.5" customHeight="1" thickBot="1">
      <c r="A31" s="214" t="s">
        <v>102</v>
      </c>
      <c r="B31" s="214" t="s">
        <v>101</v>
      </c>
      <c r="C31" s="214">
        <v>100</v>
      </c>
      <c r="D31" s="83">
        <v>400</v>
      </c>
      <c r="E31" s="82">
        <f t="shared" si="0"/>
        <v>40000</v>
      </c>
      <c r="F31" s="82"/>
      <c r="G31" s="82"/>
      <c r="H31" s="82"/>
      <c r="I31" s="82"/>
    </row>
    <row r="32" spans="1:9" ht="16.5" customHeight="1" thickBot="1">
      <c r="A32" s="214" t="s">
        <v>103</v>
      </c>
      <c r="B32" s="214" t="s">
        <v>101</v>
      </c>
      <c r="C32" s="214">
        <v>150</v>
      </c>
      <c r="D32" s="83">
        <v>600</v>
      </c>
      <c r="E32" s="82">
        <f t="shared" si="0"/>
        <v>90000</v>
      </c>
      <c r="F32" s="82"/>
      <c r="G32" s="82"/>
      <c r="H32" s="82"/>
      <c r="I32" s="82"/>
    </row>
    <row r="33" spans="1:9" ht="19.5" customHeight="1" thickBot="1">
      <c r="A33" s="214" t="s">
        <v>104</v>
      </c>
      <c r="B33" s="214" t="s">
        <v>101</v>
      </c>
      <c r="C33" s="214">
        <v>150</v>
      </c>
      <c r="D33" s="83">
        <v>200</v>
      </c>
      <c r="E33" s="82">
        <f t="shared" si="0"/>
        <v>30000</v>
      </c>
      <c r="F33" s="82"/>
      <c r="G33" s="82"/>
      <c r="H33" s="82"/>
      <c r="I33" s="82"/>
    </row>
    <row r="34" spans="1:9" ht="20.25" customHeight="1" thickBot="1">
      <c r="A34" s="214" t="s">
        <v>105</v>
      </c>
      <c r="B34" s="214" t="s">
        <v>101</v>
      </c>
      <c r="C34" s="214">
        <v>150</v>
      </c>
      <c r="D34" s="83">
        <v>600</v>
      </c>
      <c r="E34" s="82">
        <f t="shared" si="0"/>
        <v>90000</v>
      </c>
      <c r="F34" s="82"/>
      <c r="G34" s="82"/>
      <c r="H34" s="82"/>
      <c r="I34" s="82"/>
    </row>
    <row r="35" spans="1:9" ht="13.5" thickBot="1">
      <c r="A35" s="214" t="s">
        <v>106</v>
      </c>
      <c r="B35" s="214" t="s">
        <v>101</v>
      </c>
      <c r="C35" s="214">
        <v>10</v>
      </c>
      <c r="D35" s="83">
        <v>6100</v>
      </c>
      <c r="E35" s="82">
        <f t="shared" si="0"/>
        <v>61000</v>
      </c>
      <c r="F35" s="82"/>
      <c r="G35" s="82"/>
      <c r="H35" s="82"/>
      <c r="I35" s="82"/>
    </row>
    <row r="36" spans="1:9" ht="13.5" thickBot="1">
      <c r="A36" s="214" t="s">
        <v>107</v>
      </c>
      <c r="B36" s="214" t="s">
        <v>101</v>
      </c>
      <c r="C36" s="214">
        <v>4</v>
      </c>
      <c r="D36" s="83">
        <v>6100</v>
      </c>
      <c r="E36" s="82">
        <f t="shared" si="0"/>
        <v>24400</v>
      </c>
      <c r="F36" s="82"/>
      <c r="G36" s="82"/>
      <c r="H36" s="82"/>
      <c r="I36" s="82"/>
    </row>
    <row r="37" spans="1:9" ht="21.75" customHeight="1" thickBot="1">
      <c r="A37" s="214" t="s">
        <v>108</v>
      </c>
      <c r="B37" s="214" t="s">
        <v>109</v>
      </c>
      <c r="C37" s="214">
        <v>10</v>
      </c>
      <c r="D37" s="83">
        <v>3100</v>
      </c>
      <c r="E37" s="82">
        <f t="shared" si="0"/>
        <v>31000</v>
      </c>
      <c r="F37" s="82"/>
      <c r="G37" s="82"/>
      <c r="H37" s="82"/>
      <c r="I37" s="82"/>
    </row>
    <row r="38" spans="1:9" ht="21" customHeight="1" thickBot="1">
      <c r="A38" s="214" t="s">
        <v>108</v>
      </c>
      <c r="B38" s="214" t="s">
        <v>110</v>
      </c>
      <c r="C38" s="214">
        <v>10</v>
      </c>
      <c r="D38" s="83">
        <v>3100</v>
      </c>
      <c r="E38" s="82">
        <f t="shared" si="0"/>
        <v>31000</v>
      </c>
      <c r="F38" s="82"/>
      <c r="G38" s="82"/>
      <c r="H38" s="82"/>
      <c r="I38" s="82"/>
    </row>
    <row r="39" spans="1:9" ht="23.25" customHeight="1" thickBot="1">
      <c r="A39" s="214" t="s">
        <v>111</v>
      </c>
      <c r="B39" s="214" t="s">
        <v>110</v>
      </c>
      <c r="C39" s="214">
        <v>4</v>
      </c>
      <c r="D39" s="83">
        <v>2800</v>
      </c>
      <c r="E39" s="82">
        <f t="shared" si="0"/>
        <v>11200</v>
      </c>
      <c r="F39" s="82"/>
      <c r="G39" s="82"/>
      <c r="H39" s="82"/>
      <c r="I39" s="82"/>
    </row>
    <row r="40" spans="1:9" ht="13.5" thickBot="1">
      <c r="A40" s="214" t="s">
        <v>112</v>
      </c>
      <c r="B40" s="214" t="s">
        <v>113</v>
      </c>
      <c r="C40" s="214">
        <v>4</v>
      </c>
      <c r="D40" s="83">
        <v>10600</v>
      </c>
      <c r="E40" s="82">
        <f t="shared" si="0"/>
        <v>42400</v>
      </c>
      <c r="F40" s="82"/>
      <c r="G40" s="82"/>
      <c r="H40" s="82"/>
      <c r="I40" s="82"/>
    </row>
    <row r="41" spans="1:9" ht="13.5" thickBot="1">
      <c r="A41" s="214" t="s">
        <v>114</v>
      </c>
      <c r="B41" s="214" t="s">
        <v>115</v>
      </c>
      <c r="C41" s="214">
        <v>2</v>
      </c>
      <c r="D41" s="83">
        <v>2400</v>
      </c>
      <c r="E41" s="82">
        <f t="shared" si="0"/>
        <v>4800</v>
      </c>
      <c r="F41" s="82"/>
      <c r="G41" s="82"/>
      <c r="H41" s="82"/>
      <c r="I41" s="82"/>
    </row>
    <row r="42" spans="1:9" ht="13.5" thickBot="1">
      <c r="A42" s="214" t="s">
        <v>116</v>
      </c>
      <c r="B42" s="214" t="s">
        <v>117</v>
      </c>
      <c r="C42" s="214">
        <v>4</v>
      </c>
      <c r="D42" s="83">
        <v>9600</v>
      </c>
      <c r="E42" s="82">
        <f t="shared" si="0"/>
        <v>38400</v>
      </c>
      <c r="F42" s="82"/>
      <c r="G42" s="82"/>
      <c r="H42" s="82"/>
      <c r="I42" s="82"/>
    </row>
    <row r="43" spans="1:9" ht="13.5" thickBot="1">
      <c r="A43" s="214" t="s">
        <v>118</v>
      </c>
      <c r="B43" s="214" t="s">
        <v>119</v>
      </c>
      <c r="C43" s="214">
        <v>50</v>
      </c>
      <c r="D43" s="83">
        <v>6500</v>
      </c>
      <c r="E43" s="82">
        <f t="shared" si="0"/>
        <v>325000</v>
      </c>
      <c r="F43" s="82"/>
      <c r="G43" s="82"/>
      <c r="H43" s="82"/>
      <c r="I43" s="82"/>
    </row>
    <row r="44" spans="1:9" ht="13.5" thickBot="1">
      <c r="A44" s="214" t="s">
        <v>120</v>
      </c>
      <c r="B44" s="214" t="s">
        <v>101</v>
      </c>
      <c r="C44" s="214">
        <v>10</v>
      </c>
      <c r="D44" s="83">
        <v>9800</v>
      </c>
      <c r="E44" s="82">
        <f t="shared" si="0"/>
        <v>98000</v>
      </c>
      <c r="F44" s="82"/>
      <c r="G44" s="82"/>
      <c r="H44" s="82"/>
      <c r="I44" s="82"/>
    </row>
    <row r="45" spans="1:9" ht="13.5" thickBot="1">
      <c r="A45" s="214" t="s">
        <v>121</v>
      </c>
      <c r="B45" s="214" t="s">
        <v>101</v>
      </c>
      <c r="C45" s="214">
        <v>10</v>
      </c>
      <c r="D45" s="83">
        <v>1900</v>
      </c>
      <c r="E45" s="82">
        <f t="shared" si="0"/>
        <v>19000</v>
      </c>
      <c r="F45" s="82"/>
      <c r="G45" s="82"/>
      <c r="H45" s="82"/>
      <c r="I45" s="82"/>
    </row>
    <row r="46" spans="1:9" ht="19.5" customHeight="1" thickBot="1">
      <c r="A46" s="214" t="s">
        <v>122</v>
      </c>
      <c r="B46" s="214" t="s">
        <v>123</v>
      </c>
      <c r="C46" s="214">
        <v>100</v>
      </c>
      <c r="D46" s="83">
        <v>7400</v>
      </c>
      <c r="E46" s="82">
        <f t="shared" si="0"/>
        <v>740000</v>
      </c>
      <c r="F46" s="82"/>
      <c r="G46" s="82"/>
      <c r="H46" s="82"/>
      <c r="I46" s="82"/>
    </row>
    <row r="47" spans="1:9" ht="21" customHeight="1" thickBot="1">
      <c r="A47" s="214" t="s">
        <v>124</v>
      </c>
      <c r="B47" s="214" t="s">
        <v>123</v>
      </c>
      <c r="C47" s="214">
        <v>12</v>
      </c>
      <c r="D47" s="83">
        <v>1200</v>
      </c>
      <c r="E47" s="82">
        <f t="shared" si="0"/>
        <v>14400</v>
      </c>
      <c r="F47" s="82"/>
      <c r="G47" s="82"/>
      <c r="H47" s="82"/>
      <c r="I47" s="82"/>
    </row>
    <row r="48" spans="1:9" ht="13.5" thickBot="1">
      <c r="A48" s="214" t="s">
        <v>125</v>
      </c>
      <c r="B48" s="214" t="s">
        <v>117</v>
      </c>
      <c r="C48" s="214">
        <v>6</v>
      </c>
      <c r="D48" s="83">
        <v>10200</v>
      </c>
      <c r="E48" s="82">
        <f t="shared" si="0"/>
        <v>61200</v>
      </c>
      <c r="F48" s="82"/>
      <c r="G48" s="82"/>
      <c r="H48" s="82"/>
      <c r="I48" s="82"/>
    </row>
    <row r="49" spans="1:9" ht="13.5" thickBot="1">
      <c r="A49" s="214" t="s">
        <v>126</v>
      </c>
      <c r="B49" s="214" t="s">
        <v>91</v>
      </c>
      <c r="C49" s="214">
        <v>4</v>
      </c>
      <c r="D49" s="83">
        <v>15600</v>
      </c>
      <c r="E49" s="82">
        <f t="shared" si="0"/>
        <v>62400</v>
      </c>
      <c r="F49" s="82"/>
      <c r="G49" s="82"/>
      <c r="H49" s="82"/>
      <c r="I49" s="82"/>
    </row>
    <row r="50" spans="1:9" ht="13.5" thickBot="1">
      <c r="A50" s="214" t="s">
        <v>127</v>
      </c>
      <c r="B50" s="214" t="s">
        <v>91</v>
      </c>
      <c r="C50" s="214">
        <v>3</v>
      </c>
      <c r="D50" s="83">
        <v>13400</v>
      </c>
      <c r="E50" s="82">
        <f t="shared" si="0"/>
        <v>40200</v>
      </c>
      <c r="F50" s="82"/>
      <c r="G50" s="82"/>
      <c r="H50" s="82"/>
      <c r="I50" s="82"/>
    </row>
    <row r="51" spans="1:9" ht="30" customHeight="1" thickBot="1">
      <c r="A51" s="214" t="s">
        <v>128</v>
      </c>
      <c r="B51" s="214" t="s">
        <v>129</v>
      </c>
      <c r="C51" s="214">
        <v>8</v>
      </c>
      <c r="D51" s="83">
        <v>47300</v>
      </c>
      <c r="E51" s="82">
        <f t="shared" si="0"/>
        <v>378400</v>
      </c>
      <c r="F51" s="82"/>
      <c r="G51" s="82"/>
      <c r="H51" s="82"/>
      <c r="I51" s="82"/>
    </row>
    <row r="52" spans="1:9" ht="28.5" customHeight="1" thickBot="1">
      <c r="A52" s="214" t="s">
        <v>130</v>
      </c>
      <c r="B52" s="214" t="s">
        <v>129</v>
      </c>
      <c r="C52" s="214">
        <v>8</v>
      </c>
      <c r="D52" s="83">
        <v>55300</v>
      </c>
      <c r="E52" s="82">
        <f t="shared" si="0"/>
        <v>442400</v>
      </c>
      <c r="F52" s="82"/>
      <c r="G52" s="82"/>
      <c r="H52" s="82"/>
      <c r="I52" s="82"/>
    </row>
    <row r="53" spans="1:9" ht="20.25" customHeight="1" thickBot="1">
      <c r="A53" s="214" t="s">
        <v>131</v>
      </c>
      <c r="B53" s="214" t="s">
        <v>101</v>
      </c>
      <c r="C53" s="214">
        <v>6</v>
      </c>
      <c r="D53" s="83">
        <v>7500</v>
      </c>
      <c r="E53" s="82">
        <f t="shared" si="0"/>
        <v>45000</v>
      </c>
      <c r="F53" s="82"/>
      <c r="G53" s="82"/>
      <c r="H53" s="82"/>
      <c r="I53" s="82"/>
    </row>
    <row r="54" spans="1:9" ht="13.5" thickBot="1">
      <c r="A54" s="214" t="s">
        <v>132</v>
      </c>
      <c r="B54" s="214" t="s">
        <v>101</v>
      </c>
      <c r="C54" s="214">
        <v>10</v>
      </c>
      <c r="D54" s="83">
        <v>400</v>
      </c>
      <c r="E54" s="82">
        <f t="shared" si="0"/>
        <v>4000</v>
      </c>
      <c r="F54" s="82"/>
      <c r="G54" s="82"/>
      <c r="H54" s="82"/>
      <c r="I54" s="82"/>
    </row>
    <row r="55" spans="1:9" ht="18" thickBot="1">
      <c r="A55" s="214" t="s">
        <v>133</v>
      </c>
      <c r="B55" s="214" t="s">
        <v>134</v>
      </c>
      <c r="C55" s="214">
        <v>10</v>
      </c>
      <c r="D55" s="83">
        <v>400</v>
      </c>
      <c r="E55" s="82">
        <f t="shared" si="0"/>
        <v>4000</v>
      </c>
      <c r="F55" s="82"/>
      <c r="G55" s="82"/>
      <c r="H55" s="82"/>
      <c r="I55" s="82"/>
    </row>
    <row r="56" spans="1:9" ht="13.5" thickBot="1">
      <c r="A56" s="214" t="s">
        <v>135</v>
      </c>
      <c r="B56" s="214" t="s">
        <v>136</v>
      </c>
      <c r="C56" s="214">
        <v>1</v>
      </c>
      <c r="D56" s="83">
        <v>62400</v>
      </c>
      <c r="E56" s="82">
        <f t="shared" si="0"/>
        <v>62400</v>
      </c>
      <c r="F56" s="82"/>
      <c r="G56" s="82"/>
      <c r="H56" s="82"/>
      <c r="I56" s="82"/>
    </row>
    <row r="57" spans="1:9" ht="13.5" thickBot="1">
      <c r="A57" s="214" t="s">
        <v>137</v>
      </c>
      <c r="B57" s="214" t="s">
        <v>91</v>
      </c>
      <c r="C57" s="214">
        <v>1</v>
      </c>
      <c r="D57" s="83">
        <v>38000</v>
      </c>
      <c r="E57" s="82">
        <f t="shared" si="0"/>
        <v>38000</v>
      </c>
      <c r="F57" s="82"/>
      <c r="G57" s="82"/>
      <c r="H57" s="82"/>
      <c r="I57" s="82"/>
    </row>
    <row r="58" spans="1:9" ht="34.5" thickBot="1">
      <c r="A58" s="214" t="s">
        <v>138</v>
      </c>
      <c r="B58" s="214" t="s">
        <v>139</v>
      </c>
      <c r="C58" s="214">
        <v>120</v>
      </c>
      <c r="D58" s="83">
        <v>6000</v>
      </c>
      <c r="E58" s="82">
        <f t="shared" si="0"/>
        <v>720000</v>
      </c>
      <c r="F58" s="82"/>
      <c r="G58" s="82"/>
      <c r="H58" s="82"/>
      <c r="I58" s="82"/>
    </row>
    <row r="59" spans="1:9" ht="21" customHeight="1" thickBot="1">
      <c r="A59" s="214" t="s">
        <v>140</v>
      </c>
      <c r="B59" s="214" t="s">
        <v>101</v>
      </c>
      <c r="C59" s="214">
        <v>6</v>
      </c>
      <c r="D59" s="83">
        <v>9000</v>
      </c>
      <c r="E59" s="82">
        <f t="shared" si="0"/>
        <v>54000</v>
      </c>
      <c r="F59" s="82"/>
      <c r="G59" s="82"/>
      <c r="H59" s="82"/>
      <c r="I59" s="82"/>
    </row>
    <row r="60" spans="1:9" ht="22.5" customHeight="1" thickBot="1">
      <c r="A60" s="214" t="s">
        <v>141</v>
      </c>
      <c r="B60" s="214" t="s">
        <v>142</v>
      </c>
      <c r="C60" s="214">
        <v>200</v>
      </c>
      <c r="D60" s="83">
        <v>3000</v>
      </c>
      <c r="E60" s="82">
        <f t="shared" si="0"/>
        <v>600000</v>
      </c>
      <c r="F60" s="82"/>
      <c r="G60" s="82"/>
      <c r="H60" s="82"/>
      <c r="I60" s="82"/>
    </row>
    <row r="61" spans="1:9" ht="15" customHeight="1" thickBot="1">
      <c r="A61" s="214" t="s">
        <v>143</v>
      </c>
      <c r="B61" s="214" t="s">
        <v>144</v>
      </c>
      <c r="C61" s="214">
        <v>2</v>
      </c>
      <c r="D61" s="83">
        <v>8500</v>
      </c>
      <c r="E61" s="82">
        <f t="shared" si="0"/>
        <v>17000</v>
      </c>
      <c r="F61" s="82"/>
      <c r="G61" s="82"/>
      <c r="H61" s="82"/>
      <c r="I61" s="82"/>
    </row>
    <row r="62" spans="1:9" ht="15" customHeight="1" thickBot="1">
      <c r="A62" s="214" t="s">
        <v>145</v>
      </c>
      <c r="B62" s="214" t="s">
        <v>144</v>
      </c>
      <c r="C62" s="214">
        <v>2</v>
      </c>
      <c r="D62" s="83">
        <v>6800</v>
      </c>
      <c r="E62" s="82">
        <f t="shared" si="0"/>
        <v>13600</v>
      </c>
      <c r="F62" s="82"/>
      <c r="G62" s="82"/>
      <c r="H62" s="82"/>
      <c r="I62" s="82"/>
    </row>
    <row r="63" spans="1:9" ht="20.25" customHeight="1" thickBot="1">
      <c r="A63" s="214" t="s">
        <v>146</v>
      </c>
      <c r="B63" s="214" t="s">
        <v>109</v>
      </c>
      <c r="C63" s="214">
        <v>4</v>
      </c>
      <c r="D63" s="83">
        <v>2700</v>
      </c>
      <c r="E63" s="82">
        <f t="shared" si="0"/>
        <v>10800</v>
      </c>
      <c r="F63" s="82"/>
      <c r="G63" s="82"/>
      <c r="H63" s="82"/>
      <c r="I63" s="82"/>
    </row>
    <row r="64" spans="1:9" ht="22.5" customHeight="1" thickBot="1">
      <c r="A64" s="214" t="s">
        <v>147</v>
      </c>
      <c r="B64" s="214" t="s">
        <v>101</v>
      </c>
      <c r="C64" s="214">
        <v>10</v>
      </c>
      <c r="D64" s="83">
        <v>15600</v>
      </c>
      <c r="E64" s="82">
        <f t="shared" si="0"/>
        <v>156000</v>
      </c>
      <c r="F64" s="82"/>
      <c r="G64" s="82"/>
      <c r="H64" s="82"/>
      <c r="I64" s="82"/>
    </row>
    <row r="65" spans="1:9" ht="19.5" customHeight="1" thickBot="1">
      <c r="A65" s="214" t="s">
        <v>148</v>
      </c>
      <c r="B65" s="214" t="s">
        <v>144</v>
      </c>
      <c r="C65" s="214">
        <v>1</v>
      </c>
      <c r="D65" s="83">
        <v>12300</v>
      </c>
      <c r="E65" s="82">
        <f t="shared" si="0"/>
        <v>12300</v>
      </c>
      <c r="F65" s="82"/>
      <c r="G65" s="82"/>
      <c r="H65" s="82"/>
      <c r="I65" s="82"/>
    </row>
    <row r="66" spans="1:9" ht="21" customHeight="1" thickBot="1">
      <c r="A66" s="214" t="s">
        <v>149</v>
      </c>
      <c r="B66" s="214" t="s">
        <v>101</v>
      </c>
      <c r="C66" s="214">
        <v>1</v>
      </c>
      <c r="D66" s="83">
        <v>5200</v>
      </c>
      <c r="E66" s="82">
        <f t="shared" si="0"/>
        <v>5200</v>
      </c>
      <c r="F66" s="82"/>
      <c r="G66" s="82"/>
      <c r="H66" s="82"/>
      <c r="I66" s="82"/>
    </row>
    <row r="67" spans="1:9" ht="16.5" customHeight="1" thickBot="1">
      <c r="A67" s="214" t="s">
        <v>150</v>
      </c>
      <c r="B67" s="214" t="s">
        <v>151</v>
      </c>
      <c r="C67" s="214">
        <v>8</v>
      </c>
      <c r="D67" s="83">
        <v>10800</v>
      </c>
      <c r="E67" s="82">
        <f t="shared" si="0"/>
        <v>86400</v>
      </c>
      <c r="F67" s="82"/>
      <c r="G67" s="82"/>
      <c r="H67" s="82"/>
      <c r="I67" s="82"/>
    </row>
    <row r="68" spans="1:9" ht="18" thickBot="1">
      <c r="A68" s="214" t="s">
        <v>152</v>
      </c>
      <c r="B68" s="214" t="s">
        <v>101</v>
      </c>
      <c r="C68" s="214">
        <v>4</v>
      </c>
      <c r="D68" s="83">
        <v>1900</v>
      </c>
      <c r="E68" s="82">
        <f t="shared" si="0"/>
        <v>7600</v>
      </c>
      <c r="F68" s="82"/>
      <c r="G68" s="82"/>
      <c r="H68" s="82"/>
      <c r="I68" s="82"/>
    </row>
    <row r="69" spans="1:9" ht="13.5" thickBot="1">
      <c r="A69" s="214" t="s">
        <v>153</v>
      </c>
      <c r="B69" s="214" t="s">
        <v>136</v>
      </c>
      <c r="C69" s="214">
        <v>1</v>
      </c>
      <c r="D69" s="83">
        <v>117900</v>
      </c>
      <c r="E69" s="82">
        <f t="shared" si="0"/>
        <v>117900</v>
      </c>
      <c r="F69" s="82"/>
      <c r="G69" s="82"/>
      <c r="H69" s="82"/>
      <c r="I69" s="82"/>
    </row>
    <row r="70" spans="1:9" ht="13.5" thickBot="1">
      <c r="A70" s="214" t="s">
        <v>154</v>
      </c>
      <c r="B70" s="214" t="s">
        <v>144</v>
      </c>
      <c r="C70" s="214">
        <v>5</v>
      </c>
      <c r="D70" s="83">
        <v>8600</v>
      </c>
      <c r="E70" s="82">
        <f t="shared" si="0"/>
        <v>43000</v>
      </c>
      <c r="F70" s="82"/>
      <c r="G70" s="82"/>
      <c r="H70" s="82"/>
      <c r="I70" s="82"/>
    </row>
    <row r="71" spans="1:9" ht="13.5" thickBot="1">
      <c r="A71" s="214" t="s">
        <v>155</v>
      </c>
      <c r="B71" s="214" t="s">
        <v>101</v>
      </c>
      <c r="C71" s="214">
        <v>10</v>
      </c>
      <c r="D71" s="83">
        <v>1800</v>
      </c>
      <c r="E71" s="82">
        <f t="shared" si="0"/>
        <v>18000</v>
      </c>
      <c r="F71" s="82"/>
      <c r="G71" s="82"/>
      <c r="H71" s="82"/>
      <c r="I71" s="82"/>
    </row>
    <row r="72" spans="1:9" ht="13.5" thickBot="1">
      <c r="A72" s="214" t="s">
        <v>156</v>
      </c>
      <c r="B72" s="215" t="s">
        <v>101</v>
      </c>
      <c r="C72" s="215">
        <v>100</v>
      </c>
      <c r="D72" s="83">
        <v>600</v>
      </c>
      <c r="E72" s="82">
        <f t="shared" si="0"/>
        <v>60000</v>
      </c>
      <c r="F72" s="82"/>
      <c r="G72" s="82"/>
      <c r="H72" s="82"/>
      <c r="I72" s="82"/>
    </row>
    <row r="73" spans="1:9" ht="13.5" thickBot="1">
      <c r="A73" s="214" t="s">
        <v>157</v>
      </c>
      <c r="B73" s="215" t="s">
        <v>158</v>
      </c>
      <c r="C73" s="215">
        <v>1</v>
      </c>
      <c r="D73" s="83">
        <v>108000</v>
      </c>
      <c r="E73" s="82">
        <f t="shared" si="0"/>
        <v>108000</v>
      </c>
      <c r="F73" s="82"/>
      <c r="G73" s="82"/>
      <c r="H73" s="82"/>
      <c r="I73" s="82"/>
    </row>
    <row r="74" spans="1:9" ht="13.5" thickBot="1">
      <c r="A74" s="214" t="s">
        <v>159</v>
      </c>
      <c r="B74" s="215" t="s">
        <v>158</v>
      </c>
      <c r="C74" s="215">
        <v>1</v>
      </c>
      <c r="D74" s="83">
        <v>15600</v>
      </c>
      <c r="E74" s="82">
        <f t="shared" si="0"/>
        <v>15600</v>
      </c>
      <c r="F74" s="82"/>
      <c r="G74" s="82"/>
      <c r="H74" s="82"/>
      <c r="I74" s="82"/>
    </row>
    <row r="75" spans="1:9" ht="18" thickBot="1">
      <c r="A75" s="214" t="s">
        <v>160</v>
      </c>
      <c r="B75" s="215" t="s">
        <v>101</v>
      </c>
      <c r="C75" s="215">
        <v>6</v>
      </c>
      <c r="D75" s="83">
        <v>4300</v>
      </c>
      <c r="E75" s="82">
        <f t="shared" si="0"/>
        <v>25800</v>
      </c>
      <c r="F75" s="82"/>
      <c r="G75" s="82"/>
      <c r="H75" s="82"/>
      <c r="I75" s="82"/>
    </row>
    <row r="76" spans="1:9" ht="18" thickBot="1">
      <c r="A76" s="214" t="s">
        <v>161</v>
      </c>
      <c r="B76" s="214" t="s">
        <v>162</v>
      </c>
      <c r="C76" s="214">
        <v>50</v>
      </c>
      <c r="D76" s="83">
        <v>5800</v>
      </c>
      <c r="E76" s="82">
        <f t="shared" si="0"/>
        <v>290000</v>
      </c>
      <c r="F76" s="82"/>
      <c r="G76" s="82"/>
      <c r="H76" s="82"/>
      <c r="I76" s="82"/>
    </row>
    <row r="77" spans="1:9" ht="21.75" customHeight="1" thickBot="1">
      <c r="A77" s="214" t="s">
        <v>163</v>
      </c>
      <c r="B77" s="214" t="s">
        <v>164</v>
      </c>
      <c r="C77" s="214">
        <v>100</v>
      </c>
      <c r="D77" s="83">
        <v>10100</v>
      </c>
      <c r="E77" s="82">
        <f t="shared" si="0"/>
        <v>1010000</v>
      </c>
      <c r="F77" s="82"/>
      <c r="G77" s="82"/>
      <c r="H77" s="82"/>
      <c r="I77" s="82"/>
    </row>
    <row r="78" spans="1:9" ht="12.75">
      <c r="A78" s="216" t="s">
        <v>247</v>
      </c>
      <c r="B78" s="217"/>
      <c r="C78" s="217"/>
      <c r="D78" s="82"/>
      <c r="E78" s="221">
        <f>E26+E27+E28+E29+E30+E31+E32+E33+E34+E35+E36+E37+E38+E39+E40+E41+E42+E43+E44+E45+E46+E47+E48+E49+E50+E51+E52+E53+E54+E55+E56+E57+E58+E59+E60+E61+E62+E63+E64+E65+E66+E67+E68+E69+E70+E71+E72+E73+E74+E75+E76+E77</f>
        <v>6360300</v>
      </c>
      <c r="F78" s="82"/>
      <c r="G78" s="82"/>
      <c r="H78" s="82"/>
      <c r="I78" s="222"/>
    </row>
    <row r="79" spans="1:9" ht="12.75">
      <c r="A79" s="216" t="s">
        <v>248</v>
      </c>
      <c r="B79" s="217"/>
      <c r="C79" s="217"/>
      <c r="D79" s="82"/>
      <c r="E79" s="221">
        <v>50850</v>
      </c>
      <c r="F79" s="82"/>
      <c r="G79" s="82"/>
      <c r="H79" s="82"/>
      <c r="I79" s="222"/>
    </row>
    <row r="80" spans="1:9" ht="12.75">
      <c r="A80" s="216" t="s">
        <v>249</v>
      </c>
      <c r="B80" s="217"/>
      <c r="C80" s="217"/>
      <c r="D80" s="82"/>
      <c r="E80" s="221">
        <v>961457</v>
      </c>
      <c r="F80" s="82"/>
      <c r="G80" s="82"/>
      <c r="H80" s="82"/>
      <c r="I80" s="222"/>
    </row>
    <row r="81" spans="1:9" ht="12.75">
      <c r="A81" s="218" t="s">
        <v>250</v>
      </c>
      <c r="B81" s="219"/>
      <c r="C81" s="220"/>
      <c r="D81" s="95"/>
      <c r="E81" s="221">
        <v>7372607</v>
      </c>
      <c r="F81" s="95"/>
      <c r="G81" s="95"/>
      <c r="H81" s="95"/>
      <c r="I81" s="223"/>
    </row>
    <row r="82" spans="1:9" ht="12.75">
      <c r="A82" s="84"/>
      <c r="B82" s="84"/>
      <c r="C82" s="85"/>
      <c r="D82" s="61"/>
      <c r="E82" s="61"/>
      <c r="F82" s="61"/>
      <c r="G82" s="61"/>
      <c r="H82" s="61"/>
      <c r="I82" s="94"/>
    </row>
    <row r="83" spans="1:9" ht="13.5" thickBot="1">
      <c r="A83" s="10"/>
      <c r="B83" s="10"/>
      <c r="C83" s="10"/>
      <c r="D83" s="10"/>
      <c r="E83" s="10"/>
      <c r="F83" s="10"/>
      <c r="G83" s="10"/>
      <c r="H83" s="10"/>
      <c r="I83" s="10"/>
    </row>
    <row r="84" spans="1:9" ht="13.5" thickBot="1">
      <c r="A84" s="293" t="s">
        <v>251</v>
      </c>
      <c r="B84" s="294"/>
      <c r="C84" s="294"/>
      <c r="D84" s="10"/>
      <c r="E84" s="10"/>
      <c r="F84" s="10"/>
      <c r="G84" s="10"/>
      <c r="H84" s="10"/>
      <c r="I84" s="10"/>
    </row>
    <row r="85" spans="1:9" ht="12.75">
      <c r="A85" s="295" t="s">
        <v>252</v>
      </c>
      <c r="B85" s="296"/>
      <c r="C85" s="296"/>
      <c r="D85" s="10"/>
      <c r="E85" s="10"/>
      <c r="F85" s="10"/>
      <c r="G85" s="10"/>
      <c r="H85" s="10"/>
      <c r="I85" s="10"/>
    </row>
    <row r="86" spans="1:9" ht="63.75">
      <c r="A86" s="300" t="s">
        <v>179</v>
      </c>
      <c r="B86" s="301"/>
      <c r="C86" s="224" t="s">
        <v>47</v>
      </c>
      <c r="D86" s="10"/>
      <c r="E86" s="10"/>
      <c r="F86" s="10"/>
      <c r="G86" s="10"/>
      <c r="H86" s="10"/>
      <c r="I86" s="10"/>
    </row>
    <row r="87" spans="1:9" ht="12.75">
      <c r="A87" s="225" t="s">
        <v>49</v>
      </c>
      <c r="B87" s="226" t="s">
        <v>253</v>
      </c>
      <c r="C87" s="225" t="s">
        <v>246</v>
      </c>
      <c r="D87" s="10"/>
      <c r="E87" s="10"/>
      <c r="F87" s="10"/>
      <c r="G87" s="10"/>
      <c r="H87" s="10"/>
      <c r="I87" s="10"/>
    </row>
    <row r="88" spans="1:15" ht="38.25">
      <c r="A88" s="89" t="s">
        <v>254</v>
      </c>
      <c r="B88" s="86">
        <v>1</v>
      </c>
      <c r="C88" s="87">
        <v>395108531</v>
      </c>
      <c r="D88" s="10"/>
      <c r="E88" s="10"/>
      <c r="F88" s="10"/>
      <c r="G88" s="10"/>
      <c r="H88" s="10"/>
      <c r="I88" s="10"/>
      <c r="O88" s="69">
        <v>395108531</v>
      </c>
    </row>
    <row r="89" spans="1:9" ht="25.5">
      <c r="A89" s="89" t="s">
        <v>255</v>
      </c>
      <c r="B89" s="86">
        <v>1</v>
      </c>
      <c r="C89" s="87">
        <v>73726070</v>
      </c>
      <c r="D89" s="10"/>
      <c r="E89" s="10"/>
      <c r="F89" s="10"/>
      <c r="G89" s="10"/>
      <c r="H89" s="10"/>
      <c r="I89" s="10"/>
    </row>
    <row r="90" spans="1:9" ht="12.75">
      <c r="A90" s="89" t="s">
        <v>256</v>
      </c>
      <c r="B90" s="86">
        <v>1</v>
      </c>
      <c r="C90" s="87">
        <v>5000000</v>
      </c>
      <c r="D90" s="10"/>
      <c r="E90" s="10"/>
      <c r="F90" s="10"/>
      <c r="G90" s="10"/>
      <c r="H90" s="10"/>
      <c r="I90" s="10"/>
    </row>
    <row r="91" spans="1:9" ht="12.75">
      <c r="A91" s="89" t="s">
        <v>257</v>
      </c>
      <c r="B91" s="86">
        <v>1</v>
      </c>
      <c r="C91" s="87">
        <v>1000000</v>
      </c>
      <c r="D91" s="10"/>
      <c r="E91" s="10"/>
      <c r="F91" s="10"/>
      <c r="G91" s="10"/>
      <c r="H91" s="10"/>
      <c r="I91" s="10"/>
    </row>
    <row r="92" spans="1:9" ht="12.75">
      <c r="A92" s="292" t="s">
        <v>30</v>
      </c>
      <c r="B92" s="292"/>
      <c r="C92" s="88">
        <f>C88+C89+C90+C91</f>
        <v>474834601</v>
      </c>
      <c r="D92" s="10"/>
      <c r="E92" s="10"/>
      <c r="F92" s="10"/>
      <c r="G92" s="10"/>
      <c r="H92" s="10"/>
      <c r="I92" s="10"/>
    </row>
  </sheetData>
  <sheetProtection/>
  <mergeCells count="7">
    <mergeCell ref="A3:I3"/>
    <mergeCell ref="A92:B92"/>
    <mergeCell ref="A84:C84"/>
    <mergeCell ref="A85:C85"/>
    <mergeCell ref="A21:I21"/>
    <mergeCell ref="D24:I24"/>
    <mergeCell ref="A86:B86"/>
  </mergeCells>
  <printOptions/>
  <pageMargins left="0.7086614173228347" right="0.7086614173228347" top="0.7480314960629921" bottom="0.7480314960629921" header="0.31496062992125984" footer="0.31496062992125984"/>
  <pageSetup horizontalDpi="600" verticalDpi="600" orientation="landscape" paperSize="5" scale="70" r:id="rId1"/>
</worksheet>
</file>

<file path=xl/worksheets/sheet6.xml><?xml version="1.0" encoding="utf-8"?>
<worksheet xmlns="http://schemas.openxmlformats.org/spreadsheetml/2006/main" xmlns:r="http://schemas.openxmlformats.org/officeDocument/2006/relationships">
  <dimension ref="A1:C31"/>
  <sheetViews>
    <sheetView workbookViewId="0" topLeftCell="A1">
      <selection activeCell="D20" sqref="D20"/>
    </sheetView>
  </sheetViews>
  <sheetFormatPr defaultColWidth="11.421875" defaultRowHeight="12.75"/>
  <cols>
    <col min="1" max="1" width="41.28125" style="1" customWidth="1"/>
    <col min="2" max="2" width="47.28125" style="1" bestFit="1" customWidth="1"/>
    <col min="3" max="16384" width="11.421875" style="1" customWidth="1"/>
  </cols>
  <sheetData>
    <row r="1" spans="1:2" ht="15">
      <c r="A1" s="302"/>
      <c r="B1" s="302"/>
    </row>
    <row r="2" spans="1:2" ht="16.5" customHeight="1">
      <c r="A2" s="306" t="s">
        <v>28</v>
      </c>
      <c r="B2" s="306"/>
    </row>
    <row r="3" spans="1:2" ht="21" customHeight="1">
      <c r="A3" s="7"/>
      <c r="B3" s="7"/>
    </row>
    <row r="4" spans="1:3" ht="66.75" customHeight="1">
      <c r="A4" s="109" t="s">
        <v>12</v>
      </c>
      <c r="B4" s="109" t="s">
        <v>47</v>
      </c>
      <c r="C4" s="12"/>
    </row>
    <row r="5" spans="1:2" ht="24" customHeight="1">
      <c r="A5" s="13" t="s">
        <v>0</v>
      </c>
      <c r="B5" s="27" t="s">
        <v>4</v>
      </c>
    </row>
    <row r="6" spans="1:2" ht="26.25" customHeight="1">
      <c r="A6" s="13" t="s">
        <v>14</v>
      </c>
      <c r="B6" s="40" t="s">
        <v>4</v>
      </c>
    </row>
    <row r="7" spans="1:2" ht="30" customHeight="1">
      <c r="A7" s="13" t="s">
        <v>8</v>
      </c>
      <c r="B7" s="27" t="s">
        <v>4</v>
      </c>
    </row>
    <row r="8" spans="1:2" ht="39" customHeight="1">
      <c r="A8" s="13" t="s">
        <v>11</v>
      </c>
      <c r="B8" s="27" t="s">
        <v>4</v>
      </c>
    </row>
    <row r="9" spans="1:2" ht="27" customHeight="1">
      <c r="A9" s="13" t="s">
        <v>27</v>
      </c>
      <c r="B9" s="27" t="s">
        <v>4</v>
      </c>
    </row>
    <row r="10" spans="1:2" ht="18" customHeight="1">
      <c r="A10" s="4"/>
      <c r="B10" s="4"/>
    </row>
    <row r="11" spans="1:2" ht="18" customHeight="1">
      <c r="A11" s="4"/>
      <c r="B11" s="4"/>
    </row>
    <row r="12" spans="1:2" ht="18" customHeight="1">
      <c r="A12" s="4"/>
      <c r="B12" s="4"/>
    </row>
    <row r="14" ht="12.75" hidden="1"/>
    <row r="15" spans="1:2" s="2" customFormat="1" ht="9" customHeight="1">
      <c r="A15" s="6"/>
      <c r="B15" s="6"/>
    </row>
    <row r="16" spans="1:2" s="2" customFormat="1" ht="12.75">
      <c r="A16" s="9" t="s">
        <v>19</v>
      </c>
      <c r="B16" s="9"/>
    </row>
    <row r="17" spans="1:2" s="2" customFormat="1" ht="12.75">
      <c r="A17" s="303" t="s">
        <v>22</v>
      </c>
      <c r="B17" s="303"/>
    </row>
    <row r="18" spans="1:2" s="2" customFormat="1" ht="12.75">
      <c r="A18" s="8"/>
      <c r="B18" s="8"/>
    </row>
    <row r="19" spans="1:2" s="2" customFormat="1" ht="12.75">
      <c r="A19" s="8"/>
      <c r="B19" s="8"/>
    </row>
    <row r="20" spans="1:2" s="2" customFormat="1" ht="12.75">
      <c r="A20" s="8"/>
      <c r="B20" s="8"/>
    </row>
    <row r="21" spans="1:2" s="2" customFormat="1" ht="12.75">
      <c r="A21" s="9" t="s">
        <v>313</v>
      </c>
      <c r="B21" s="9"/>
    </row>
    <row r="22" spans="1:2" s="2" customFormat="1" ht="24" customHeight="1">
      <c r="A22" s="303" t="s">
        <v>26</v>
      </c>
      <c r="B22" s="303"/>
    </row>
    <row r="23" spans="1:2" s="2" customFormat="1" ht="12.75">
      <c r="A23" s="8"/>
      <c r="B23" s="8"/>
    </row>
    <row r="24" spans="1:2" s="2" customFormat="1" ht="12" customHeight="1">
      <c r="A24" s="36" t="s">
        <v>314</v>
      </c>
      <c r="B24" s="8"/>
    </row>
    <row r="25" spans="1:2" s="2" customFormat="1" ht="11.25" customHeight="1">
      <c r="A25" s="305" t="s">
        <v>315</v>
      </c>
      <c r="B25" s="286"/>
    </row>
    <row r="26" spans="1:2" s="2" customFormat="1" ht="13.5" customHeight="1">
      <c r="A26" s="305"/>
      <c r="B26" s="305"/>
    </row>
    <row r="27" spans="1:2" ht="14.25" customHeight="1">
      <c r="A27" s="10"/>
      <c r="B27" s="10"/>
    </row>
    <row r="28" spans="1:2" ht="12.75" customHeight="1">
      <c r="A28" s="5"/>
      <c r="B28" s="5"/>
    </row>
    <row r="29" spans="1:2" ht="12.75">
      <c r="A29" s="304" t="s">
        <v>5</v>
      </c>
      <c r="B29" s="304"/>
    </row>
    <row r="30" spans="1:2" ht="12.75">
      <c r="A30" s="8"/>
      <c r="B30" s="8"/>
    </row>
    <row r="31" spans="1:2" ht="12.75">
      <c r="A31" s="3"/>
      <c r="B31" s="3"/>
    </row>
  </sheetData>
  <sheetProtection/>
  <mergeCells count="7">
    <mergeCell ref="A1:B1"/>
    <mergeCell ref="A17:B17"/>
    <mergeCell ref="A29:B29"/>
    <mergeCell ref="A22:B22"/>
    <mergeCell ref="A26:B26"/>
    <mergeCell ref="A2:B2"/>
    <mergeCell ref="A25:B25"/>
  </mergeCells>
  <printOptions horizontalCentered="1" verticalCentered="1"/>
  <pageMargins left="0.590551181102362" right="0.236220472440945" top="0.748031496062992" bottom="0.748031496062992" header="0.31496062992126" footer="0.31496062992126"/>
  <pageSetup horizontalDpi="600" verticalDpi="600" orientation="landscape" r:id="rId1"/>
  <headerFooter alignWithMargins="0">
    <oddHeader>&amp;C&amp;"Arial,Negrita"&amp;12
&amp;14RESUMEN  DE LA INVITACIÓN ABIERTA No.006 DE 2020&amp;"Arial,Normal"&amp;12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 DE LICORES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DEN01</dc:creator>
  <cp:keywords/>
  <dc:description/>
  <cp:lastModifiedBy>Sandra Milena Cubillos Gonzalez</cp:lastModifiedBy>
  <cp:lastPrinted>2020-03-24T19:39:10Z</cp:lastPrinted>
  <dcterms:created xsi:type="dcterms:W3CDTF">2008-05-02T16:29:50Z</dcterms:created>
  <dcterms:modified xsi:type="dcterms:W3CDTF">2021-05-20T16:53:18Z</dcterms:modified>
  <cp:category/>
  <cp:version/>
  <cp:contentType/>
  <cp:contentStatus/>
</cp:coreProperties>
</file>