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1\INVITACION ABIERTA 02 SERVICIOS DE TEMPORALES\"/>
    </mc:Choice>
  </mc:AlternateContent>
  <bookViews>
    <workbookView xWindow="0" yWindow="0" windowWidth="28800" windowHeight="12330" activeTab="5"/>
  </bookViews>
  <sheets>
    <sheet name="JURIDICA" sheetId="6" r:id="rId1"/>
    <sheet name="EVALUACION FINANCIERA" sheetId="9" r:id="rId2"/>
    <sheet name="EVALUACION TECNICA" sheetId="4" r:id="rId3"/>
    <sheet name="EXPERIENCIA" sheetId="8" r:id="rId4"/>
    <sheet name="EVALUACION ECONOMICA" sheetId="5" r:id="rId5"/>
    <sheet name="RESUMEN" sheetId="3"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5" l="1"/>
  <c r="D5" i="5"/>
  <c r="D11" i="5"/>
  <c r="D10" i="5"/>
  <c r="D9" i="5"/>
  <c r="D8" i="5"/>
  <c r="D7" i="5"/>
  <c r="D172" i="9"/>
  <c r="C170" i="9"/>
  <c r="C169" i="9"/>
  <c r="D170" i="9" s="1"/>
  <c r="A169" i="9"/>
  <c r="D166" i="9"/>
  <c r="D159" i="9"/>
  <c r="C157" i="9"/>
  <c r="C156" i="9"/>
  <c r="D157" i="9" s="1"/>
  <c r="A156" i="9"/>
  <c r="D153" i="9"/>
  <c r="D146" i="9"/>
  <c r="C144" i="9"/>
  <c r="D144" i="9" s="1"/>
  <c r="C143" i="9"/>
  <c r="A143" i="9"/>
  <c r="D140" i="9"/>
  <c r="D133" i="9"/>
  <c r="C131" i="9"/>
  <c r="C130" i="9"/>
  <c r="D131" i="9" s="1"/>
  <c r="A130" i="9"/>
  <c r="D127" i="9"/>
  <c r="D120" i="9"/>
  <c r="C118" i="9"/>
  <c r="D118" i="9" s="1"/>
  <c r="C117" i="9"/>
  <c r="A117" i="9"/>
  <c r="D114" i="9"/>
  <c r="D107" i="9"/>
  <c r="C105" i="9"/>
  <c r="C104" i="9"/>
  <c r="D105" i="9" s="1"/>
  <c r="A104" i="9"/>
  <c r="D101" i="9"/>
  <c r="D94" i="9"/>
  <c r="C92" i="9"/>
  <c r="D92" i="9" s="1"/>
  <c r="C91" i="9"/>
  <c r="A91" i="9"/>
  <c r="D88" i="9"/>
  <c r="D81" i="9"/>
  <c r="C79" i="9"/>
  <c r="C78" i="9"/>
  <c r="D79" i="9" s="1"/>
  <c r="A78" i="9"/>
  <c r="D75" i="9"/>
  <c r="A62" i="9"/>
  <c r="D12" i="5" l="1"/>
  <c r="A61" i="9"/>
</calcChain>
</file>

<file path=xl/sharedStrings.xml><?xml version="1.0" encoding="utf-8"?>
<sst xmlns="http://schemas.openxmlformats.org/spreadsheetml/2006/main" count="841" uniqueCount="326">
  <si>
    <t>CUMPLE</t>
  </si>
  <si>
    <t>OFERENTE</t>
  </si>
  <si>
    <t>VERIFICACION JURÍDICA</t>
  </si>
  <si>
    <t>VERIFICACIÓN ECONÓMICA</t>
  </si>
  <si>
    <t>VERIFICACIÓN TÉCNICA</t>
  </si>
  <si>
    <t>VERIFICACION FINANCIERA</t>
  </si>
  <si>
    <t>VERIFICACION TOTAL</t>
  </si>
  <si>
    <t>Vo.Bo. SANDRA MILENA CUBILLOS GONZALEZ</t>
  </si>
  <si>
    <t>VERIFICACIÓN EXPERIENCIA</t>
  </si>
  <si>
    <t>DESCRIPCIÓN</t>
  </si>
  <si>
    <t xml:space="preserve">           Subgerente Finaciera</t>
  </si>
  <si>
    <t xml:space="preserve">DESCRIPCIÓN </t>
  </si>
  <si>
    <t xml:space="preserve">2.1.1. CARTA DE PRESENTACIÓN DE LA OFERTA </t>
  </si>
  <si>
    <t xml:space="preserve">Los documentos otorgados en el extranjero deberán cumplir con los requisitos previstos en los artículos 74 y 251 del Código General del Proceso Colombiano (Ley 1564 de 2012) y 480 del Código de Comercio Colombiano y en la Resolución 7144 del 20 de octubre de 2014 proferida por el Ministerio de Relaciones Exteriores de Colombia o con el requisito de la apostille contemplado en la Ley 455 de 1998, según sea el caso, siempre que de conformidad con dichas disposiciones así se requiera. </t>
  </si>
  <si>
    <t xml:space="preserve">El OFERENTE deberá presentar con la OFERTA, fotocopia del Registro Único Tributario. </t>
  </si>
  <si>
    <t xml:space="preserve">TOTAL </t>
  </si>
  <si>
    <t xml:space="preserve">OBSERVACIONES: </t>
  </si>
  <si>
    <t>SANDRA MILENA CUBILLOS GONZALEZ</t>
  </si>
  <si>
    <t>La carta de presentación de la OFERTA, deberá ser diligenciada de acuerdo al Formulario No. 1 adjunto a las condiciones de contratación, firmada por el OFERENTE,  o apoderado debidamente constituido, quien debe estar facultado para participar en la presente INVITACIÓN.  Para el último caso, deberá anexar el poder correspondiente.</t>
  </si>
  <si>
    <t>TOTAL</t>
  </si>
  <si>
    <t>OBJETO: SUMINISTRO DE PERSONAL TEMPORAL NECESARIO PARA EL CUMPLIMIENTO DEL PLAN ESTRATEGICO DE LA EMPRESA DE LICORES DE CUNDINAMARCA.</t>
  </si>
  <si>
    <t>PTA  SAS</t>
  </si>
  <si>
    <t>REQUERIMIENTOS  TÉCNICOS</t>
  </si>
  <si>
    <t>3.1.1 COMPROMISO TÉCNICO</t>
  </si>
  <si>
    <r>
      <t xml:space="preserve">El OFERENTE deberá diligenciar el </t>
    </r>
    <r>
      <rPr>
        <b/>
        <sz val="9"/>
        <rFont val="Arial"/>
        <family val="2"/>
      </rPr>
      <t>formulario No. 6</t>
    </r>
    <r>
      <rPr>
        <sz val="9"/>
        <rFont val="Arial"/>
        <family val="2"/>
      </rPr>
      <t>, mediante el cual manifiesta que está en capacidad de cumplir con los requerimientos técnicos.</t>
    </r>
  </si>
  <si>
    <t>3.2.        GRUPO DE TRABAJO DEL OFERENTE</t>
  </si>
  <si>
    <t>3.3.        AUTORIZACIÓN DEL MINISTERIO DE TRABAJO</t>
  </si>
  <si>
    <t xml:space="preserve">EL OFERENTE deberá presentar a la Empresa de Licores de Cundinamarca copia de la resolución de funcionamiento expedida por el Ministerio de Trabajo vigente. </t>
  </si>
  <si>
    <r>
      <t xml:space="preserve">3.5.   </t>
    </r>
    <r>
      <rPr>
        <b/>
        <sz val="9"/>
        <rFont val="Arial"/>
        <family val="2"/>
      </rPr>
      <t>EXPERIENCIA</t>
    </r>
  </si>
  <si>
    <t>3.5.1. INFORMACION  DE  EXPERIENCIA  DEL OFERENTE</t>
  </si>
  <si>
    <t>El OFERENTE deberá diligenciar este formulario No. 7 y consignar en él la información para cada contrato que haya ejecutado.</t>
  </si>
  <si>
    <t xml:space="preserve">CERTIFICACION 1 </t>
  </si>
  <si>
    <t>CERTIFICACION 2</t>
  </si>
  <si>
    <t>CERTIFICACION 3</t>
  </si>
  <si>
    <t>CERTIFICACION 4</t>
  </si>
  <si>
    <t>CERTIFICACION 5</t>
  </si>
  <si>
    <t>VALOR 
TOTAL</t>
  </si>
  <si>
    <t xml:space="preserve">EVALUACIÓN </t>
  </si>
  <si>
    <t>La oferta no podrá exceder el porcentaje de AIU de 9%</t>
  </si>
  <si>
    <t>% AIU</t>
  </si>
  <si>
    <t xml:space="preserve">              Subgerente  Talento Humano </t>
  </si>
  <si>
    <t>HUMANOS  ASESORIA  EN SERVICIOS  OCASIONALES  SA</t>
  </si>
  <si>
    <t>SOLUCIONES  EFECTIVAS TEMPORAL  SAS</t>
  </si>
  <si>
    <t>SERVICIOS  Y OUTSOURCING SAS</t>
  </si>
  <si>
    <t>LUGOAP SERVICIOS  TEMPORALES SAS</t>
  </si>
  <si>
    <t>Vo. Bo.  DANITZA AMAYA  GACHA</t>
  </si>
  <si>
    <t>Vo. Bo.  DANITZA  AMAYA GACHA</t>
  </si>
  <si>
    <t>Vo.B.RUTH MARINA  NOVOA  HERRERA</t>
  </si>
  <si>
    <t>Vo. Bo. DANITZA   AMAYA GACHA</t>
  </si>
  <si>
    <t xml:space="preserve">               Subgerente de  Talento  Humano</t>
  </si>
  <si>
    <t>2.1.2.1 PERSONAS JURÍDICAS NACIONALES O EXTRANJERAS CON DOMICILIO O SUCURSAL EN COLOMBIA</t>
  </si>
  <si>
    <t>2.1.2.2 PERSONAS JURÍDICAS EXTRANJERAS:</t>
  </si>
  <si>
    <t>2.1.2.3 CONSORCIO O UNIÓN TEMPORAL</t>
  </si>
  <si>
    <t xml:space="preserve">2.1.2.4 DOCUMENTOS OTORGADOS EN EL EXTRANJERO </t>
  </si>
  <si>
    <t>2.1.4 GARANTÍA DE SERIEDAD DE LA OFERTA</t>
  </si>
  <si>
    <t>2.1.5 CERTIFICACIÓN EXPEDIDA POR LA CONTRALORÍA GENERAL DE LA REPÚBLICA</t>
  </si>
  <si>
    <t>2.1.6 ANTECEDENTES DISCIPLINARIOS DE LA PROCURADURÍA GENERAL DE LA NACIÓN</t>
  </si>
  <si>
    <t>2.1.7 ANTECEDENTES JUDICIALES</t>
  </si>
  <si>
    <t>2.1.8 REGISTRO UNICO TRIBUTARIO (RUT)</t>
  </si>
  <si>
    <t>2.1.9 INHABILIDADES E INCOMPATIBILIDADES</t>
  </si>
  <si>
    <t>2.1.10 INSCRIPCIÓN EN EL REGISTRO INTERNO DE PROVEEDORES DE LA EMPRESA</t>
  </si>
  <si>
    <t xml:space="preserve">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    
</t>
  </si>
  <si>
    <t xml:space="preserve">2.1.11 CERTIFICACIÓN DE PARAFISCALES LEY 789 DE 2002 Y LEY 828 DE 2003 </t>
  </si>
  <si>
    <t xml:space="preserve">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
</t>
  </si>
  <si>
    <t xml:space="preserve">Cuando el oferente sea una persona jurídica extranjera sin domicilio en Colombia, que no tenga establecida sucursal en Colombia, debe presentar el documento que acredite la inscripción de la personería jurídica en el registro correspondiente del país donde tenga su domicilio principal, así como los documentos que acrediten su existencia y representación legal, debidamente consularizados en la forma en que lo establece el artículo 480 del Código de Comercio y la Ley 455 de 1998 ( Por medio de la cual se aprueba la “Convención sobre la abolición del requisito de legalización para documentos públicos extranjeros”, suscrita en La Haya el 5 de octubre de 1961). En el evento en que exista una autoridad competente en el país de origen que pueda expedir el documento en el cual se dé cuenta de la existencia y representación legal, o documento equivalente de acuerdo con la legislación aplicable, se deberá aportar dentro de la propuesta el certificado expedido por dicha autoridad del país de origen y por la del lugar de su domicilio principal, si fuere distinto al de constitución o incorporación, con no más de sesenta (60) días calendario de antelación a la fecha de presentación de la Oferta.
Cuando el documento correspondiente no contenga información completa acerca del objeto social, la representación legal y/o las facultades o atribuciones de los distintos órganos de dirección y administración, debe presentarse, además, certificación del representante y del revisor fiscal o persona natural o jurídica responsable de la auditoría externa de sus operaciones, en el que se hagan constar las anteriores circunstancias. Los documentos que deben tener el trámite de traducción oficial, consularización o apostilla según sean públicos o privados
</t>
  </si>
  <si>
    <t xml:space="preserve">Si EL OFERENTE presenta propuesta en Consorcio o Unión Temporal, de conformidad con lo señalado en el artículo 7o. de la Ley 80 de 1993, deberá diligenciar debidamente los Formularios 2 o 3 de las presentes condiciones de contratación, especificando:  
1. Diligenciar el documento de constitución del Consorcio o Unión Temporal (formulario No. 2 y No. 3, según el caso).
2. Designar a la persona que, para todos los efectos legales representará al Consorcio o Unión Temporal y señalar reglas básicas que regulen las relaciones entre ellos y su responsabilidad.
3. Indicar la participación porcentual de cada uno de los integrantes en la forma asociativa correspondiente. La sumatoria de los porcentajes de participación no podrá exceder ni ser menor del 100%.
4. Constar  en el documento que la duración de la figura asociativa no es inferior a la duración del contrato objeto del presente proceso de contratación y un (1) año más. 
5. Las personas o firmas que integren el Consorcio o Unión Temporal deben cumplir los requisitos legales y anexar los documentos requeridos, en la presente invitación, como si fueran a participar en forma independiente.
6. La oferta debe estar firmada por el representante legal, designado por las personas naturales o jurídicas que se presentan, y deberán adjuntarse los documentos que lo acrediten como tal.
7. El objeto social, de cada uno de los integrantes del Consorcio o Unión Temporal, debe permitir el desarrollo de por lo menos una de las actividades objeto de esta invitación.
8. Los integrantes del Consorcio o la Unión Temporal no pueden ceder sus derechos a terceros sin obtener la autorización previa y expresa de la ELC, la cual será potestativa de la ELC.
9. Los miembros de un Consorcio o Unión Temporal no podrán hacer parte de otras OFERTAS, ya sea que las mismas se presenten en forma individual o como miembros de otros Consorcios o Uniones Temporales.
10. El documento deberá ir acompañado de aquellos otros que acrediten que quienes lo suscriben tienen la representación y capacidad necesarias para dicha constitución y para adquirir las obligaciones solidarias derivadas de la oferta y del contrato resultante. 
11. Cualquier modificación al documento de constitución del consorcio o unión temporal deberá ser suscrita por la totalidad de integrantes del consorcio o unión temporal, y deberá tener la aprobación previa de la Empresa de Licores de Cundinamarca. 
</t>
  </si>
  <si>
    <t>2.1.2.5. CONSULARIZACION</t>
  </si>
  <si>
    <t>2.1.2.6 APOSTILLA</t>
  </si>
  <si>
    <t>Al tenor de lo previsto en el artículo 480 del Código de Comercio, “los documentos otorgados en el exterior se autenticarán por los funcionarios competentes para ello en el respectivo país, y la firma de tales funcionarios lo será a su vez por el cónsul colombiano o, a falta de éste, por el de una nación amiga, sin perjuicio de lo establecido en convenios internacionales sobre el régimen de los poderes.” En el caso de sociedades, conforme lo prevé el citado artículo del Código de Comercio “al autenticar los documentos a que se refiere este artículo los cónsules harán constar que existe la sociedad y ejerce su objeto conforme a las leyes del respectivo país”.  Surtido el trámite anteriormente señalado, tales documentos deberán ser presentados ante el Ministerio de Relaciones Exteriores de Colombia para la correspondiente legalización de la firma del cónsul y demás trámites a que haya lugar.</t>
  </si>
  <si>
    <t xml:space="preserve">Tratándose de documentos de naturaleza pública otorgados en el exterior conforme lo prevé la Ley 455 de 1998, no se requerirá del trámite de Consularización señalado previamente, siempre que provenga de uno de los países signatarios de la Convención de La Haya del 5 de octubre de 1961, sobre abolición del requisito de legalización para documentos públicos extranjeros. En este caso solo será exigible la apostilla, trámite que consiste en el certificado mediante el cual se avala la autenticidad de la firma y el título a que ha actuado la, persona firmante del documento y que se surte ante la autoridad competente en el país de origen. Si la Apostilla está dada en idioma distinto del castellano, deberá presentarse acompañada de una traducción oficial a dicho idioma y la firma del traductor legalizada de conformidad con las normas vigentes 1. Nota: Los documentos con su respectivo trámite de apostille podrán ser aportados en copia simple o copia auténtica, pero deben ser legibles y en todo caso, la Empresa de Licores de Cundinamarca se reserva el derecho de solicitar aclaración o la exposición del original, cuando la copia aportada no sea clara o legible
</t>
  </si>
  <si>
    <t>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t>
  </si>
  <si>
    <t xml:space="preserve">El OFERENTE podrá adjuntar copia del Certificado de Antecedentes Disciplinarios expedido por  la Procuraduría General de la Nación del proponente y el Representante Legal,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
</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</si>
  <si>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el ICCU consultará que los proponentes no se encuentren reportados en los registros delictivos, de acuerdo con lo previsto en el artículo 94 del Decreto 019 de 2012
</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</si>
  <si>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</si>
  <si>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N/A</t>
  </si>
  <si>
    <t>FOLIO 2</t>
  </si>
  <si>
    <t>SE VERIFICO  EN PAGINA</t>
  </si>
  <si>
    <t>SE VERIFICO EN PAGINA</t>
  </si>
  <si>
    <t>LOS OFERENTES deberán anexar a su OFERTA, deberá presentar una certificación, en original, expedida por el Revisor Fiscal, cuando éste exista de acuerdo con los requerimientos de la Ley, o por el Representante Legal cuando no se requiera Revisor Fiscal y por el contador público de la persona jurídica donde se certifique el pago de los aportes de sus empleados a los sistemas de salud, riesgos profesionales, pensiones y aportes a las Cajas de Compensación Familiar, Instituto Colombiano de Bienestar Familiar y Servicio Nacional de Aprendizaje. Dicho documento debe certificar que, a la fecha de presentación de su oferta, ha realizado el pago de los aportes correspondientes a la nómina de los últimos seis (6) meses, contados a partir de la citada fecha, en los cuales se haya causado la obligación de efectuar dichos pagos. En el evento en que la sociedad no tenga más de seis (6) meses de constituida, deberá acreditar los pagos a partir de la fecha de su constitución. La información presentada se entiende suministrada bajo la gravedad de juramento respecto de su fidelidad y veracidad.  La Empresa de Licores de Cundinamarca verificará únicamente la acreditación del respectivo pago a la fecha de presentación de la oferta, sin perjuicio de los efectos generados ante las entidades recaudadoras por el no pago dentro de las fechas establecidas en las normas vigentes. En caso de presentar acuerdo de pago con las entidades recaudadoras respecto de alguna de las obligaciones mencionadas deberá manifestar que existe el acuerdo y que se encuentra al día en el cumplimiento del mismo.Cuando se trate de Consorcios o Uniones Temporales, cada uno de sus miembros integrantes que sea persona jurídica, deberá aportar la declaración aquí exigida. La omisión o la presentación incompleta de la información requerida, es subsanable en el término que para el efecto le señale La Empresa de Licores de Cundinamarca, so pena de rechazo de la propuesta si no cumple, sin perjuicio que la verificación de dicho documento se realice a momento de propuesta. Si el proponente no presenta esta certificación, el Municipio solicitará por escrito su presentación dentro del término máximo de dos días hábiles si transcurre este término y el oferente no subsana su omisión la propuesta será rechazada. Si el oferente se encuentra en mora en el pago de sus obligaciones al sistema de Seguridad Social Integral y parafiscales la propuesta igualmente será rechazada</t>
  </si>
  <si>
    <t>EL OFERENTE deberá allegar certificación expedida por el Representante Legal en la que haga constar la estructura organizacional y el personal que realiza la selección del personal temporal</t>
  </si>
  <si>
    <t xml:space="preserve">CUMPLE </t>
  </si>
  <si>
    <r>
      <rPr>
        <sz val="10"/>
        <color theme="1"/>
        <rFont val="Calibri"/>
        <family val="2"/>
        <scheme val="minor"/>
      </rPr>
      <t xml:space="preserve">El OFERENTE deberá acreditar una experiencia específica mínimo en dos (2) contratos de servicios temporales, “ejecutados” a satisfacción, cuyo valor sumado sea igual o superior al presupuesto oficial estimado por la Empresa en las presentes condiciones de contratación, para lo cual deberá anexar como mínimo dos (2) certificaciones. 
</t>
    </r>
    <r>
      <rPr>
        <sz val="8"/>
        <color theme="1"/>
        <rFont val="Calibri"/>
        <family val="2"/>
        <scheme val="minor"/>
      </rPr>
      <t xml:space="preserve">
</t>
    </r>
  </si>
  <si>
    <t>EXCELENTE</t>
  </si>
  <si>
    <t xml:space="preserve">RESULTADO </t>
  </si>
  <si>
    <t xml:space="preserve">PUNTAJE ASIGANDO </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</si>
  <si>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PUBLICAS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</si>
  <si>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r>
      <t xml:space="preserve">              </t>
    </r>
    <r>
      <rPr>
        <sz val="11"/>
        <rFont val="Arial"/>
        <family val="2"/>
      </rPr>
      <t xml:space="preserve">Subgerente  Talento Humano  </t>
    </r>
  </si>
  <si>
    <t>El OFERENTE deberá acreditar una experiencia específica mínimo en dos (2) contratos de servicios temporales, “ejecutados” a satisfacción, cuyo valor sumado sea igual o superior al presupuesto oficial estimado por la Empresa en las presentes condiciones de contratación, para lo cual deberá anexar como mínimo dos (2) certificaciones. La certificación deberá contener la siguiente información:
1. Nombre o razón social del contratante, dirección y teléfono.
2. Nombre o razón social del contratista.
3. Objeto del contrato.
4. Fecha de inicio y terminación (día, mes y año).
5. Indicación de cumplimiento.
6. Debe especificar si reporta multas y/o sanciones. 
7. Valor del contrato.
8. Nombre, firma y cargo de quien expide la certificación.
9. Que durante la ejecución del mismo la empresa de servicios temporales no presentó mora en el pago de seguridad social de los trabajadores temporales.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La no presentación de los certificados que acrediten la experiencia, será motivo para que la propuesta sea declarada como NO CUMPLE. Sin embargo, la Empresa de Licores de Cundinamarca podrá solicitar aclaraciones y/o documentos con el fin de constatar toda la información requerida en este numeral y se reserva el derecho de verificar la información contenida en los documentos.</t>
  </si>
  <si>
    <t xml:space="preserve">EXPERIENCIA SOLCITADA </t>
  </si>
  <si>
    <t>CERTIFICACION 6</t>
  </si>
  <si>
    <t>SOLUCIONES  INMEDIATAS</t>
  </si>
  <si>
    <t>MISION  EMPRESARIAL</t>
  </si>
  <si>
    <t>HUMANOS  ASESORIAS EN  SERVICIOS  OCASIONALES S.A.</t>
  </si>
  <si>
    <t xml:space="preserve">SOLUCIONES EFECTIVAS TEMPORAL SAS </t>
  </si>
  <si>
    <t>LUGOAP SERVICIOS TEMPORALES SAS</t>
  </si>
  <si>
    <t>PTA SAS</t>
  </si>
  <si>
    <t>SERVICIOS Y OUTSOURCING SAS</t>
  </si>
  <si>
    <t xml:space="preserve">Jefe  Oficina  Asesora  Juridica y Contratacion  </t>
  </si>
  <si>
    <t>SOLUCIONES   INMEDIATAS</t>
  </si>
  <si>
    <t>HUMANOS   ASESORIAS  EN  SERVICIOS OCASONALES S.A.</t>
  </si>
  <si>
    <t>SOLUCIONES  EFECTIVAS TEMPORAL   SAS</t>
  </si>
  <si>
    <t>LUGOAP  SERVICIOS  TEMPORALES  SAS</t>
  </si>
  <si>
    <t>SERVICIOS Y OUTSOURGING SAS</t>
  </si>
  <si>
    <t>COMPANIA  COLOMBIANA  DE  SERVICIOS  TEMPORALES  SAS</t>
  </si>
  <si>
    <t>MISION EMPRESARIAL</t>
  </si>
  <si>
    <t>LUGOAP SERVICIOS  TEMPORALES  SAS</t>
  </si>
  <si>
    <t>SERVICIOS Y    OUTSOURCING SAS</t>
  </si>
  <si>
    <t>COMPANIA  COLOMBIANA  DE  SERVICIOS TEMPORALES   SAS</t>
  </si>
  <si>
    <t>COMPANIA COLOMBIANA DE  SERVICIOS  TEMPORALES  SAS</t>
  </si>
  <si>
    <t>COMPANIA  COLOMNIANA DE  SERVICIOS  TEMPORALES</t>
  </si>
  <si>
    <t xml:space="preserve">FOLIO 5 y  6 </t>
  </si>
  <si>
    <t>FOLIO 11 AL 24</t>
  </si>
  <si>
    <t>FOLIO 26 AL  35</t>
  </si>
  <si>
    <t>FOLIO 39 Y 40</t>
  </si>
  <si>
    <t>FOLIO 37  Y 38</t>
  </si>
  <si>
    <t>FOLIO 42</t>
  </si>
  <si>
    <t>FOLIO  47</t>
  </si>
  <si>
    <t>FOLIO 44 Y 45</t>
  </si>
  <si>
    <t xml:space="preserve"> FOLIO  49</t>
  </si>
  <si>
    <t>6.1%</t>
  </si>
  <si>
    <t>FOLIO  83 Y 84</t>
  </si>
  <si>
    <t xml:space="preserve">FOLIO 82 </t>
  </si>
  <si>
    <t>ALPLA COLOMBIA  LTDA - CTO No. SERCON729 DE  2019 POR  VALOR  DE  $ 1.307.382.693</t>
  </si>
  <si>
    <t>KUEHNE + NAGEL SAS- CTO No. SN- 2019 POR  VALOR DE  $5.804.754.620</t>
  </si>
  <si>
    <t>FOLIO 5 Y 6</t>
  </si>
  <si>
    <t>FOLIO 7 AL 18</t>
  </si>
  <si>
    <t>FOLIO 23 AL 29</t>
  </si>
  <si>
    <t>FOLIO 30  Y 31</t>
  </si>
  <si>
    <t>FOLIO 32 Y 33</t>
  </si>
  <si>
    <t>FOLIO34</t>
  </si>
  <si>
    <t>FOLIO 35 AL 41</t>
  </si>
  <si>
    <t>FOLIO 5</t>
  </si>
  <si>
    <t>FOLIO 43</t>
  </si>
  <si>
    <t>7.8 %</t>
  </si>
  <si>
    <t>FOLIO 64 Y 65</t>
  </si>
  <si>
    <t>FOLIO 91</t>
  </si>
  <si>
    <t>FOLIO 92 AL  94</t>
  </si>
  <si>
    <t>EMPRESA  NACIONAL PROMOTORA  DEL  DESARROLLO TERRITORIAL EN  TERRITORIO- CTO  No. 2180879 por  valor  de  $ 25.577.622.036</t>
  </si>
  <si>
    <t>COMERCIALIZADORA  INTERNACIONAL  JEANS SAS- CTO No. 29 por  valor  de  $ 28.429.263.685</t>
  </si>
  <si>
    <t>TERMIJEANS SERVICIO  DE  TERMINACION  SAS- CTO No. 24 por  valor  de  $ 6.083.721.069</t>
  </si>
  <si>
    <t>FOLIO 2 Y 3</t>
  </si>
  <si>
    <t>FOLIO 4 AL 11</t>
  </si>
  <si>
    <t>FOLIO 14 Y 15</t>
  </si>
  <si>
    <t>FOLIO 27 Y 28</t>
  </si>
  <si>
    <t>FOLIO 31 Y 32</t>
  </si>
  <si>
    <t>FOLIO 29</t>
  </si>
  <si>
    <t>FOLIO 33 AL 37</t>
  </si>
  <si>
    <t>FOLIO 41</t>
  </si>
  <si>
    <t>6.08%</t>
  </si>
  <si>
    <t>FOLIO 60 Y 61</t>
  </si>
  <si>
    <t>FOLIO 63 AL 66</t>
  </si>
  <si>
    <t xml:space="preserve">FOLIO 67 Y 68 </t>
  </si>
  <si>
    <t>SOCIEDAD FIDUCIARIA DE  DESARROLLO  AGROPECUARIO S.A. FIDUAGRARIA - CTO  No. SN - por  valor de $ 22.646.108.779</t>
  </si>
  <si>
    <t>TURFLOR SAS -  CT0 No. SN - por  valor  de $ 8.988.500.000</t>
  </si>
  <si>
    <t>ACECUMA CONSTRUTORES LTDA - CTO  No. SN - por  valor $ 8.385.700.000</t>
  </si>
  <si>
    <t>DON MAIZ SAS  CTO  No. SN - por  valor  de  $ 2.957.500.000</t>
  </si>
  <si>
    <t>LEGRAND COLOMBIA S.A.- CTO No. SN - por  valor  $ 2.005.000.000</t>
  </si>
  <si>
    <t>ARNESES Y  GOMAS S.A. - CTO No. SN - por  valor  de $ 2.455.000.000</t>
  </si>
  <si>
    <t>FOLIO 25  y  26</t>
  </si>
  <si>
    <t xml:space="preserve">FOLIO 27 y 28 </t>
  </si>
  <si>
    <t>FOLIO 33</t>
  </si>
  <si>
    <t>FOLIO 34</t>
  </si>
  <si>
    <t>FOLIO 40</t>
  </si>
  <si>
    <t>4.9 %</t>
  </si>
  <si>
    <t>FOLIO 154 y 155</t>
  </si>
  <si>
    <t>FOLIO 156 y 157</t>
  </si>
  <si>
    <t>FOLIO 216 y 217</t>
  </si>
  <si>
    <t>FOLIO 238 al 290</t>
  </si>
  <si>
    <t>FOLIO 291 al 305</t>
  </si>
  <si>
    <t>HOSPITAL  SAN  VICENTE  DE  PAUL DE  CIRCACIA, QUINDIO - CTO No. 1 de  2019, por  valor  de $ 758.372.490</t>
  </si>
  <si>
    <t>HOSPITAL  SANTA ANA  DE  PIJAO QUINDIO - CTO  No. CPS - 001-2020, por   valor  de  $ 131'670.450</t>
  </si>
  <si>
    <t>HOSPITAL  DEPARTAMENTAL  SAN JOSE  NEIRA - CALDAS, CTO No.01  por  valor  de  $ 46.110.606</t>
  </si>
  <si>
    <t>EMPRESA SOCIAL DEL ESTADO  ARMENIA - QUINDIO,  cto  No. 004 por  valor  de  $ 2.380.992.681</t>
  </si>
  <si>
    <t xml:space="preserve">              Jefe  Oficina  Asesora Juridica y  Contractual</t>
  </si>
  <si>
    <t>FOLIO 16 AL 22</t>
  </si>
  <si>
    <t>FOLIO 23 AL 25</t>
  </si>
  <si>
    <t>FOLIO 17</t>
  </si>
  <si>
    <t>FOLIO 29 Y 30</t>
  </si>
  <si>
    <t>FOLIO 1 Y 2</t>
  </si>
  <si>
    <t>FOLIO  11 Y 12</t>
  </si>
  <si>
    <t>FOLIO 13Y  15</t>
  </si>
  <si>
    <t>FOLIO  14</t>
  </si>
  <si>
    <t>FOLIO 4</t>
  </si>
  <si>
    <t>FOLIO 19</t>
  </si>
  <si>
    <t>FOLIO 22</t>
  </si>
  <si>
    <t>4.0%</t>
  </si>
  <si>
    <t>FOLIO 99 Y 100</t>
  </si>
  <si>
    <t>FOLIO 6 Y 7</t>
  </si>
  <si>
    <t>FOLIO 56</t>
  </si>
  <si>
    <t>ADMINISTRACION TEMPORAL  DEL  SERVICIO EDUCATIVO  EN EL  DEPARTAMENTO   DE  LA  GUAJIRA. DISTRITO  RIOHACHA Y  OS  MUNICIPIOS  DE  MAICAO Y URIBIA - CTO  No. AT- 174 -2019 por  valor  de  $ 352.106.856</t>
  </si>
  <si>
    <t>AGENCIA LOGISTICA DE LAS  FUERZAS MILITARES -CTO No. 001-058-2019 por  valor  de  $ 101.917.761</t>
  </si>
  <si>
    <t>OFICINA  DE  CONTRATACION DEL  MUNICIPIO  DE  NEIVA. CTO No. 707 -2020. por  valor  de  $ 780.000.000</t>
  </si>
  <si>
    <t>EMPRESA DE  LICORES  DE CUNDINAMARCA -CTO No. 5320190116  de 2019, por  valor  de $1.212.000.000</t>
  </si>
  <si>
    <t>FOLIO 4 Y 5</t>
  </si>
  <si>
    <t>FOLIO 4 AL 13</t>
  </si>
  <si>
    <t>FOLIO 15 AL 21</t>
  </si>
  <si>
    <t>FOLIO 22 Y 23</t>
  </si>
  <si>
    <t>FOLIO 24 Y 25</t>
  </si>
  <si>
    <t>FOLIO 26</t>
  </si>
  <si>
    <t>FOLIO 27 AL 30</t>
  </si>
  <si>
    <t xml:space="preserve"> FOLIO 31</t>
  </si>
  <si>
    <t>5.65%</t>
  </si>
  <si>
    <t>FOLIO 51 Y 52</t>
  </si>
  <si>
    <t>FOLIO 53 AL 63</t>
  </si>
  <si>
    <t>FOLIO 78</t>
  </si>
  <si>
    <t>FOLIO 79 AL 84</t>
  </si>
  <si>
    <t>INDUSTRIA MILITAR  - INDUMIL-CTO  No. 159/2019, por  valor  de $ 12.597.158.857</t>
  </si>
  <si>
    <t>INDUSTRIA MILITAR  - INDUMIL-CTO  No. 125/2018, por  valor  de $ 12.072.494.444,98</t>
  </si>
  <si>
    <t>INDUSTRIA MILITAR  - INDUMIL-CTO  No. 148/2017, por  valor  de $ 11.598.130.892.28</t>
  </si>
  <si>
    <t>FOLIO 3 Y 11</t>
  </si>
  <si>
    <t>FOLIO 13 AL 21</t>
  </si>
  <si>
    <t xml:space="preserve">FOLIO 24 Y 25 </t>
  </si>
  <si>
    <t>FOLIO 27</t>
  </si>
  <si>
    <t>FOLIO 1</t>
  </si>
  <si>
    <t>FOLIO 28</t>
  </si>
  <si>
    <t>FOLIO 93 Y 94</t>
  </si>
  <si>
    <t>FOLIO 92</t>
  </si>
  <si>
    <t>OJALA -TA   - CTO  No. SN, por  valor  de  $ 480'459.000</t>
  </si>
  <si>
    <t>FUNDACION EDUCATIVA  METROPOLITANA  UTEM - CTO. No.004 de  2018, por  valor  de  $ 669'563.000</t>
  </si>
  <si>
    <t>5.0%</t>
  </si>
  <si>
    <t>FOLIO 2,3  Y 4</t>
  </si>
  <si>
    <t>COMPANIA  COLOMBIANA  DE  SERVICIOS  TEMPORALES SAS</t>
  </si>
  <si>
    <t>FOLIO 5 AL 15</t>
  </si>
  <si>
    <t>FOLIO 19 AL 28</t>
  </si>
  <si>
    <t>FOLIO 31 Y  32</t>
  </si>
  <si>
    <t>FOLIO 33 Y  34</t>
  </si>
  <si>
    <t>FOLIO 30</t>
  </si>
  <si>
    <t>FOLIO 36  AL  40</t>
  </si>
  <si>
    <t>FOLIO 3</t>
  </si>
  <si>
    <t>VERIFICADO  EN  PAGINA</t>
  </si>
  <si>
    <t>5.58%</t>
  </si>
  <si>
    <t>FOLIO 74 Y 75</t>
  </si>
  <si>
    <t>FOLIO 83 AL 86</t>
  </si>
  <si>
    <t>FOLIO 78AL 81</t>
  </si>
  <si>
    <t>FOLIO 68  AL  73</t>
  </si>
  <si>
    <t>FOLIO 67</t>
  </si>
  <si>
    <t>INTERASEO  SAS- CTO  No. SN, por  valor  de  $ 29.955'587.123</t>
  </si>
  <si>
    <t>ASEO TECNICO SAS ESP-CTO No. SN, por  valor  de  $ 5.900'983.668</t>
  </si>
  <si>
    <t>MEGAPROYECTOS  DE  ILUMINACIONES  DE  COLOMBIA  SAS, CTO No. SN, por  valor de  $ 1.785`603.393</t>
  </si>
  <si>
    <t>CENTRALES  ELECTRICAS DEL  NORTE  DE  SANTANDER S.A. ESP, CTO No. 2017-000011-r2, por  valor  de  $ 1.463'351.150</t>
  </si>
  <si>
    <t>ATESA SERVICIOS AEROPORTUARIOS SAS  ESP - CTO No.SN, por  valor  de 1.099'710.160</t>
  </si>
  <si>
    <t>FOLIO 64  Y 65</t>
  </si>
  <si>
    <t>FOLIO 67  AL  76</t>
  </si>
  <si>
    <t>FOLIO  -78</t>
  </si>
  <si>
    <t>FOLIO  66 AL  83</t>
  </si>
  <si>
    <t>FOLIO 84 AL 90</t>
  </si>
  <si>
    <t>FOLIO 78 AL 120</t>
  </si>
  <si>
    <t>FOLIO 69 AL 75</t>
  </si>
  <si>
    <t>HOSPITAL SANTADER  EMPRESA SOCIAL  DEL ESTADO  CAICEDONIA VALLE  DEL  CAUCA - CTO  No. 26  por  valor  de  $ 722.520.581</t>
  </si>
  <si>
    <t>HOSPITAL  SAN  VICENTE DE  PAUL DE  SANTAROSA  DE  CABAL - RISARALDA-CTO  No. TH -049-20, por  valor  de $2,063'247,595</t>
  </si>
  <si>
    <t>6,102'914,403</t>
  </si>
  <si>
    <t>FOLIO 63 AL  95</t>
  </si>
  <si>
    <t>FOLIO 57 AL 62</t>
  </si>
  <si>
    <t>UNIVERSIDAD  NACIONAL  DE  COLOMBIA - CTO No. 02 -2018, por valor de  $ 1,655'585,443</t>
  </si>
  <si>
    <t>BANCO DE LA  REPUBLICA -CTO 02571100-2011, por  valor de $12,104'889,518</t>
  </si>
  <si>
    <t>NO ANEXA  CTOS</t>
  </si>
  <si>
    <t>DEBE  SUBSANAR - DEBE  ANEXAR  RESOLUCION  DEL  MINISTERIO</t>
  </si>
  <si>
    <t xml:space="preserve">FOLIO 66 Y  67 </t>
  </si>
  <si>
    <t>FOLIO 68 AL 83</t>
  </si>
  <si>
    <t>FOLIO  84 Al 91</t>
  </si>
  <si>
    <t xml:space="preserve">DEBE  SUBSANAR </t>
  </si>
  <si>
    <t>INVITACIÓN ABIERTA No 002 DE 2021</t>
  </si>
  <si>
    <t>CONTRATAR EL SUMINISTRO DE PERSONAL TEMPORAL NECESARIO PARA EL CUMPLIMIENTO DEL PLAN ESTRATEGICO DE LA EMPRESA DE LICORES DE CUNDINAMARCA</t>
  </si>
  <si>
    <t>EVALUACION DOCUMENTOS</t>
  </si>
  <si>
    <t>DOCUMENTO</t>
  </si>
  <si>
    <t>SOLUCIONES INMEDIATAS S.A.</t>
  </si>
  <si>
    <t>NIT</t>
  </si>
  <si>
    <t>800199453-1</t>
  </si>
  <si>
    <t>CUMPLE CON DOCUMENTOS</t>
  </si>
  <si>
    <t xml:space="preserve">  CUMPLE</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</si>
  <si>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2019.</t>
  </si>
  <si>
    <r>
      <t xml:space="preserve">Presenta la información financiera a diciembre 31 de 2019, según certificación de la Cámara de Comercio de Bogotá Sede virtual , con Código de verificación No. A21155962AFE9D del 09 de Febrero de 2021- </t>
    </r>
    <r>
      <rPr>
        <b/>
        <sz val="8"/>
        <rFont val="Arial"/>
        <family val="2"/>
      </rPr>
      <t>CUMPLE</t>
    </r>
  </si>
  <si>
    <t>MISION EMPRESARIAL SERVICIOS TEMPORALES S.A.</t>
  </si>
  <si>
    <t>811033557-4</t>
  </si>
  <si>
    <r>
      <t xml:space="preserve">Presenta la información financiera a diciembre 31 de 2019, según certificación de la Cámara de Comercio de Medellin Sede virtual , con Código de verificación No. kdbfdrWbaablkfjk del 19 de enero de 2021- </t>
    </r>
    <r>
      <rPr>
        <b/>
        <sz val="8"/>
        <rFont val="Arial"/>
        <family val="2"/>
      </rPr>
      <t>CUMPLE</t>
    </r>
  </si>
  <si>
    <t>HUMANOS ASESORIA EN SERVICIOS OCASIONALES S.A</t>
  </si>
  <si>
    <t>800101289-7</t>
  </si>
  <si>
    <r>
      <t xml:space="preserve">Presenta la información financiera a diciembre 31 de 2019, según certificación de la Cámara de Comercio de Bogotá Sede virtual , con Código de verificación No. A21154834225DC del 08 de Febrero de 2021- </t>
    </r>
    <r>
      <rPr>
        <b/>
        <sz val="8"/>
        <rFont val="Arial"/>
        <family val="2"/>
      </rPr>
      <t>CUMPLE</t>
    </r>
  </si>
  <si>
    <t>SOLUCIONES EFECTIVAS TEMPORAL SAS</t>
  </si>
  <si>
    <t>900577495-3</t>
  </si>
  <si>
    <r>
      <t xml:space="preserve">Presenta la información financiera a diciembre 31 de 2019, según certificación de la Cámara de Comercio de Bogotá Sede virtual , con Código de verificación No. A21070363D1C05 del 20 de Enero de 2021- </t>
    </r>
    <r>
      <rPr>
        <b/>
        <sz val="8"/>
        <rFont val="Arial"/>
        <family val="2"/>
      </rPr>
      <t>CUMPLE</t>
    </r>
  </si>
  <si>
    <t>901163043-4</t>
  </si>
  <si>
    <r>
      <t xml:space="preserve">Presenta la información financiera a diciembre 31 de 2019, según certificación de la Cámara de Comercio de Bogotá Sede virtual , con Código de verificación No. A21163901123BF del 10 de Febrero de 2021- </t>
    </r>
    <r>
      <rPr>
        <b/>
        <sz val="8"/>
        <rFont val="Arial"/>
        <family val="2"/>
      </rPr>
      <t>CUMPLE</t>
    </r>
  </si>
  <si>
    <t>P T A SAS</t>
  </si>
  <si>
    <t>860527350-6</t>
  </si>
  <si>
    <r>
      <t xml:space="preserve">Presenta la información financiera a diciembre 31 de 2019, según certificación de la Cámara de Comercio de Bogotá Sede virtual , con Código de verificación No. A21163380F7A91 del 10 de Febrero de 2021- </t>
    </r>
    <r>
      <rPr>
        <b/>
        <sz val="8"/>
        <rFont val="Arial"/>
        <family val="2"/>
      </rPr>
      <t>CUMPLE</t>
    </r>
  </si>
  <si>
    <t>830103809-5</t>
  </si>
  <si>
    <t>NO CUMPLE</t>
  </si>
  <si>
    <t>Con el fin de verificar la capacidad financiera de los OFERENTES, deberán presentar los documentos relacionados a continuación, con corte al 31 de diciembre de 2020</t>
  </si>
  <si>
    <t>1. Balance General</t>
  </si>
  <si>
    <t>2. Estado de Resultados</t>
  </si>
  <si>
    <t>3. Certificación de los estados financieros, por el contador público y el representante legal en los términos de la Ley 222 de 1995.</t>
  </si>
  <si>
    <t>4. Notas a los estados financieros.</t>
  </si>
  <si>
    <t>5. Dictamen del revisor fiscal sobre los estados financieros.</t>
  </si>
  <si>
    <t>6. Certificado de Antecedentes Disciplinarios vigente del contador y del revisor fiscal, expedido por la junta central de contadores con vigencia no superior a tres meses.</t>
  </si>
  <si>
    <t>NO CUMPLE - CONTADOR</t>
  </si>
  <si>
    <t xml:space="preserve">7. Declaración de renta del año 2019 o 2020.  </t>
  </si>
  <si>
    <t>COMPAÑÍA COLOMBIANA DE SERVICIOS TEMPORALES SAS</t>
  </si>
  <si>
    <t>830059650-3</t>
  </si>
  <si>
    <r>
      <t xml:space="preserve">Presenta la información financiera a diciembre 31 de 2019, según certificación de la Cámara de Comercio de Bogotá Sede virtual , con Código de verificación No. A211678507BCCD del 10 de Febrero de 2021- </t>
    </r>
    <r>
      <rPr>
        <b/>
        <sz val="8"/>
        <rFont val="Arial"/>
        <family val="2"/>
      </rPr>
      <t>CUMPLE</t>
    </r>
  </si>
  <si>
    <t>INDICADORES FINANCIEROS</t>
  </si>
  <si>
    <t>SOLICITADOS</t>
  </si>
  <si>
    <t>PRESUPUESTO OFICIAL: $1.100.000.000</t>
  </si>
  <si>
    <t>OPCION 1</t>
  </si>
  <si>
    <t>OPCION 2</t>
  </si>
  <si>
    <t>LIQUIDEZ</t>
  </si>
  <si>
    <t>AC/PC</t>
  </si>
  <si>
    <t>&gt; = 1</t>
  </si>
  <si>
    <t>CAPITAL DE TRABAJO</t>
  </si>
  <si>
    <t>AC- PC</t>
  </si>
  <si>
    <t>Igual o mayor  a (50%) del presupuesto oficial.</t>
  </si>
  <si>
    <t>Igual o mayor  a (1) una vez el presupuesto oficial.</t>
  </si>
  <si>
    <t>ENDEUDAMIENTO</t>
  </si>
  <si>
    <t>PT/AT * 100</t>
  </si>
  <si>
    <t>&lt;=60%</t>
  </si>
  <si>
    <t>&lt;=70%</t>
  </si>
  <si>
    <t>En Col $</t>
  </si>
  <si>
    <t>Activo corriente</t>
  </si>
  <si>
    <t>SI</t>
  </si>
  <si>
    <t>Pasivo corriente</t>
  </si>
  <si>
    <t>(-) Pasivo corriente</t>
  </si>
  <si>
    <t>Pasivo Total</t>
  </si>
  <si>
    <t>Activo Total</t>
  </si>
  <si>
    <t>NO</t>
  </si>
  <si>
    <t>INVITACION 02 DE 2021</t>
  </si>
  <si>
    <t xml:space="preserve">DEBE SUBSANAR, APORTANDO LA RESOLUCION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</si>
</sst>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4" formatCode="_-&quot;$&quot;\ * #,##0.00_-;\-&quot;$&quot;\ * #,##0.00_-;_-&quot;$&quot;\ * &quot;-&quot;??_-;_-@_-"/>
    <numFmt numFmtId="43" formatCode="_-* #,##0.00_-;\-* #,##0.00_-;_-* &quot;-&quot;??_-;_-@_-"/>
    <numFmt numFmtId="164" formatCode="_(* #,##0.00_);_(* \(#,##0.00\);_(* &quot;-&quot;??_);_(@_)"/>
    <numFmt numFmtId="165" formatCode="_-* #,##0.00\ &quot;Pta&quot;_-;\-* #,##0.00\ &quot;Pta&quot;_-;_-* &quot;-&quot;??\ &quot;Pta&quot;_-;_-@_-"/>
    <numFmt numFmtId="166" formatCode="_([$$-409]* #,##0_);_([$$-409]* \(#,##0\);_([$$-409]* &quot;-&quot;??_);_(@_)"/>
    <numFmt numFmtId="167" formatCode="0.0%"/>
    <numFmt numFmtId="168" formatCode="&quot;$&quot;\ #,##0_);[Red]\(&quot;$&quot;\ #,##0\)"/>
    <numFmt numFmtId="169" formatCode="_(* #,##0_);_(* \(#,##0\);_(* &quot;-&quot;??_);_(@_)"/>
    <numFmt numFmtId="171" formatCode="_(&quot;$&quot;\ * #,##0_);_(&quot;$&quot;\ * \(#,##0\);_(&quot;$&quot;\ * &quot;-&quot;_);_(@_)"/>
  </numFmts>
  <fonts count="32" x14ac:knownFonts="1">
    <font>
      <sz val="11"/>
      <color theme="1"/>
      <name val="Calibri"/>
      <family val="2"/>
      <scheme val="minor"/>
    </font>
    <font>
      <b/>
      <sz val="11"/>
      <color theme="1"/>
      <name val="Calibri"/>
      <family val="2"/>
      <scheme val="minor"/>
    </font>
    <font>
      <sz val="10"/>
      <name val="Arial"/>
      <family val="2"/>
    </font>
    <font>
      <b/>
      <sz val="8"/>
      <name val="Arial"/>
      <family val="2"/>
    </font>
    <font>
      <b/>
      <sz val="11"/>
      <name val="Calibri"/>
      <family val="2"/>
      <scheme val="minor"/>
    </font>
    <font>
      <sz val="11"/>
      <name val="Calibri"/>
      <family val="2"/>
      <scheme val="minor"/>
    </font>
    <font>
      <sz val="9"/>
      <name val="Arial"/>
      <family val="2"/>
    </font>
    <font>
      <b/>
      <sz val="11"/>
      <name val="Arial"/>
      <family val="2"/>
    </font>
    <font>
      <sz val="11"/>
      <name val="Arial"/>
      <family val="2"/>
    </font>
    <font>
      <b/>
      <sz val="9"/>
      <name val="Arial"/>
      <family val="2"/>
    </font>
    <font>
      <b/>
      <sz val="12"/>
      <name val="Arial"/>
      <family val="2"/>
    </font>
    <font>
      <sz val="12"/>
      <name val="Arial"/>
      <family val="2"/>
    </font>
    <font>
      <b/>
      <sz val="9"/>
      <color rgb="FF000000"/>
      <name val="Arial"/>
      <family val="2"/>
    </font>
    <font>
      <b/>
      <sz val="10"/>
      <name val="Arial"/>
      <family val="2"/>
    </font>
    <font>
      <sz val="8"/>
      <name val="Arial"/>
      <family val="2"/>
    </font>
    <font>
      <sz val="8"/>
      <color rgb="FF000000"/>
      <name val="Arial"/>
      <family val="2"/>
    </font>
    <font>
      <b/>
      <sz val="8"/>
      <color rgb="FF000000"/>
      <name val="Arial"/>
      <family val="2"/>
    </font>
    <font>
      <sz val="11"/>
      <color theme="1"/>
      <name val="Arial"/>
      <family val="2"/>
    </font>
    <font>
      <sz val="11"/>
      <color theme="1"/>
      <name val="Calibri"/>
      <family val="2"/>
      <scheme val="minor"/>
    </font>
    <font>
      <b/>
      <sz val="9"/>
      <color theme="1"/>
      <name val="Arial"/>
      <family val="2"/>
    </font>
    <font>
      <sz val="10"/>
      <color theme="1"/>
      <name val="Calibri"/>
      <family val="2"/>
      <scheme val="minor"/>
    </font>
    <font>
      <sz val="8"/>
      <color theme="1"/>
      <name val="Calibri"/>
      <family val="2"/>
      <scheme val="minor"/>
    </font>
    <font>
      <b/>
      <sz val="8"/>
      <color rgb="FF000000"/>
      <name val="Calibri"/>
      <family val="2"/>
      <scheme val="minor"/>
    </font>
    <font>
      <b/>
      <sz val="8"/>
      <color theme="1"/>
      <name val="Arial"/>
      <family val="2"/>
    </font>
    <font>
      <sz val="8"/>
      <color theme="1"/>
      <name val="Arial"/>
      <family val="2"/>
    </font>
    <font>
      <b/>
      <sz val="9"/>
      <color rgb="FFFF0000"/>
      <name val="Arial"/>
      <family val="2"/>
    </font>
    <font>
      <sz val="11"/>
      <color rgb="FFFF0000"/>
      <name val="Calibri"/>
      <family val="2"/>
      <scheme val="minor"/>
    </font>
    <font>
      <b/>
      <sz val="11"/>
      <color rgb="FFFF0000"/>
      <name val="Calibri"/>
      <family val="2"/>
      <scheme val="minor"/>
    </font>
    <font>
      <sz val="8"/>
      <color rgb="FFFF0000"/>
      <name val="Arial"/>
      <family val="2"/>
    </font>
    <font>
      <b/>
      <sz val="8"/>
      <color theme="1"/>
      <name val="Calibri"/>
      <family val="2"/>
      <scheme val="minor"/>
    </font>
    <font>
      <b/>
      <sz val="9"/>
      <color theme="1"/>
      <name val="Calibri"/>
      <family val="2"/>
      <scheme val="minor"/>
    </font>
    <font>
      <sz val="9"/>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auto="1"/>
      </left>
      <right/>
      <top/>
      <bottom/>
      <diagonal/>
    </border>
    <border>
      <left/>
      <right style="medium">
        <color indexed="64"/>
      </right>
      <top/>
      <bottom/>
      <diagonal/>
    </border>
    <border>
      <left/>
      <right/>
      <top/>
      <bottom style="medium">
        <color indexed="64"/>
      </bottom>
      <diagonal/>
    </border>
    <border>
      <left style="medium">
        <color auto="1"/>
      </left>
      <right/>
      <top/>
      <bottom style="medium">
        <color indexed="64"/>
      </bottom>
      <diagonal/>
    </border>
  </borders>
  <cellStyleXfs count="7">
    <xf numFmtId="0" fontId="0" fillId="0" borderId="0"/>
    <xf numFmtId="0" fontId="2" fillId="0" borderId="0"/>
    <xf numFmtId="165" fontId="2" fillId="0" borderId="0" applyFont="0" applyFill="0" applyBorder="0" applyAlignment="0" applyProtection="0"/>
    <xf numFmtId="164"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cellStyleXfs>
  <cellXfs count="199">
    <xf numFmtId="0" fontId="0" fillId="0" borderId="0" xfId="0"/>
    <xf numFmtId="0" fontId="0" fillId="0" borderId="0" xfId="0" applyFont="1" applyAlignment="1">
      <alignment vertical="center" wrapText="1"/>
    </xf>
    <xf numFmtId="0" fontId="4" fillId="0" borderId="3" xfId="0" applyFont="1" applyBorder="1" applyAlignment="1">
      <alignment horizontal="left" vertical="center" wrapText="1"/>
    </xf>
    <xf numFmtId="0" fontId="4" fillId="0" borderId="0" xfId="0" applyFont="1" applyBorder="1" applyAlignment="1">
      <alignment vertical="top"/>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Font="1" applyAlignment="1">
      <alignment vertical="center"/>
    </xf>
    <xf numFmtId="0" fontId="6" fillId="0" borderId="0" xfId="0" applyFont="1"/>
    <xf numFmtId="0" fontId="8" fillId="0" borderId="0" xfId="0" applyFont="1"/>
    <xf numFmtId="0" fontId="10" fillId="0" borderId="0" xfId="0" applyFont="1" applyBorder="1" applyAlignment="1">
      <alignment wrapText="1"/>
    </xf>
    <xf numFmtId="0" fontId="6" fillId="0" borderId="0" xfId="0" applyFont="1" applyBorder="1" applyAlignment="1">
      <alignment horizontal="left" vertical="top" wrapText="1"/>
    </xf>
    <xf numFmtId="0" fontId="4" fillId="0" borderId="1" xfId="0" applyFont="1" applyFill="1" applyBorder="1" applyAlignment="1">
      <alignment horizontal="center" vertical="center" wrapText="1"/>
    </xf>
    <xf numFmtId="0" fontId="9" fillId="0" borderId="6" xfId="1" applyFont="1" applyFill="1" applyBorder="1" applyAlignment="1">
      <alignment horizontal="justify" vertical="top"/>
    </xf>
    <xf numFmtId="0" fontId="6" fillId="0" borderId="1" xfId="0" applyFont="1" applyFill="1" applyBorder="1" applyAlignment="1">
      <alignment horizontal="justify" vertical="top"/>
    </xf>
    <xf numFmtId="0" fontId="9" fillId="0" borderId="1" xfId="0" applyFont="1" applyFill="1" applyBorder="1" applyAlignment="1">
      <alignment horizontal="justify" vertical="top"/>
    </xf>
    <xf numFmtId="0" fontId="6" fillId="0" borderId="1" xfId="0" applyFont="1" applyFill="1" applyBorder="1" applyAlignment="1">
      <alignment horizontal="justify" vertical="top" wrapText="1"/>
    </xf>
    <xf numFmtId="0" fontId="9" fillId="0" borderId="1" xfId="0" applyFont="1" applyFill="1" applyBorder="1" applyAlignment="1">
      <alignment horizontal="justify" vertical="top" wrapText="1"/>
    </xf>
    <xf numFmtId="0" fontId="9" fillId="0" borderId="1" xfId="0" applyFont="1" applyFill="1" applyBorder="1" applyAlignment="1">
      <alignment horizontal="justify" vertical="center"/>
    </xf>
    <xf numFmtId="0" fontId="2" fillId="0" borderId="0" xfId="1"/>
    <xf numFmtId="0" fontId="14" fillId="0" borderId="13"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9" fillId="0" borderId="0" xfId="0" applyFont="1" applyBorder="1" applyAlignment="1">
      <alignment horizontal="left" wrapText="1"/>
    </xf>
    <xf numFmtId="10" fontId="13" fillId="0" borderId="1" xfId="0" applyNumberFormat="1" applyFont="1" applyBorder="1" applyAlignment="1">
      <alignment horizontal="center"/>
    </xf>
    <xf numFmtId="0" fontId="14" fillId="0" borderId="8" xfId="1" applyFont="1" applyFill="1" applyBorder="1" applyAlignment="1">
      <alignment horizontal="center" vertical="center"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1" applyFont="1" applyBorder="1" applyAlignment="1">
      <alignment horizontal="left" vertical="top" wrapText="1"/>
    </xf>
    <xf numFmtId="0" fontId="5" fillId="0" borderId="0" xfId="1" applyFont="1" applyBorder="1" applyAlignment="1">
      <alignment horizontal="left" vertical="top" wrapText="1"/>
    </xf>
    <xf numFmtId="0" fontId="13" fillId="0" borderId="6" xfId="0" applyFont="1" applyBorder="1" applyAlignment="1">
      <alignment horizontal="justify" vertical="justify"/>
    </xf>
    <xf numFmtId="0" fontId="13" fillId="0" borderId="1" xfId="0" applyFont="1" applyBorder="1" applyAlignment="1">
      <alignment horizontal="justify" vertical="justify"/>
    </xf>
    <xf numFmtId="0" fontId="11" fillId="0" borderId="0" xfId="1" applyFont="1"/>
    <xf numFmtId="0" fontId="13" fillId="3" borderId="1" xfId="0" applyFont="1" applyFill="1" applyBorder="1" applyAlignment="1">
      <alignment horizontal="center"/>
    </xf>
    <xf numFmtId="0" fontId="2" fillId="0" borderId="14" xfId="1" applyBorder="1"/>
    <xf numFmtId="0" fontId="7"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3" fillId="4" borderId="12" xfId="1" applyFont="1" applyFill="1" applyBorder="1" applyAlignment="1">
      <alignment horizontal="center" vertical="center" wrapText="1"/>
    </xf>
    <xf numFmtId="0" fontId="3" fillId="4" borderId="12" xfId="1" applyFont="1" applyFill="1" applyBorder="1" applyAlignment="1">
      <alignment horizontal="center" vertical="top" wrapText="1"/>
    </xf>
    <xf numFmtId="0" fontId="0" fillId="0" borderId="0" xfId="0" applyFont="1"/>
    <xf numFmtId="0" fontId="11" fillId="0" borderId="0" xfId="0" applyFont="1" applyBorder="1" applyAlignment="1">
      <alignment wrapText="1"/>
    </xf>
    <xf numFmtId="0" fontId="9"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164" fontId="0" fillId="0" borderId="0" xfId="3" applyFont="1"/>
    <xf numFmtId="164" fontId="0" fillId="0" borderId="0" xfId="0" applyNumberFormat="1"/>
    <xf numFmtId="0" fontId="4" fillId="0" borderId="5" xfId="0" applyFont="1" applyBorder="1" applyAlignment="1">
      <alignment horizontal="center" vertical="center" wrapText="1"/>
    </xf>
    <xf numFmtId="0" fontId="19" fillId="0" borderId="1" xfId="0" applyFont="1" applyFill="1" applyBorder="1" applyAlignment="1">
      <alignment horizontal="center" vertical="center" wrapText="1"/>
    </xf>
    <xf numFmtId="0" fontId="6" fillId="0" borderId="1" xfId="0" applyFont="1" applyFill="1" applyBorder="1" applyAlignment="1">
      <alignment horizontal="justify" vertical="center"/>
    </xf>
    <xf numFmtId="1" fontId="0" fillId="0" borderId="0" xfId="0" applyNumberFormat="1" applyFont="1" applyAlignment="1">
      <alignment vertical="center"/>
    </xf>
    <xf numFmtId="0" fontId="1" fillId="5" borderId="1" xfId="0" applyFont="1" applyFill="1" applyBorder="1" applyAlignment="1">
      <alignment horizontal="center"/>
    </xf>
    <xf numFmtId="1" fontId="1" fillId="0" borderId="1" xfId="0" applyNumberFormat="1"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3" fillId="0" borderId="1" xfId="0" applyFont="1" applyBorder="1" applyAlignment="1">
      <alignment vertical="center"/>
    </xf>
    <xf numFmtId="0" fontId="14" fillId="0" borderId="1" xfId="0" applyFont="1" applyBorder="1" applyAlignment="1">
      <alignment horizontal="justify" vertical="top"/>
    </xf>
    <xf numFmtId="0" fontId="3" fillId="0" borderId="1" xfId="0" applyFont="1" applyBorder="1" applyAlignment="1">
      <alignment vertical="center" wrapText="1"/>
    </xf>
    <xf numFmtId="0" fontId="14" fillId="0" borderId="1" xfId="0" applyFont="1" applyBorder="1" applyAlignment="1">
      <alignment horizontal="justify" vertical="top" wrapText="1"/>
    </xf>
    <xf numFmtId="0" fontId="16" fillId="0" borderId="1" xfId="0" applyFont="1" applyBorder="1" applyAlignment="1">
      <alignment horizontal="justify" vertical="center"/>
    </xf>
    <xf numFmtId="0" fontId="3" fillId="0" borderId="1" xfId="0" applyFont="1" applyBorder="1" applyAlignment="1">
      <alignment horizontal="justify" vertical="top" wrapText="1"/>
    </xf>
    <xf numFmtId="0" fontId="15" fillId="0" borderId="1" xfId="0" applyFont="1" applyBorder="1" applyAlignment="1">
      <alignment horizontal="justify" vertical="center" wrapText="1"/>
    </xf>
    <xf numFmtId="0" fontId="3" fillId="0" borderId="1" xfId="0" applyFont="1" applyBorder="1" applyAlignment="1">
      <alignment horizontal="justify" vertical="center"/>
    </xf>
    <xf numFmtId="0" fontId="14" fillId="0" borderId="1" xfId="0" applyFont="1" applyBorder="1" applyAlignment="1">
      <alignment horizontal="justify" vertical="center"/>
    </xf>
    <xf numFmtId="0" fontId="3" fillId="0" borderId="1" xfId="0" applyFont="1" applyBorder="1" applyAlignment="1">
      <alignment horizontal="center"/>
    </xf>
    <xf numFmtId="0" fontId="14" fillId="0" borderId="1" xfId="0" applyFont="1" applyBorder="1" applyAlignment="1">
      <alignment horizontal="justify" vertical="center" wrapText="1"/>
    </xf>
    <xf numFmtId="0" fontId="24" fillId="0" borderId="1" xfId="0" applyFont="1" applyBorder="1" applyAlignment="1">
      <alignment horizontal="justify" vertical="center"/>
    </xf>
    <xf numFmtId="0" fontId="0" fillId="0" borderId="0" xfId="0" applyBorder="1"/>
    <xf numFmtId="0" fontId="0" fillId="0" borderId="15" xfId="0" applyBorder="1"/>
    <xf numFmtId="0" fontId="23" fillId="0" borderId="1" xfId="0" applyFont="1" applyBorder="1" applyAlignment="1">
      <alignment horizontal="justify" vertical="center"/>
    </xf>
    <xf numFmtId="0" fontId="3" fillId="0" borderId="1" xfId="0" applyFont="1" applyBorder="1" applyAlignment="1">
      <alignment horizontal="center" vertical="center" wrapText="1"/>
    </xf>
    <xf numFmtId="0" fontId="9" fillId="3" borderId="6" xfId="1"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6" xfId="1" applyFont="1" applyFill="1" applyBorder="1" applyAlignment="1">
      <alignment horizontal="center" vertical="center" wrapText="1"/>
    </xf>
    <xf numFmtId="0" fontId="8" fillId="0" borderId="0" xfId="1" applyFont="1" applyFill="1"/>
    <xf numFmtId="0" fontId="8" fillId="0" borderId="0" xfId="1" applyFont="1"/>
    <xf numFmtId="0" fontId="18" fillId="0" borderId="0" xfId="0" applyFont="1"/>
    <xf numFmtId="0" fontId="4" fillId="0" borderId="0" xfId="0" applyFont="1" applyBorder="1" applyAlignment="1">
      <alignment horizontal="left" vertical="top" wrapText="1"/>
    </xf>
    <xf numFmtId="0" fontId="3" fillId="4" borderId="17" xfId="1" applyFont="1" applyFill="1" applyBorder="1" applyAlignment="1">
      <alignment horizontal="justify" vertical="top"/>
    </xf>
    <xf numFmtId="0" fontId="3" fillId="4" borderId="18" xfId="1" applyFont="1" applyFill="1" applyBorder="1" applyAlignment="1">
      <alignment horizontal="center" vertical="center" wrapText="1"/>
    </xf>
    <xf numFmtId="166" fontId="15" fillId="0" borderId="8" xfId="2" applyNumberFormat="1" applyFont="1" applyFill="1" applyBorder="1" applyAlignment="1">
      <alignment horizontal="justify" vertical="center" wrapText="1"/>
    </xf>
    <xf numFmtId="0" fontId="4" fillId="0" borderId="0" xfId="0" applyFont="1" applyBorder="1" applyAlignment="1">
      <alignment horizontal="left" vertical="top" wrapText="1"/>
    </xf>
    <xf numFmtId="0" fontId="4" fillId="0" borderId="0" xfId="1"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justify"/>
    </xf>
    <xf numFmtId="43" fontId="0" fillId="0" borderId="0" xfId="0" applyNumberFormat="1"/>
    <xf numFmtId="164" fontId="14" fillId="0" borderId="8" xfId="3" applyFont="1" applyFill="1" applyBorder="1" applyAlignment="1">
      <alignment horizontal="center" vertical="center" wrapText="1"/>
    </xf>
    <xf numFmtId="0" fontId="25" fillId="0" borderId="1" xfId="0" applyFont="1" applyFill="1" applyBorder="1" applyAlignment="1">
      <alignment horizontal="center" vertical="center" wrapText="1"/>
    </xf>
    <xf numFmtId="0" fontId="15" fillId="0" borderId="1" xfId="0" applyFont="1" applyBorder="1" applyAlignment="1">
      <alignment horizontal="justify" vertical="top" wrapText="1"/>
    </xf>
    <xf numFmtId="0" fontId="28" fillId="0" borderId="8" xfId="1" applyFont="1" applyFill="1" applyBorder="1" applyAlignment="1">
      <alignment horizontal="center" vertical="center" wrapText="1"/>
    </xf>
    <xf numFmtId="164" fontId="26" fillId="0" borderId="0" xfId="3" applyFont="1"/>
    <xf numFmtId="0" fontId="27" fillId="0" borderId="5" xfId="0" applyFont="1" applyBorder="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vertical="center" wrapText="1"/>
    </xf>
    <xf numFmtId="0" fontId="9" fillId="0" borderId="4" xfId="0" applyFont="1" applyBorder="1" applyAlignment="1">
      <alignment horizontal="left" wrapText="1"/>
    </xf>
    <xf numFmtId="0" fontId="10" fillId="0" borderId="0" xfId="0" applyFont="1" applyAlignment="1">
      <alignment horizontal="center"/>
    </xf>
    <xf numFmtId="0" fontId="0" fillId="0" borderId="0" xfId="0" applyAlignment="1">
      <alignment horizontal="center"/>
    </xf>
    <xf numFmtId="0" fontId="10" fillId="0" borderId="0" xfId="1" applyFont="1" applyBorder="1" applyAlignment="1">
      <alignment horizontal="left" vertical="top" wrapText="1"/>
    </xf>
    <xf numFmtId="0" fontId="11" fillId="0" borderId="0" xfId="1" applyFont="1" applyBorder="1" applyAlignment="1">
      <alignment horizontal="left" vertical="top" wrapText="1"/>
    </xf>
    <xf numFmtId="0" fontId="10" fillId="0" borderId="9" xfId="1" applyFont="1" applyBorder="1" applyAlignment="1">
      <alignment horizontal="center"/>
    </xf>
    <xf numFmtId="0" fontId="10" fillId="0" borderId="2" xfId="1" applyFont="1" applyBorder="1" applyAlignment="1">
      <alignment horizontal="center"/>
    </xf>
    <xf numFmtId="0" fontId="10" fillId="0" borderId="10" xfId="1" applyFont="1" applyBorder="1" applyAlignment="1">
      <alignment horizontal="center"/>
    </xf>
    <xf numFmtId="0" fontId="7" fillId="0" borderId="0" xfId="1" applyFont="1" applyFill="1" applyBorder="1" applyAlignment="1">
      <alignment horizontal="left" vertical="top"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6" fillId="0" borderId="0" xfId="1" applyFont="1" applyBorder="1" applyAlignment="1">
      <alignment horizontal="left" vertical="top" wrapText="1"/>
    </xf>
    <xf numFmtId="0" fontId="3" fillId="4" borderId="16" xfId="1" applyFont="1" applyFill="1" applyBorder="1" applyAlignment="1">
      <alignment horizontal="center" vertical="top"/>
    </xf>
    <xf numFmtId="0" fontId="3" fillId="4" borderId="12" xfId="1" applyFont="1" applyFill="1" applyBorder="1" applyAlignment="1">
      <alignment horizontal="center" vertical="top"/>
    </xf>
    <xf numFmtId="0" fontId="14" fillId="0" borderId="20" xfId="1" applyFont="1" applyFill="1" applyBorder="1" applyAlignment="1">
      <alignment horizontal="center" vertical="center" wrapText="1"/>
    </xf>
    <xf numFmtId="0" fontId="17" fillId="0" borderId="8" xfId="0"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23" xfId="1" applyFont="1" applyFill="1" applyBorder="1" applyAlignment="1">
      <alignment horizontal="center" vertical="center" wrapText="1"/>
    </xf>
    <xf numFmtId="0" fontId="9" fillId="0" borderId="0" xfId="1"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1" applyFont="1" applyBorder="1" applyAlignment="1">
      <alignment horizontal="left" vertical="top" wrapText="1"/>
    </xf>
    <xf numFmtId="0" fontId="19" fillId="6" borderId="0" xfId="0" applyFont="1" applyFill="1" applyAlignment="1">
      <alignment horizontal="left"/>
    </xf>
    <xf numFmtId="0" fontId="0" fillId="6" borderId="0" xfId="0" applyFill="1"/>
    <xf numFmtId="0" fontId="19" fillId="6" borderId="0" xfId="0" applyFont="1" applyFill="1" applyAlignment="1">
      <alignment horizontal="justify" vertical="center" wrapText="1"/>
    </xf>
    <xf numFmtId="0" fontId="0" fillId="6" borderId="0" xfId="0" applyFill="1" applyAlignment="1">
      <alignment vertical="top"/>
    </xf>
    <xf numFmtId="0" fontId="23" fillId="6" borderId="0" xfId="0" applyFont="1" applyFill="1"/>
    <xf numFmtId="0" fontId="24" fillId="6" borderId="0" xfId="0" applyFont="1" applyFill="1"/>
    <xf numFmtId="0" fontId="23" fillId="6" borderId="7" xfId="0" applyFont="1" applyFill="1" applyBorder="1" applyAlignment="1">
      <alignment horizontal="center" vertical="center"/>
    </xf>
    <xf numFmtId="0" fontId="23" fillId="6" borderId="7" xfId="0" applyFont="1" applyFill="1" applyBorder="1" applyAlignment="1">
      <alignment horizontal="center" vertical="center" wrapText="1"/>
    </xf>
    <xf numFmtId="0" fontId="24" fillId="6" borderId="19" xfId="0" applyFont="1" applyFill="1" applyBorder="1" applyAlignment="1">
      <alignment horizontal="center"/>
    </xf>
    <xf numFmtId="0" fontId="24" fillId="6" borderId="19" xfId="0" applyFont="1" applyFill="1" applyBorder="1" applyAlignment="1">
      <alignment horizontal="center" vertical="center"/>
    </xf>
    <xf numFmtId="164" fontId="0" fillId="6" borderId="0" xfId="3" applyFont="1" applyFill="1"/>
    <xf numFmtId="0" fontId="23" fillId="6" borderId="24" xfId="0" applyFont="1" applyFill="1" applyBorder="1" applyAlignment="1">
      <alignment horizontal="justify" vertical="justify" wrapText="1"/>
    </xf>
    <xf numFmtId="167" fontId="3" fillId="6" borderId="24" xfId="6" applyNumberFormat="1" applyFont="1" applyFill="1" applyBorder="1" applyAlignment="1">
      <alignment horizontal="center" vertical="justify"/>
    </xf>
    <xf numFmtId="0" fontId="24" fillId="6" borderId="25" xfId="0" applyFont="1" applyFill="1" applyBorder="1" applyAlignment="1">
      <alignment horizontal="left" vertical="center" wrapText="1"/>
    </xf>
    <xf numFmtId="0" fontId="14" fillId="6" borderId="25" xfId="0" applyFont="1" applyFill="1" applyBorder="1" applyAlignment="1">
      <alignment horizontal="justify" vertical="center" wrapText="1"/>
    </xf>
    <xf numFmtId="0" fontId="0" fillId="6" borderId="0" xfId="0" applyFill="1" applyBorder="1" applyAlignment="1">
      <alignment vertical="justify"/>
    </xf>
    <xf numFmtId="0" fontId="0" fillId="6" borderId="0" xfId="0" applyFill="1" applyBorder="1" applyAlignment="1">
      <alignment horizontal="center"/>
    </xf>
    <xf numFmtId="0" fontId="14" fillId="6" borderId="25" xfId="0" applyFont="1" applyFill="1" applyBorder="1" applyAlignment="1">
      <alignment horizontal="justify" vertical="top" wrapText="1"/>
    </xf>
    <xf numFmtId="0" fontId="5" fillId="6" borderId="0" xfId="0" applyFont="1" applyFill="1"/>
    <xf numFmtId="0" fontId="23" fillId="6" borderId="11" xfId="0" applyFont="1" applyFill="1" applyBorder="1" applyAlignment="1">
      <alignment horizontal="center" vertical="center" wrapText="1"/>
    </xf>
    <xf numFmtId="0" fontId="24" fillId="6" borderId="26" xfId="0" applyFont="1" applyFill="1" applyBorder="1" applyAlignment="1">
      <alignment horizontal="center"/>
    </xf>
    <xf numFmtId="0" fontId="24" fillId="6" borderId="27" xfId="0" applyFont="1" applyFill="1" applyBorder="1" applyAlignment="1">
      <alignment horizontal="center" vertical="center"/>
    </xf>
    <xf numFmtId="0" fontId="24" fillId="6" borderId="28" xfId="0" applyFont="1" applyFill="1" applyBorder="1" applyAlignment="1">
      <alignment horizontal="center" vertical="center" wrapText="1"/>
    </xf>
    <xf numFmtId="0" fontId="24" fillId="6" borderId="29" xfId="0" applyFont="1" applyFill="1" applyBorder="1" applyAlignment="1">
      <alignment horizontal="center" vertical="center" wrapText="1"/>
    </xf>
    <xf numFmtId="0" fontId="24" fillId="6" borderId="24" xfId="0" applyFont="1" applyFill="1" applyBorder="1"/>
    <xf numFmtId="167" fontId="3" fillId="6" borderId="29" xfId="6" applyNumberFormat="1" applyFont="1" applyFill="1" applyBorder="1" applyAlignment="1">
      <alignment horizontal="center" vertical="center"/>
    </xf>
    <xf numFmtId="0" fontId="24" fillId="6" borderId="24" xfId="0" applyFont="1" applyFill="1" applyBorder="1" applyAlignment="1">
      <alignment wrapText="1"/>
    </xf>
    <xf numFmtId="0" fontId="24" fillId="6" borderId="25" xfId="0" applyFont="1" applyFill="1" applyBorder="1" applyAlignment="1">
      <alignment wrapText="1"/>
    </xf>
    <xf numFmtId="167" fontId="3" fillId="6" borderId="30" xfId="6" applyNumberFormat="1" applyFont="1" applyFill="1" applyBorder="1" applyAlignment="1">
      <alignment horizontal="center" vertical="center"/>
    </xf>
    <xf numFmtId="0" fontId="1" fillId="6" borderId="0" xfId="0" applyFont="1" applyFill="1"/>
    <xf numFmtId="0" fontId="0" fillId="6" borderId="0" xfId="0" applyFont="1" applyFill="1"/>
    <xf numFmtId="0" fontId="0" fillId="6" borderId="0" xfId="0" applyFont="1" applyFill="1" applyAlignment="1">
      <alignment horizontal="justify" vertical="justify"/>
    </xf>
    <xf numFmtId="0" fontId="29" fillId="6" borderId="9" xfId="0" applyFont="1" applyFill="1" applyBorder="1" applyAlignment="1">
      <alignment horizontal="center" vertical="center"/>
    </xf>
    <xf numFmtId="0" fontId="29" fillId="6" borderId="31"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0" fillId="6" borderId="0" xfId="0" applyFont="1" applyFill="1" applyBorder="1"/>
    <xf numFmtId="0" fontId="29" fillId="6" borderId="32" xfId="0" applyFont="1" applyFill="1" applyBorder="1" applyAlignment="1">
      <alignment horizontal="center" vertical="center"/>
    </xf>
    <xf numFmtId="0" fontId="29" fillId="6" borderId="32" xfId="0" applyFont="1" applyFill="1" applyBorder="1" applyAlignment="1">
      <alignment vertical="center" wrapText="1"/>
    </xf>
    <xf numFmtId="0" fontId="29" fillId="6" borderId="0" xfId="0" applyFont="1" applyFill="1" applyBorder="1" applyAlignment="1">
      <alignment horizontal="center" vertical="center" wrapText="1"/>
    </xf>
    <xf numFmtId="0" fontId="29" fillId="6" borderId="33" xfId="0" applyFont="1" applyFill="1" applyBorder="1" applyAlignment="1">
      <alignment horizontal="center" vertical="center" wrapText="1"/>
    </xf>
    <xf numFmtId="0" fontId="21" fillId="6" borderId="32" xfId="0" applyFont="1" applyFill="1" applyBorder="1" applyAlignment="1">
      <alignment vertical="center"/>
    </xf>
    <xf numFmtId="0" fontId="21" fillId="6" borderId="19" xfId="0" applyFont="1" applyFill="1" applyBorder="1" applyAlignment="1">
      <alignment vertical="center"/>
    </xf>
    <xf numFmtId="0" fontId="21" fillId="6" borderId="19" xfId="0" applyFont="1" applyFill="1" applyBorder="1" applyAlignment="1">
      <alignment horizontal="center" vertical="center"/>
    </xf>
    <xf numFmtId="0" fontId="21" fillId="6" borderId="9" xfId="0" applyFont="1" applyFill="1" applyBorder="1" applyAlignment="1">
      <alignment horizontal="justify" vertical="center" wrapText="1"/>
    </xf>
    <xf numFmtId="0" fontId="21" fillId="6" borderId="7" xfId="0" applyFont="1" applyFill="1" applyBorder="1" applyAlignment="1">
      <alignment horizontal="justify" vertical="center" wrapText="1"/>
    </xf>
    <xf numFmtId="168" fontId="21" fillId="6" borderId="7" xfId="3" applyNumberFormat="1" applyFont="1" applyFill="1" applyBorder="1" applyAlignment="1">
      <alignment horizontal="justify" vertical="center" wrapText="1"/>
    </xf>
    <xf numFmtId="41" fontId="0" fillId="6" borderId="0" xfId="4" applyNumberFormat="1" applyFont="1" applyFill="1" applyBorder="1" applyAlignment="1">
      <alignment horizontal="center" vertical="center"/>
    </xf>
    <xf numFmtId="0" fontId="21" fillId="6" borderId="7" xfId="0" applyFont="1" applyFill="1" applyBorder="1" applyAlignment="1">
      <alignment vertical="center"/>
    </xf>
    <xf numFmtId="0" fontId="21" fillId="6" borderId="7" xfId="0" applyFont="1" applyFill="1" applyBorder="1" applyAlignment="1">
      <alignment horizontal="center" vertical="center"/>
    </xf>
    <xf numFmtId="0" fontId="21" fillId="6" borderId="0" xfId="0" applyFont="1" applyFill="1" applyBorder="1" applyAlignment="1">
      <alignment horizontal="justify" vertical="center" wrapText="1"/>
    </xf>
    <xf numFmtId="0" fontId="21" fillId="6" borderId="0" xfId="0" applyFont="1" applyFill="1" applyBorder="1"/>
    <xf numFmtId="0" fontId="21" fillId="6" borderId="0" xfId="0" applyFont="1" applyFill="1" applyBorder="1" applyAlignment="1">
      <alignment horizontal="center"/>
    </xf>
    <xf numFmtId="0" fontId="1" fillId="6" borderId="0" xfId="0" applyFont="1" applyFill="1" applyBorder="1" applyAlignment="1">
      <alignment horizontal="center"/>
    </xf>
    <xf numFmtId="49" fontId="30" fillId="6" borderId="9" xfId="0" applyNumberFormat="1" applyFont="1" applyFill="1" applyBorder="1" applyAlignment="1">
      <alignment horizontal="center" vertical="justify" wrapText="1"/>
    </xf>
    <xf numFmtId="49" fontId="30" fillId="6" borderId="10" xfId="0" applyNumberFormat="1" applyFont="1" applyFill="1" applyBorder="1" applyAlignment="1">
      <alignment horizontal="center" vertical="justify" wrapText="1"/>
    </xf>
    <xf numFmtId="49" fontId="30" fillId="6" borderId="11" xfId="0" applyNumberFormat="1" applyFont="1" applyFill="1" applyBorder="1" applyAlignment="1">
      <alignment horizontal="center" vertical="justify" wrapText="1"/>
    </xf>
    <xf numFmtId="0" fontId="30" fillId="6" borderId="7" xfId="0" applyFont="1" applyFill="1" applyBorder="1" applyAlignment="1">
      <alignment horizontal="center" vertical="justify" wrapText="1"/>
    </xf>
    <xf numFmtId="0" fontId="30" fillId="6" borderId="32" xfId="0" applyFont="1" applyFill="1" applyBorder="1" applyAlignment="1">
      <alignment horizontal="center"/>
    </xf>
    <xf numFmtId="0" fontId="31" fillId="6" borderId="0" xfId="0" applyFont="1" applyFill="1" applyBorder="1"/>
    <xf numFmtId="0" fontId="31" fillId="6" borderId="32" xfId="0" applyFont="1" applyFill="1" applyBorder="1"/>
    <xf numFmtId="0" fontId="31" fillId="6" borderId="34" xfId="0" applyFont="1" applyFill="1" applyBorder="1" applyAlignment="1">
      <alignment horizontal="center"/>
    </xf>
    <xf numFmtId="169" fontId="31" fillId="6" borderId="34" xfId="3" applyNumberFormat="1" applyFont="1" applyFill="1" applyBorder="1"/>
    <xf numFmtId="39" fontId="31" fillId="6" borderId="0" xfId="3" applyNumberFormat="1" applyFont="1" applyFill="1" applyBorder="1"/>
    <xf numFmtId="164" fontId="30" fillId="6" borderId="21" xfId="3" applyNumberFormat="1" applyFont="1" applyFill="1" applyBorder="1" applyAlignment="1">
      <alignment horizontal="center"/>
    </xf>
    <xf numFmtId="0" fontId="31" fillId="6" borderId="0" xfId="0" applyFont="1" applyFill="1" applyBorder="1" applyAlignment="1">
      <alignment horizontal="center"/>
    </xf>
    <xf numFmtId="169" fontId="31" fillId="6" borderId="0" xfId="3" applyNumberFormat="1" applyFont="1" applyFill="1" applyBorder="1"/>
    <xf numFmtId="164" fontId="31" fillId="6" borderId="0" xfId="3" applyNumberFormat="1" applyFont="1" applyFill="1" applyBorder="1"/>
    <xf numFmtId="171" fontId="31" fillId="6" borderId="0" xfId="5" applyNumberFormat="1" applyFont="1" applyFill="1" applyBorder="1"/>
    <xf numFmtId="2" fontId="31" fillId="6" borderId="0" xfId="6" applyNumberFormat="1" applyFont="1" applyFill="1" applyBorder="1"/>
    <xf numFmtId="0" fontId="31" fillId="6" borderId="35" xfId="0" applyFont="1" applyFill="1" applyBorder="1"/>
    <xf numFmtId="0" fontId="31" fillId="6" borderId="34" xfId="0" applyFont="1" applyFill="1" applyBorder="1"/>
    <xf numFmtId="0" fontId="31" fillId="6" borderId="22" xfId="0" applyFont="1" applyFill="1" applyBorder="1"/>
    <xf numFmtId="0" fontId="30" fillId="6" borderId="9" xfId="0" applyFont="1" applyFill="1" applyBorder="1" applyAlignment="1">
      <alignment horizontal="center" vertical="justify" wrapText="1"/>
    </xf>
    <xf numFmtId="0" fontId="30" fillId="6" borderId="10" xfId="0" applyFont="1" applyFill="1" applyBorder="1" applyAlignment="1">
      <alignment horizontal="center" vertical="justify" wrapText="1"/>
    </xf>
    <xf numFmtId="0" fontId="30" fillId="6" borderId="11" xfId="0" applyFont="1" applyFill="1" applyBorder="1" applyAlignment="1">
      <alignment horizontal="center" vertical="justify"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0" fillId="0" borderId="0" xfId="0" applyFont="1" applyAlignment="1">
      <alignment horizontal="center" vertical="center" wrapText="1"/>
    </xf>
  </cellXfs>
  <cellStyles count="7">
    <cellStyle name="Millares" xfId="3" builtinId="3"/>
    <cellStyle name="Millares [0]" xfId="4" builtinId="6"/>
    <cellStyle name="Moneda" xfId="5" builtinId="4"/>
    <cellStyle name="Moneda 2" xfId="2"/>
    <cellStyle name="Normal" xfId="0" builtinId="0"/>
    <cellStyle name="Normal 3" xfId="1"/>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176</xdr:row>
      <xdr:rowOff>0</xdr:rowOff>
    </xdr:from>
    <xdr:to>
      <xdr:col>9</xdr:col>
      <xdr:colOff>209550</xdr:colOff>
      <xdr:row>194</xdr:row>
      <xdr:rowOff>142875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957750"/>
          <a:ext cx="10572750" cy="357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VALUACI&#211;N%20INV.%20No.002-2021%20TEMPORALES%20FINANCIE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61">
          <cell r="A61" t="str">
            <v>CONTRATAR EL SUMINISTRO DE PERSONAL TEMPORAL NECESARIO PARA EL CUMPLIMIENTO DEL PLAN ESTRATEGICO DE LA EMPRESA DE LICORES DE CUNDINAMARCA</v>
          </cell>
        </row>
        <row r="62">
          <cell r="A62" t="str">
            <v>INDICADORES FINANCIEROS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80" zoomScaleNormal="80" workbookViewId="0">
      <pane ySplit="1" topLeftCell="A17" activePane="bottomLeft" state="frozen"/>
      <selection pane="bottomLeft" activeCell="A17" sqref="A17"/>
    </sheetView>
  </sheetViews>
  <sheetFormatPr baseColWidth="10" defaultRowHeight="15" x14ac:dyDescent="0.25"/>
  <cols>
    <col min="1" max="1" width="49.140625" customWidth="1"/>
    <col min="2" max="2" width="23.28515625" customWidth="1"/>
    <col min="3" max="3" width="23.7109375" customWidth="1"/>
    <col min="4" max="4" width="21.42578125" customWidth="1"/>
    <col min="5" max="5" width="23.28515625" customWidth="1"/>
    <col min="6" max="6" width="24.85546875" customWidth="1"/>
    <col min="7" max="9" width="25.140625" customWidth="1"/>
  </cols>
  <sheetData>
    <row r="1" spans="1:9" ht="6.75" customHeight="1" x14ac:dyDescent="0.25">
      <c r="A1" s="8"/>
      <c r="B1" s="8"/>
      <c r="C1" s="8"/>
      <c r="D1" s="8"/>
      <c r="E1" s="8"/>
      <c r="F1" s="8"/>
      <c r="G1" s="8"/>
      <c r="H1" s="8"/>
      <c r="I1" s="8"/>
    </row>
    <row r="2" spans="1:9" ht="34.15" customHeight="1" x14ac:dyDescent="0.25">
      <c r="A2" s="94" t="s">
        <v>20</v>
      </c>
      <c r="B2" s="95"/>
      <c r="C2" s="95"/>
      <c r="D2" s="95"/>
      <c r="E2" s="95"/>
      <c r="F2" s="95"/>
      <c r="G2" s="95"/>
      <c r="H2" s="95"/>
      <c r="I2" s="95"/>
    </row>
    <row r="3" spans="1:9" x14ac:dyDescent="0.25">
      <c r="A3" s="9"/>
      <c r="B3" s="9"/>
      <c r="C3" s="9"/>
      <c r="D3" s="9"/>
      <c r="E3" s="9"/>
      <c r="F3" s="9"/>
      <c r="G3" s="9"/>
      <c r="H3" s="9"/>
      <c r="I3" s="9"/>
    </row>
    <row r="4" spans="1:9" x14ac:dyDescent="0.25">
      <c r="A4" s="51" t="s">
        <v>11</v>
      </c>
      <c r="B4" s="69" t="s">
        <v>1</v>
      </c>
      <c r="C4" s="69" t="s">
        <v>1</v>
      </c>
      <c r="D4" s="69" t="s">
        <v>1</v>
      </c>
      <c r="E4" s="69" t="s">
        <v>1</v>
      </c>
      <c r="F4" s="69" t="s">
        <v>1</v>
      </c>
      <c r="G4" s="69" t="s">
        <v>1</v>
      </c>
      <c r="H4" s="69" t="s">
        <v>1</v>
      </c>
      <c r="I4" s="69" t="s">
        <v>1</v>
      </c>
    </row>
    <row r="5" spans="1:9" ht="45.6" customHeight="1" x14ac:dyDescent="0.25">
      <c r="A5" s="52"/>
      <c r="B5" s="53" t="s">
        <v>90</v>
      </c>
      <c r="C5" s="53" t="s">
        <v>91</v>
      </c>
      <c r="D5" s="53" t="s">
        <v>92</v>
      </c>
      <c r="E5" s="53" t="s">
        <v>93</v>
      </c>
      <c r="F5" s="53" t="s">
        <v>94</v>
      </c>
      <c r="G5" s="53" t="s">
        <v>95</v>
      </c>
      <c r="H5" s="53" t="s">
        <v>96</v>
      </c>
      <c r="I5" s="53" t="s">
        <v>221</v>
      </c>
    </row>
    <row r="6" spans="1:9" x14ac:dyDescent="0.25">
      <c r="A6" s="54" t="s">
        <v>12</v>
      </c>
      <c r="B6" s="69" t="s">
        <v>110</v>
      </c>
      <c r="C6" s="69" t="s">
        <v>124</v>
      </c>
      <c r="D6" s="69" t="s">
        <v>140</v>
      </c>
      <c r="E6" s="69" t="s">
        <v>178</v>
      </c>
      <c r="F6" s="69" t="s">
        <v>178</v>
      </c>
      <c r="G6" s="69" t="s">
        <v>193</v>
      </c>
      <c r="H6" s="69" t="s">
        <v>178</v>
      </c>
      <c r="I6" s="69" t="s">
        <v>220</v>
      </c>
    </row>
    <row r="7" spans="1:9" ht="74.25" customHeight="1" x14ac:dyDescent="0.25">
      <c r="A7" s="55" t="s">
        <v>18</v>
      </c>
      <c r="B7" s="69" t="s">
        <v>0</v>
      </c>
      <c r="C7" s="69" t="s">
        <v>0</v>
      </c>
      <c r="D7" s="69" t="s">
        <v>0</v>
      </c>
      <c r="E7" s="69" t="s">
        <v>0</v>
      </c>
      <c r="F7" s="69" t="s">
        <v>0</v>
      </c>
      <c r="G7" s="69" t="s">
        <v>0</v>
      </c>
      <c r="H7" s="69" t="s">
        <v>0</v>
      </c>
      <c r="I7" s="69" t="s">
        <v>0</v>
      </c>
    </row>
    <row r="8" spans="1:9" ht="22.5" x14ac:dyDescent="0.25">
      <c r="A8" s="56" t="s">
        <v>50</v>
      </c>
      <c r="B8" s="69" t="s">
        <v>111</v>
      </c>
      <c r="C8" s="69" t="s">
        <v>125</v>
      </c>
      <c r="D8" s="69" t="s">
        <v>141</v>
      </c>
      <c r="E8" s="69" t="s">
        <v>174</v>
      </c>
      <c r="F8" s="69" t="s">
        <v>175</v>
      </c>
      <c r="G8" s="69" t="s">
        <v>194</v>
      </c>
      <c r="H8" s="69" t="s">
        <v>209</v>
      </c>
      <c r="I8" s="69" t="s">
        <v>222</v>
      </c>
    </row>
    <row r="9" spans="1:9" ht="261" customHeight="1" x14ac:dyDescent="0.25">
      <c r="A9" s="57" t="s">
        <v>63</v>
      </c>
      <c r="B9" s="69" t="s">
        <v>0</v>
      </c>
      <c r="C9" s="69" t="s">
        <v>0</v>
      </c>
      <c r="D9" s="69" t="s">
        <v>0</v>
      </c>
      <c r="E9" s="69" t="s">
        <v>0</v>
      </c>
      <c r="F9" s="69" t="s">
        <v>0</v>
      </c>
      <c r="G9" s="69" t="s">
        <v>0</v>
      </c>
      <c r="H9" s="69" t="s">
        <v>0</v>
      </c>
      <c r="I9" s="69" t="s">
        <v>0</v>
      </c>
    </row>
    <row r="10" spans="1:9" ht="22.5" customHeight="1" x14ac:dyDescent="0.25">
      <c r="A10" s="58" t="s">
        <v>51</v>
      </c>
      <c r="B10" s="85" t="s">
        <v>74</v>
      </c>
      <c r="C10" s="85" t="s">
        <v>74</v>
      </c>
      <c r="D10" s="85" t="s">
        <v>74</v>
      </c>
      <c r="E10" s="85" t="s">
        <v>74</v>
      </c>
      <c r="F10" s="85" t="s">
        <v>74</v>
      </c>
      <c r="G10" s="85" t="s">
        <v>74</v>
      </c>
      <c r="H10" s="85" t="s">
        <v>74</v>
      </c>
      <c r="I10" s="85" t="s">
        <v>74</v>
      </c>
    </row>
    <row r="11" spans="1:9" ht="327" customHeight="1" x14ac:dyDescent="0.25">
      <c r="A11" s="57" t="s">
        <v>64</v>
      </c>
      <c r="B11" s="69" t="s">
        <v>74</v>
      </c>
      <c r="C11" s="69" t="s">
        <v>74</v>
      </c>
      <c r="D11" s="69" t="s">
        <v>74</v>
      </c>
      <c r="E11" s="69" t="s">
        <v>74</v>
      </c>
      <c r="F11" s="69" t="s">
        <v>74</v>
      </c>
      <c r="G11" s="69" t="s">
        <v>74</v>
      </c>
      <c r="H11" s="69" t="s">
        <v>74</v>
      </c>
      <c r="I11" s="69" t="s">
        <v>74</v>
      </c>
    </row>
    <row r="12" spans="1:9" ht="21.75" customHeight="1" x14ac:dyDescent="0.25">
      <c r="A12" s="59" t="s">
        <v>52</v>
      </c>
      <c r="B12" s="85" t="s">
        <v>74</v>
      </c>
      <c r="C12" s="69" t="s">
        <v>74</v>
      </c>
      <c r="D12" s="69" t="s">
        <v>74</v>
      </c>
      <c r="E12" s="69" t="s">
        <v>74</v>
      </c>
      <c r="F12" s="69" t="s">
        <v>74</v>
      </c>
      <c r="G12" s="69" t="s">
        <v>74</v>
      </c>
      <c r="H12" s="69" t="s">
        <v>74</v>
      </c>
      <c r="I12" s="69" t="s">
        <v>74</v>
      </c>
    </row>
    <row r="13" spans="1:9" s="39" customFormat="1" ht="409.5" x14ac:dyDescent="0.25">
      <c r="A13" s="90" t="s">
        <v>65</v>
      </c>
      <c r="B13" s="69" t="s">
        <v>74</v>
      </c>
      <c r="C13" s="69" t="s">
        <v>74</v>
      </c>
      <c r="D13" s="69" t="s">
        <v>74</v>
      </c>
      <c r="E13" s="69" t="s">
        <v>74</v>
      </c>
      <c r="F13" s="69" t="s">
        <v>74</v>
      </c>
      <c r="G13" s="69" t="s">
        <v>74</v>
      </c>
      <c r="H13" s="69" t="s">
        <v>74</v>
      </c>
      <c r="I13" s="69" t="s">
        <v>74</v>
      </c>
    </row>
    <row r="14" spans="1:9" ht="36" customHeight="1" x14ac:dyDescent="0.25">
      <c r="A14" s="61" t="s">
        <v>53</v>
      </c>
      <c r="B14" s="85" t="s">
        <v>74</v>
      </c>
      <c r="C14" s="69" t="s">
        <v>74</v>
      </c>
      <c r="D14" s="69" t="s">
        <v>74</v>
      </c>
      <c r="E14" s="69" t="s">
        <v>74</v>
      </c>
      <c r="F14" s="69" t="s">
        <v>74</v>
      </c>
      <c r="G14" s="69" t="s">
        <v>74</v>
      </c>
      <c r="H14" s="69" t="s">
        <v>74</v>
      </c>
      <c r="I14" s="69" t="s">
        <v>74</v>
      </c>
    </row>
    <row r="15" spans="1:9" ht="93.75" customHeight="1" x14ac:dyDescent="0.25">
      <c r="A15" s="62" t="s">
        <v>13</v>
      </c>
      <c r="B15" s="51" t="s">
        <v>74</v>
      </c>
      <c r="C15" s="69" t="s">
        <v>74</v>
      </c>
      <c r="D15" s="69" t="s">
        <v>74</v>
      </c>
      <c r="E15" s="69" t="s">
        <v>74</v>
      </c>
      <c r="F15" s="69" t="s">
        <v>74</v>
      </c>
      <c r="G15" s="69" t="s">
        <v>74</v>
      </c>
      <c r="H15" s="69" t="s">
        <v>74</v>
      </c>
      <c r="I15" s="69" t="s">
        <v>74</v>
      </c>
    </row>
    <row r="16" spans="1:9" x14ac:dyDescent="0.25">
      <c r="A16" s="61" t="s">
        <v>66</v>
      </c>
      <c r="B16" s="85" t="s">
        <v>74</v>
      </c>
      <c r="C16" s="69" t="s">
        <v>74</v>
      </c>
      <c r="D16" s="69" t="s">
        <v>74</v>
      </c>
      <c r="E16" s="69" t="s">
        <v>74</v>
      </c>
      <c r="F16" s="69" t="s">
        <v>74</v>
      </c>
      <c r="G16" s="69" t="s">
        <v>74</v>
      </c>
      <c r="H16" s="69" t="s">
        <v>74</v>
      </c>
      <c r="I16" s="69" t="s">
        <v>74</v>
      </c>
    </row>
    <row r="17" spans="1:9" ht="175.5" customHeight="1" x14ac:dyDescent="0.25">
      <c r="A17" s="60" t="s">
        <v>68</v>
      </c>
      <c r="B17" s="51" t="s">
        <v>74</v>
      </c>
      <c r="C17" s="69" t="s">
        <v>74</v>
      </c>
      <c r="D17" s="69" t="s">
        <v>74</v>
      </c>
      <c r="E17" s="69" t="s">
        <v>74</v>
      </c>
      <c r="F17" s="69" t="s">
        <v>74</v>
      </c>
      <c r="G17" s="69" t="s">
        <v>74</v>
      </c>
      <c r="H17" s="69" t="s">
        <v>74</v>
      </c>
      <c r="I17" s="69" t="s">
        <v>74</v>
      </c>
    </row>
    <row r="18" spans="1:9" x14ac:dyDescent="0.25">
      <c r="A18" s="68" t="s">
        <v>67</v>
      </c>
      <c r="B18" s="63" t="s">
        <v>74</v>
      </c>
      <c r="C18" s="69" t="s">
        <v>74</v>
      </c>
      <c r="D18" s="69" t="s">
        <v>74</v>
      </c>
      <c r="E18" s="69" t="s">
        <v>74</v>
      </c>
      <c r="F18" s="69" t="s">
        <v>74</v>
      </c>
      <c r="G18" s="69" t="s">
        <v>74</v>
      </c>
      <c r="H18" s="69" t="s">
        <v>74</v>
      </c>
      <c r="I18" s="69" t="s">
        <v>74</v>
      </c>
    </row>
    <row r="19" spans="1:9" ht="207" customHeight="1" x14ac:dyDescent="0.25">
      <c r="A19" s="64" t="s">
        <v>69</v>
      </c>
      <c r="B19" s="51" t="s">
        <v>74</v>
      </c>
      <c r="C19" s="69" t="s">
        <v>74</v>
      </c>
      <c r="D19" s="69" t="s">
        <v>74</v>
      </c>
      <c r="E19" s="69" t="s">
        <v>74</v>
      </c>
      <c r="F19" s="69" t="s">
        <v>74</v>
      </c>
      <c r="G19" s="69" t="s">
        <v>74</v>
      </c>
      <c r="H19" s="69" t="s">
        <v>74</v>
      </c>
      <c r="I19" s="69" t="s">
        <v>74</v>
      </c>
    </row>
    <row r="20" spans="1:9" x14ac:dyDescent="0.25">
      <c r="A20" s="61" t="s">
        <v>54</v>
      </c>
      <c r="B20" s="69" t="s">
        <v>112</v>
      </c>
      <c r="C20" s="69" t="s">
        <v>126</v>
      </c>
      <c r="D20" s="69" t="s">
        <v>142</v>
      </c>
      <c r="E20" s="69" t="s">
        <v>158</v>
      </c>
      <c r="F20" s="69" t="s">
        <v>176</v>
      </c>
      <c r="G20" s="69" t="s">
        <v>195</v>
      </c>
      <c r="H20" s="69" t="s">
        <v>210</v>
      </c>
      <c r="I20" s="69" t="s">
        <v>223</v>
      </c>
    </row>
    <row r="21" spans="1:9" ht="409.5" x14ac:dyDescent="0.25">
      <c r="A21" s="57" t="s">
        <v>85</v>
      </c>
      <c r="B21" s="69" t="s">
        <v>0</v>
      </c>
      <c r="C21" s="69" t="s">
        <v>0</v>
      </c>
      <c r="D21" s="69" t="s">
        <v>0</v>
      </c>
      <c r="E21" s="69" t="s">
        <v>0</v>
      </c>
      <c r="F21" s="69" t="s">
        <v>0</v>
      </c>
      <c r="G21" s="69" t="s">
        <v>0</v>
      </c>
      <c r="H21" s="69" t="s">
        <v>0</v>
      </c>
      <c r="I21" s="69" t="s">
        <v>0</v>
      </c>
    </row>
    <row r="22" spans="1:9" ht="45" customHeight="1" x14ac:dyDescent="0.25">
      <c r="A22" s="61" t="s">
        <v>55</v>
      </c>
      <c r="B22" s="69" t="s">
        <v>113</v>
      </c>
      <c r="C22" s="69" t="s">
        <v>127</v>
      </c>
      <c r="D22" s="69" t="s">
        <v>143</v>
      </c>
      <c r="E22" s="69" t="s">
        <v>159</v>
      </c>
      <c r="F22" s="69" t="s">
        <v>180</v>
      </c>
      <c r="G22" s="69" t="s">
        <v>196</v>
      </c>
      <c r="H22" s="69" t="s">
        <v>196</v>
      </c>
      <c r="I22" s="69" t="s">
        <v>224</v>
      </c>
    </row>
    <row r="23" spans="1:9" ht="157.5" x14ac:dyDescent="0.25">
      <c r="A23" s="64" t="s">
        <v>70</v>
      </c>
      <c r="B23" s="69" t="s">
        <v>0</v>
      </c>
      <c r="C23" s="69" t="s">
        <v>0</v>
      </c>
      <c r="D23" s="69" t="s">
        <v>0</v>
      </c>
      <c r="E23" s="69" t="s">
        <v>0</v>
      </c>
      <c r="F23" s="69" t="s">
        <v>0</v>
      </c>
      <c r="G23" s="69" t="s">
        <v>0</v>
      </c>
      <c r="H23" s="69" t="s">
        <v>0</v>
      </c>
      <c r="I23" s="69" t="s">
        <v>0</v>
      </c>
    </row>
    <row r="24" spans="1:9" ht="22.5" x14ac:dyDescent="0.25">
      <c r="A24" s="61" t="s">
        <v>56</v>
      </c>
      <c r="B24" s="69" t="s">
        <v>114</v>
      </c>
      <c r="C24" s="69" t="s">
        <v>128</v>
      </c>
      <c r="D24" s="69" t="s">
        <v>144</v>
      </c>
      <c r="E24" s="69" t="s">
        <v>177</v>
      </c>
      <c r="F24" s="69" t="s">
        <v>179</v>
      </c>
      <c r="G24" s="69" t="s">
        <v>197</v>
      </c>
      <c r="H24" s="69" t="s">
        <v>211</v>
      </c>
      <c r="I24" s="69" t="s">
        <v>225</v>
      </c>
    </row>
    <row r="25" spans="1:9" ht="128.25" customHeight="1" x14ac:dyDescent="0.25">
      <c r="A25" s="64" t="s">
        <v>71</v>
      </c>
      <c r="B25" s="69" t="s">
        <v>0</v>
      </c>
      <c r="C25" s="69" t="s">
        <v>0</v>
      </c>
      <c r="D25" s="69" t="s">
        <v>0</v>
      </c>
      <c r="E25" s="69" t="s">
        <v>0</v>
      </c>
      <c r="F25" s="69" t="s">
        <v>0</v>
      </c>
      <c r="G25" s="69" t="s">
        <v>0</v>
      </c>
      <c r="H25" s="69" t="s">
        <v>0</v>
      </c>
      <c r="I25" s="69" t="s">
        <v>0</v>
      </c>
    </row>
    <row r="26" spans="1:9" x14ac:dyDescent="0.25">
      <c r="A26" s="61" t="s">
        <v>57</v>
      </c>
      <c r="B26" s="69" t="s">
        <v>115</v>
      </c>
      <c r="C26" s="69" t="s">
        <v>129</v>
      </c>
      <c r="D26" s="69" t="s">
        <v>145</v>
      </c>
      <c r="E26" s="69" t="s">
        <v>144</v>
      </c>
      <c r="F26" s="69" t="s">
        <v>181</v>
      </c>
      <c r="G26" s="69" t="s">
        <v>198</v>
      </c>
      <c r="H26" s="69" t="s">
        <v>198</v>
      </c>
      <c r="I26" s="69" t="s">
        <v>226</v>
      </c>
    </row>
    <row r="27" spans="1:9" ht="108" customHeight="1" x14ac:dyDescent="0.25">
      <c r="A27" s="64" t="s">
        <v>72</v>
      </c>
      <c r="B27" s="69" t="s">
        <v>0</v>
      </c>
      <c r="C27" s="69" t="s">
        <v>0</v>
      </c>
      <c r="D27" s="69" t="s">
        <v>0</v>
      </c>
      <c r="E27" s="69" t="s">
        <v>0</v>
      </c>
      <c r="F27" s="69" t="s">
        <v>0</v>
      </c>
      <c r="G27" s="69" t="s">
        <v>0</v>
      </c>
      <c r="H27" s="69" t="s">
        <v>0</v>
      </c>
      <c r="I27" s="69" t="s">
        <v>0</v>
      </c>
    </row>
    <row r="28" spans="1:9" x14ac:dyDescent="0.25">
      <c r="A28" s="61" t="s">
        <v>58</v>
      </c>
      <c r="B28" s="69" t="s">
        <v>116</v>
      </c>
      <c r="C28" s="69" t="s">
        <v>130</v>
      </c>
      <c r="D28" s="69" t="s">
        <v>146</v>
      </c>
      <c r="E28" s="69" t="s">
        <v>160</v>
      </c>
      <c r="F28" s="69" t="s">
        <v>182</v>
      </c>
      <c r="G28" s="69" t="s">
        <v>199</v>
      </c>
      <c r="H28" s="69" t="s">
        <v>212</v>
      </c>
      <c r="I28" s="69" t="s">
        <v>227</v>
      </c>
    </row>
    <row r="29" spans="1:9" ht="22.5" x14ac:dyDescent="0.25">
      <c r="A29" s="65" t="s">
        <v>14</v>
      </c>
      <c r="B29" s="69" t="s">
        <v>0</v>
      </c>
      <c r="C29" s="69" t="s">
        <v>0</v>
      </c>
      <c r="D29" s="69" t="s">
        <v>0</v>
      </c>
      <c r="E29" s="69" t="s">
        <v>0</v>
      </c>
      <c r="F29" s="69" t="s">
        <v>0</v>
      </c>
      <c r="G29" s="69" t="s">
        <v>0</v>
      </c>
      <c r="H29" s="69" t="s">
        <v>0</v>
      </c>
      <c r="I29" s="69" t="s">
        <v>0</v>
      </c>
    </row>
    <row r="30" spans="1:9" x14ac:dyDescent="0.25">
      <c r="A30" s="61" t="s">
        <v>59</v>
      </c>
      <c r="B30" s="69" t="s">
        <v>117</v>
      </c>
      <c r="C30" s="69" t="s">
        <v>131</v>
      </c>
      <c r="D30" s="69" t="s">
        <v>75</v>
      </c>
      <c r="E30" s="69" t="s">
        <v>161</v>
      </c>
      <c r="F30" s="69" t="s">
        <v>183</v>
      </c>
      <c r="G30" s="69" t="s">
        <v>182</v>
      </c>
      <c r="H30" s="69" t="s">
        <v>213</v>
      </c>
      <c r="I30" s="69" t="s">
        <v>228</v>
      </c>
    </row>
    <row r="31" spans="1:9" ht="112.5" x14ac:dyDescent="0.25">
      <c r="A31" s="64" t="s">
        <v>73</v>
      </c>
      <c r="B31" s="69" t="s">
        <v>0</v>
      </c>
      <c r="C31" s="69" t="s">
        <v>0</v>
      </c>
      <c r="D31" s="69" t="s">
        <v>0</v>
      </c>
      <c r="E31" s="69" t="s">
        <v>0</v>
      </c>
      <c r="F31" s="69" t="s">
        <v>0</v>
      </c>
      <c r="G31" s="69" t="s">
        <v>0</v>
      </c>
      <c r="H31" s="69" t="s">
        <v>0</v>
      </c>
      <c r="I31" s="69" t="s">
        <v>0</v>
      </c>
    </row>
    <row r="32" spans="1:9" ht="22.5" x14ac:dyDescent="0.25">
      <c r="A32" s="61" t="s">
        <v>60</v>
      </c>
      <c r="B32" s="69" t="s">
        <v>76</v>
      </c>
      <c r="C32" s="69" t="s">
        <v>77</v>
      </c>
      <c r="D32" s="69" t="s">
        <v>77</v>
      </c>
      <c r="E32" s="69" t="s">
        <v>77</v>
      </c>
      <c r="F32" s="69" t="s">
        <v>77</v>
      </c>
      <c r="G32" s="69" t="s">
        <v>77</v>
      </c>
      <c r="H32" s="69" t="s">
        <v>77</v>
      </c>
      <c r="I32" s="69" t="s">
        <v>229</v>
      </c>
    </row>
    <row r="33" spans="1:9" ht="78.75" customHeight="1" x14ac:dyDescent="0.25">
      <c r="A33" s="57" t="s">
        <v>61</v>
      </c>
      <c r="B33" s="69" t="s">
        <v>0</v>
      </c>
      <c r="C33" s="69" t="s">
        <v>0</v>
      </c>
      <c r="D33" s="69" t="s">
        <v>0</v>
      </c>
      <c r="E33" s="69" t="s">
        <v>0</v>
      </c>
      <c r="F33" s="69" t="s">
        <v>0</v>
      </c>
      <c r="G33" s="69" t="s">
        <v>0</v>
      </c>
      <c r="H33" s="69" t="s">
        <v>0</v>
      </c>
      <c r="I33" s="69" t="s">
        <v>0</v>
      </c>
    </row>
    <row r="34" spans="1:9" ht="24" customHeight="1" x14ac:dyDescent="0.25">
      <c r="A34" s="61" t="s">
        <v>62</v>
      </c>
      <c r="B34" s="69" t="s">
        <v>118</v>
      </c>
      <c r="C34" s="69" t="s">
        <v>132</v>
      </c>
      <c r="D34" s="69" t="s">
        <v>147</v>
      </c>
      <c r="E34" s="69" t="s">
        <v>162</v>
      </c>
      <c r="F34" s="69" t="s">
        <v>184</v>
      </c>
      <c r="G34" s="69" t="s">
        <v>200</v>
      </c>
      <c r="H34" s="69" t="s">
        <v>214</v>
      </c>
      <c r="I34" s="69" t="s">
        <v>145</v>
      </c>
    </row>
    <row r="35" spans="1:9" ht="409.5" x14ac:dyDescent="0.25">
      <c r="A35" s="55" t="s">
        <v>78</v>
      </c>
      <c r="B35" s="69" t="s">
        <v>0</v>
      </c>
      <c r="C35" s="69" t="s">
        <v>0</v>
      </c>
      <c r="D35" s="69" t="s">
        <v>0</v>
      </c>
      <c r="E35" s="69" t="s">
        <v>0</v>
      </c>
      <c r="F35" s="69" t="s">
        <v>0</v>
      </c>
      <c r="G35" s="69" t="s">
        <v>0</v>
      </c>
      <c r="H35" s="69" t="s">
        <v>0</v>
      </c>
      <c r="I35" s="69" t="s">
        <v>0</v>
      </c>
    </row>
    <row r="36" spans="1:9" x14ac:dyDescent="0.25">
      <c r="A36" s="86" t="s">
        <v>15</v>
      </c>
      <c r="B36" s="69" t="s">
        <v>0</v>
      </c>
      <c r="C36" s="69" t="s">
        <v>0</v>
      </c>
      <c r="D36" s="69" t="s">
        <v>0</v>
      </c>
      <c r="E36" s="69" t="s">
        <v>0</v>
      </c>
      <c r="F36" s="69" t="s">
        <v>0</v>
      </c>
      <c r="G36" s="69" t="s">
        <v>0</v>
      </c>
      <c r="H36" s="69" t="s">
        <v>0</v>
      </c>
      <c r="I36" s="69" t="s">
        <v>0</v>
      </c>
    </row>
    <row r="37" spans="1:9" s="67" customFormat="1" x14ac:dyDescent="0.25">
      <c r="A37" s="96" t="s">
        <v>16</v>
      </c>
      <c r="B37" s="96"/>
      <c r="C37" s="96"/>
      <c r="D37" s="96"/>
      <c r="E37" s="96"/>
      <c r="F37" s="96"/>
      <c r="G37" s="96"/>
      <c r="H37" s="96"/>
      <c r="I37" s="96"/>
    </row>
    <row r="38" spans="1:9" s="66" customFormat="1" x14ac:dyDescent="0.25">
      <c r="A38" s="22"/>
      <c r="B38" s="22"/>
      <c r="C38" s="22"/>
      <c r="D38" s="22"/>
      <c r="E38" s="22"/>
      <c r="F38" s="22"/>
      <c r="G38" s="22"/>
      <c r="H38" s="22"/>
      <c r="I38" s="22"/>
    </row>
    <row r="39" spans="1:9" s="66" customFormat="1" x14ac:dyDescent="0.25">
      <c r="A39" s="22"/>
      <c r="B39" s="22"/>
      <c r="C39" s="22"/>
      <c r="D39" s="22"/>
      <c r="E39" s="22"/>
      <c r="F39" s="22"/>
      <c r="G39" s="22"/>
      <c r="H39" s="22"/>
      <c r="I39" s="22"/>
    </row>
    <row r="40" spans="1:9" s="66" customFormat="1" x14ac:dyDescent="0.25">
      <c r="A40" s="22"/>
      <c r="B40" s="22"/>
      <c r="C40" s="22"/>
      <c r="D40" s="22"/>
      <c r="E40" s="22"/>
      <c r="F40" s="22"/>
      <c r="G40" s="22"/>
      <c r="H40" s="22"/>
      <c r="I40" s="22"/>
    </row>
    <row r="41" spans="1:9" s="66" customFormat="1" x14ac:dyDescent="0.25">
      <c r="A41" s="22"/>
      <c r="B41" s="22"/>
      <c r="C41" s="22"/>
      <c r="D41" s="22"/>
      <c r="E41" s="22"/>
      <c r="F41" s="22"/>
      <c r="G41" s="22"/>
      <c r="H41" s="22"/>
      <c r="I41" s="22"/>
    </row>
    <row r="42" spans="1:9" s="66" customFormat="1" x14ac:dyDescent="0.25">
      <c r="A42" s="22"/>
      <c r="B42" s="22"/>
      <c r="C42" s="22"/>
      <c r="D42" s="22"/>
      <c r="E42" s="22"/>
      <c r="F42" s="22"/>
      <c r="G42" s="22"/>
      <c r="H42" s="22"/>
      <c r="I42" s="22"/>
    </row>
    <row r="43" spans="1:9" s="66" customFormat="1" x14ac:dyDescent="0.25">
      <c r="A43" s="22"/>
      <c r="B43" s="22"/>
      <c r="C43" s="22"/>
      <c r="D43" s="22"/>
      <c r="E43" s="22"/>
      <c r="F43" s="22"/>
      <c r="G43" s="22"/>
      <c r="H43" s="22"/>
      <c r="I43" s="22"/>
    </row>
    <row r="44" spans="1:9" x14ac:dyDescent="0.25">
      <c r="A44" s="22"/>
      <c r="B44" s="22"/>
      <c r="C44" s="22"/>
      <c r="D44" s="22"/>
      <c r="E44" s="22"/>
      <c r="F44" s="22"/>
      <c r="G44" s="22"/>
      <c r="H44" s="22"/>
      <c r="I44" s="22"/>
    </row>
    <row r="45" spans="1:9" ht="15.75" x14ac:dyDescent="0.25">
      <c r="A45" s="10" t="s">
        <v>17</v>
      </c>
      <c r="B45" s="10"/>
      <c r="C45" s="10"/>
      <c r="D45" s="10"/>
      <c r="E45" s="10"/>
      <c r="F45" s="10"/>
      <c r="G45" s="10"/>
      <c r="H45" s="10"/>
      <c r="I45" s="10"/>
    </row>
    <row r="46" spans="1:9" ht="15.75" x14ac:dyDescent="0.25">
      <c r="A46" s="40" t="s">
        <v>97</v>
      </c>
      <c r="B46" s="40"/>
      <c r="C46" s="40"/>
      <c r="D46" s="40"/>
      <c r="E46" s="40"/>
      <c r="F46" s="40"/>
      <c r="G46" s="40"/>
      <c r="H46" s="40"/>
      <c r="I46" s="40"/>
    </row>
    <row r="47" spans="1:9" x14ac:dyDescent="0.25">
      <c r="A47" s="11"/>
      <c r="B47" s="11"/>
      <c r="C47" s="11"/>
      <c r="D47" s="11"/>
      <c r="E47" s="11"/>
      <c r="F47" s="11"/>
      <c r="G47" s="11"/>
      <c r="H47" s="11"/>
      <c r="I47" s="11"/>
    </row>
    <row r="48" spans="1:9" x14ac:dyDescent="0.25">
      <c r="A48" s="8"/>
      <c r="B48" s="8"/>
      <c r="C48" s="8"/>
      <c r="D48" s="8"/>
      <c r="E48" s="8"/>
      <c r="F48" s="8"/>
      <c r="G48" s="8"/>
      <c r="H48" s="8"/>
      <c r="I48" s="8"/>
    </row>
    <row r="49" spans="1:9" x14ac:dyDescent="0.25">
      <c r="A49" s="8"/>
      <c r="B49" s="8"/>
      <c r="C49" s="8"/>
      <c r="D49" s="8"/>
      <c r="E49" s="8"/>
      <c r="F49" s="8"/>
      <c r="G49" s="8"/>
      <c r="H49" s="8"/>
      <c r="I49" s="8"/>
    </row>
    <row r="50" spans="1:9" x14ac:dyDescent="0.25">
      <c r="A50" s="8"/>
      <c r="B50" s="8"/>
      <c r="C50" s="8"/>
      <c r="D50" s="8"/>
      <c r="E50" s="8"/>
      <c r="F50" s="8"/>
      <c r="G50" s="8"/>
      <c r="H50" s="8"/>
      <c r="I50" s="8"/>
    </row>
    <row r="51" spans="1:9" x14ac:dyDescent="0.25">
      <c r="A51" s="8"/>
      <c r="B51" s="8"/>
      <c r="C51" s="8"/>
      <c r="D51" s="8"/>
      <c r="E51" s="8"/>
      <c r="F51" s="8"/>
      <c r="G51" s="8"/>
      <c r="H51" s="8"/>
      <c r="I51" s="8"/>
    </row>
    <row r="52" spans="1:9" x14ac:dyDescent="0.25">
      <c r="A52" s="8"/>
      <c r="B52" s="8"/>
      <c r="C52" s="8"/>
      <c r="D52" s="8"/>
      <c r="E52" s="8"/>
      <c r="F52" s="8"/>
      <c r="G52" s="8"/>
      <c r="H52" s="8"/>
      <c r="I52" s="8"/>
    </row>
    <row r="53" spans="1:9" x14ac:dyDescent="0.25">
      <c r="A53" s="8"/>
      <c r="B53" s="8"/>
      <c r="C53" s="8"/>
      <c r="D53" s="8"/>
      <c r="E53" s="8"/>
      <c r="F53" s="8"/>
      <c r="G53" s="8"/>
      <c r="H53" s="8"/>
      <c r="I53" s="8"/>
    </row>
    <row r="54" spans="1:9" x14ac:dyDescent="0.25">
      <c r="A54" s="8"/>
      <c r="B54" s="8"/>
      <c r="C54" s="8"/>
      <c r="D54" s="8"/>
      <c r="E54" s="8"/>
      <c r="F54" s="8"/>
      <c r="G54" s="8"/>
      <c r="H54" s="8"/>
      <c r="I54" s="8"/>
    </row>
    <row r="55" spans="1:9" x14ac:dyDescent="0.25">
      <c r="A55" s="8"/>
      <c r="B55" s="8"/>
      <c r="C55" s="8"/>
      <c r="D55" s="8"/>
      <c r="E55" s="8"/>
      <c r="F55" s="8"/>
      <c r="G55" s="8"/>
      <c r="H55" s="8"/>
      <c r="I55" s="8"/>
    </row>
    <row r="56" spans="1:9" x14ac:dyDescent="0.25">
      <c r="A56" s="8"/>
      <c r="B56" s="8"/>
      <c r="C56" s="8"/>
      <c r="D56" s="8"/>
      <c r="E56" s="8"/>
      <c r="F56" s="8"/>
      <c r="G56" s="8"/>
      <c r="H56" s="8"/>
      <c r="I56" s="8"/>
    </row>
    <row r="57" spans="1:9" x14ac:dyDescent="0.25">
      <c r="A57" s="8"/>
      <c r="B57" s="8"/>
      <c r="C57" s="8"/>
      <c r="D57" s="8"/>
      <c r="E57" s="8"/>
      <c r="F57" s="8"/>
      <c r="G57" s="8"/>
      <c r="H57" s="8"/>
      <c r="I57" s="8"/>
    </row>
    <row r="58" spans="1:9" x14ac:dyDescent="0.25">
      <c r="A58" s="8"/>
      <c r="B58" s="8"/>
      <c r="C58" s="8"/>
      <c r="D58" s="8"/>
      <c r="E58" s="8"/>
      <c r="F58" s="8"/>
      <c r="G58" s="8"/>
      <c r="H58" s="8"/>
      <c r="I58" s="8"/>
    </row>
    <row r="59" spans="1:9" x14ac:dyDescent="0.25">
      <c r="A59" s="8"/>
      <c r="B59" s="8"/>
      <c r="C59" s="8"/>
      <c r="D59" s="8"/>
      <c r="E59" s="8"/>
      <c r="F59" s="8"/>
      <c r="G59" s="8"/>
      <c r="H59" s="8"/>
      <c r="I59" s="8"/>
    </row>
    <row r="60" spans="1:9" x14ac:dyDescent="0.25">
      <c r="A60" s="8"/>
      <c r="B60" s="8"/>
      <c r="C60" s="8"/>
      <c r="D60" s="8"/>
      <c r="E60" s="8"/>
      <c r="F60" s="8"/>
      <c r="G60" s="8"/>
      <c r="H60" s="8"/>
      <c r="I60" s="8"/>
    </row>
    <row r="61" spans="1:9" x14ac:dyDescent="0.25">
      <c r="A61" s="8"/>
      <c r="B61" s="8"/>
      <c r="C61" s="8"/>
      <c r="D61" s="8"/>
      <c r="E61" s="8"/>
      <c r="F61" s="8"/>
      <c r="G61" s="8"/>
      <c r="H61" s="8"/>
      <c r="I61" s="8"/>
    </row>
    <row r="62" spans="1:9" x14ac:dyDescent="0.25">
      <c r="A62" s="8"/>
      <c r="B62" s="8"/>
      <c r="C62" s="8"/>
      <c r="D62" s="8"/>
      <c r="E62" s="8"/>
      <c r="F62" s="8"/>
      <c r="G62" s="8"/>
      <c r="H62" s="8"/>
      <c r="I62" s="8"/>
    </row>
    <row r="63" spans="1:9" x14ac:dyDescent="0.25">
      <c r="A63" s="8"/>
      <c r="B63" s="8"/>
      <c r="C63" s="8"/>
      <c r="D63" s="8"/>
      <c r="E63" s="8"/>
      <c r="F63" s="8"/>
      <c r="G63" s="8"/>
      <c r="H63" s="8"/>
      <c r="I63" s="8"/>
    </row>
    <row r="64" spans="1:9" x14ac:dyDescent="0.25">
      <c r="A64" s="8"/>
      <c r="B64" s="8"/>
      <c r="C64" s="8"/>
      <c r="D64" s="8"/>
      <c r="E64" s="8"/>
      <c r="F64" s="8"/>
      <c r="G64" s="8"/>
      <c r="H64" s="8"/>
      <c r="I64" s="8"/>
    </row>
    <row r="65" spans="1:9" x14ac:dyDescent="0.25">
      <c r="A65" s="8"/>
      <c r="B65" s="8"/>
      <c r="C65" s="8"/>
      <c r="D65" s="8"/>
      <c r="E65" s="8"/>
      <c r="F65" s="8"/>
      <c r="G65" s="8"/>
      <c r="H65" s="8"/>
      <c r="I65" s="8"/>
    </row>
    <row r="66" spans="1:9" x14ac:dyDescent="0.25">
      <c r="A66" s="8"/>
      <c r="B66" s="8"/>
      <c r="C66" s="8"/>
      <c r="D66" s="8"/>
      <c r="E66" s="8"/>
      <c r="F66" s="8"/>
      <c r="G66" s="8"/>
      <c r="H66" s="8"/>
      <c r="I66" s="8"/>
    </row>
    <row r="67" spans="1:9" x14ac:dyDescent="0.25">
      <c r="A67" s="8"/>
      <c r="B67" s="8"/>
      <c r="C67" s="8"/>
      <c r="D67" s="8"/>
      <c r="E67" s="8"/>
      <c r="F67" s="8"/>
      <c r="G67" s="8"/>
      <c r="H67" s="8"/>
      <c r="I67" s="8"/>
    </row>
    <row r="68" spans="1:9" x14ac:dyDescent="0.25">
      <c r="A68" s="8"/>
      <c r="B68" s="8"/>
      <c r="C68" s="8"/>
      <c r="D68" s="8"/>
      <c r="E68" s="8"/>
      <c r="F68" s="8"/>
      <c r="G68" s="8"/>
      <c r="H68" s="8"/>
      <c r="I68" s="8"/>
    </row>
    <row r="69" spans="1:9" x14ac:dyDescent="0.25">
      <c r="A69" s="8"/>
      <c r="B69" s="8"/>
      <c r="C69" s="8"/>
      <c r="D69" s="8"/>
      <c r="E69" s="8"/>
      <c r="F69" s="8"/>
      <c r="G69" s="8"/>
      <c r="H69" s="8"/>
      <c r="I69" s="8"/>
    </row>
    <row r="70" spans="1:9" x14ac:dyDescent="0.25">
      <c r="A70" s="8"/>
      <c r="B70" s="8"/>
      <c r="C70" s="8"/>
      <c r="D70" s="8"/>
      <c r="E70" s="8"/>
      <c r="F70" s="8"/>
      <c r="G70" s="8"/>
      <c r="H70" s="8"/>
      <c r="I70" s="8"/>
    </row>
    <row r="71" spans="1:9" x14ac:dyDescent="0.25">
      <c r="A71" s="8"/>
      <c r="B71" s="8"/>
      <c r="C71" s="8"/>
      <c r="D71" s="8"/>
      <c r="E71" s="8"/>
      <c r="F71" s="8"/>
      <c r="G71" s="8"/>
      <c r="H71" s="8"/>
      <c r="I71" s="8"/>
    </row>
  </sheetData>
  <mergeCells count="2">
    <mergeCell ref="A2:I2"/>
    <mergeCell ref="A37:I37"/>
  </mergeCells>
  <pageMargins left="0.70866141732283472" right="0.70866141732283472" top="0.74803149606299213" bottom="0.74803149606299213" header="0.31496062992125984" footer="0.31496062992125984"/>
  <pageSetup paperSize="5" scale="70" orientation="landscape" r:id="rId1"/>
  <headerFooter>
    <oddHeader>&amp;C&amp;"-,Negrita"&amp;16EVALUACION   JURIDICA DE  LA INVITACION  ABIERTA  No. 002 DE 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4"/>
  <sheetViews>
    <sheetView workbookViewId="0">
      <selection activeCell="B2" sqref="B2"/>
    </sheetView>
  </sheetViews>
  <sheetFormatPr baseColWidth="10" defaultRowHeight="15" x14ac:dyDescent="0.25"/>
  <cols>
    <col min="1" max="1" width="11.42578125" style="120"/>
    <col min="2" max="2" width="33.140625" style="120" customWidth="1"/>
    <col min="3" max="3" width="30.28515625" style="120" customWidth="1"/>
    <col min="4" max="5" width="14.140625" style="120" bestFit="1" customWidth="1"/>
    <col min="6" max="6" width="12.5703125" style="120" bestFit="1" customWidth="1"/>
    <col min="7" max="7" width="11.42578125" style="120"/>
    <col min="8" max="8" width="16.85546875" style="120" bestFit="1" customWidth="1"/>
    <col min="9" max="16384" width="11.42578125" style="120"/>
  </cols>
  <sheetData>
    <row r="2" spans="2:8" x14ac:dyDescent="0.25">
      <c r="B2" s="119" t="s">
        <v>261</v>
      </c>
    </row>
    <row r="3" spans="2:8" ht="85.5" customHeight="1" x14ac:dyDescent="0.25">
      <c r="B3" s="121" t="s">
        <v>262</v>
      </c>
      <c r="C3" s="121"/>
      <c r="G3" s="122"/>
    </row>
    <row r="4" spans="2:8" ht="15.75" thickBot="1" x14ac:dyDescent="0.3">
      <c r="B4" s="123" t="s">
        <v>263</v>
      </c>
      <c r="C4" s="124"/>
      <c r="G4" s="122"/>
    </row>
    <row r="5" spans="2:8" ht="15.75" thickBot="1" x14ac:dyDescent="0.3">
      <c r="B5" s="125" t="s">
        <v>264</v>
      </c>
      <c r="C5" s="126" t="s">
        <v>265</v>
      </c>
    </row>
    <row r="6" spans="2:8" x14ac:dyDescent="0.25">
      <c r="B6" s="127" t="s">
        <v>266</v>
      </c>
      <c r="C6" s="128" t="s">
        <v>267</v>
      </c>
      <c r="H6" s="129"/>
    </row>
    <row r="7" spans="2:8" ht="15" customHeight="1" x14ac:dyDescent="0.25">
      <c r="B7" s="130" t="s">
        <v>268</v>
      </c>
      <c r="C7" s="131" t="s">
        <v>269</v>
      </c>
      <c r="H7" s="129"/>
    </row>
    <row r="8" spans="2:8" ht="84.75" customHeight="1" thickBot="1" x14ac:dyDescent="0.3">
      <c r="B8" s="132" t="s">
        <v>270</v>
      </c>
      <c r="C8" s="133" t="s">
        <v>271</v>
      </c>
    </row>
    <row r="9" spans="2:8" x14ac:dyDescent="0.25">
      <c r="B9" s="134"/>
      <c r="C9" s="135"/>
    </row>
    <row r="10" spans="2:8" ht="15.75" thickBot="1" x14ac:dyDescent="0.3">
      <c r="B10" s="123" t="s">
        <v>263</v>
      </c>
      <c r="C10" s="124"/>
    </row>
    <row r="11" spans="2:8" ht="23.25" thickBot="1" x14ac:dyDescent="0.3">
      <c r="B11" s="125" t="s">
        <v>264</v>
      </c>
      <c r="C11" s="126" t="s">
        <v>272</v>
      </c>
    </row>
    <row r="12" spans="2:8" x14ac:dyDescent="0.25">
      <c r="B12" s="127" t="s">
        <v>266</v>
      </c>
      <c r="C12" s="128" t="s">
        <v>273</v>
      </c>
    </row>
    <row r="13" spans="2:8" x14ac:dyDescent="0.25">
      <c r="B13" s="130" t="s">
        <v>268</v>
      </c>
      <c r="C13" s="131" t="s">
        <v>269</v>
      </c>
    </row>
    <row r="14" spans="2:8" ht="85.5" customHeight="1" thickBot="1" x14ac:dyDescent="0.3">
      <c r="B14" s="132" t="s">
        <v>270</v>
      </c>
      <c r="C14" s="136" t="s">
        <v>274</v>
      </c>
    </row>
    <row r="15" spans="2:8" x14ac:dyDescent="0.25">
      <c r="C15" s="137"/>
    </row>
    <row r="16" spans="2:8" ht="15.75" thickBot="1" x14ac:dyDescent="0.3">
      <c r="B16" s="123" t="s">
        <v>263</v>
      </c>
      <c r="C16" s="124"/>
    </row>
    <row r="17" spans="2:3" ht="23.25" thickBot="1" x14ac:dyDescent="0.3">
      <c r="B17" s="125" t="s">
        <v>264</v>
      </c>
      <c r="C17" s="126" t="s">
        <v>275</v>
      </c>
    </row>
    <row r="18" spans="2:3" x14ac:dyDescent="0.25">
      <c r="B18" s="127" t="s">
        <v>266</v>
      </c>
      <c r="C18" s="128" t="s">
        <v>276</v>
      </c>
    </row>
    <row r="19" spans="2:3" x14ac:dyDescent="0.25">
      <c r="B19" s="130" t="s">
        <v>268</v>
      </c>
      <c r="C19" s="131" t="s">
        <v>269</v>
      </c>
    </row>
    <row r="20" spans="2:3" ht="79.5" thickBot="1" x14ac:dyDescent="0.3">
      <c r="B20" s="132" t="s">
        <v>270</v>
      </c>
      <c r="C20" s="136" t="s">
        <v>277</v>
      </c>
    </row>
    <row r="21" spans="2:3" x14ac:dyDescent="0.25">
      <c r="C21" s="137"/>
    </row>
    <row r="22" spans="2:3" ht="15.75" thickBot="1" x14ac:dyDescent="0.3">
      <c r="B22" s="123" t="s">
        <v>263</v>
      </c>
      <c r="C22" s="124"/>
    </row>
    <row r="23" spans="2:3" ht="23.25" thickBot="1" x14ac:dyDescent="0.3">
      <c r="B23" s="125" t="s">
        <v>264</v>
      </c>
      <c r="C23" s="126" t="s">
        <v>278</v>
      </c>
    </row>
    <row r="24" spans="2:3" x14ac:dyDescent="0.25">
      <c r="B24" s="127" t="s">
        <v>266</v>
      </c>
      <c r="C24" s="128" t="s">
        <v>279</v>
      </c>
    </row>
    <row r="25" spans="2:3" x14ac:dyDescent="0.25">
      <c r="B25" s="130" t="s">
        <v>268</v>
      </c>
      <c r="C25" s="131" t="s">
        <v>269</v>
      </c>
    </row>
    <row r="26" spans="2:3" ht="79.5" thickBot="1" x14ac:dyDescent="0.3">
      <c r="B26" s="132" t="s">
        <v>270</v>
      </c>
      <c r="C26" s="136" t="s">
        <v>280</v>
      </c>
    </row>
    <row r="27" spans="2:3" x14ac:dyDescent="0.25">
      <c r="C27" s="137"/>
    </row>
    <row r="28" spans="2:3" ht="15.75" thickBot="1" x14ac:dyDescent="0.3">
      <c r="B28" s="123" t="s">
        <v>263</v>
      </c>
      <c r="C28" s="124"/>
    </row>
    <row r="29" spans="2:3" ht="23.25" thickBot="1" x14ac:dyDescent="0.3">
      <c r="B29" s="125" t="s">
        <v>264</v>
      </c>
      <c r="C29" s="126" t="s">
        <v>94</v>
      </c>
    </row>
    <row r="30" spans="2:3" x14ac:dyDescent="0.25">
      <c r="B30" s="127" t="s">
        <v>266</v>
      </c>
      <c r="C30" s="128" t="s">
        <v>281</v>
      </c>
    </row>
    <row r="31" spans="2:3" x14ac:dyDescent="0.25">
      <c r="B31" s="130" t="s">
        <v>268</v>
      </c>
      <c r="C31" s="131" t="s">
        <v>269</v>
      </c>
    </row>
    <row r="32" spans="2:3" ht="79.5" thickBot="1" x14ac:dyDescent="0.3">
      <c r="B32" s="132" t="s">
        <v>270</v>
      </c>
      <c r="C32" s="136" t="s">
        <v>282</v>
      </c>
    </row>
    <row r="34" spans="2:3" ht="15.75" thickBot="1" x14ac:dyDescent="0.3">
      <c r="B34" s="123" t="s">
        <v>263</v>
      </c>
      <c r="C34" s="124"/>
    </row>
    <row r="35" spans="2:3" ht="15.75" thickBot="1" x14ac:dyDescent="0.3">
      <c r="B35" s="125" t="s">
        <v>264</v>
      </c>
      <c r="C35" s="126" t="s">
        <v>283</v>
      </c>
    </row>
    <row r="36" spans="2:3" x14ac:dyDescent="0.25">
      <c r="B36" s="127" t="s">
        <v>266</v>
      </c>
      <c r="C36" s="128" t="s">
        <v>284</v>
      </c>
    </row>
    <row r="37" spans="2:3" x14ac:dyDescent="0.25">
      <c r="B37" s="130" t="s">
        <v>268</v>
      </c>
      <c r="C37" s="131" t="s">
        <v>269</v>
      </c>
    </row>
    <row r="38" spans="2:3" ht="79.5" thickBot="1" x14ac:dyDescent="0.3">
      <c r="B38" s="132" t="s">
        <v>270</v>
      </c>
      <c r="C38" s="136" t="s">
        <v>285</v>
      </c>
    </row>
    <row r="40" spans="2:3" ht="15.75" thickBot="1" x14ac:dyDescent="0.3">
      <c r="B40" s="123" t="s">
        <v>263</v>
      </c>
      <c r="C40" s="124"/>
    </row>
    <row r="41" spans="2:3" ht="24" customHeight="1" thickBot="1" x14ac:dyDescent="0.3">
      <c r="B41" s="125" t="s">
        <v>264</v>
      </c>
      <c r="C41" s="138" t="s">
        <v>96</v>
      </c>
    </row>
    <row r="42" spans="2:3" x14ac:dyDescent="0.25">
      <c r="B42" s="139" t="s">
        <v>266</v>
      </c>
      <c r="C42" s="140" t="s">
        <v>286</v>
      </c>
    </row>
    <row r="43" spans="2:3" x14ac:dyDescent="0.25">
      <c r="B43" s="130" t="s">
        <v>268</v>
      </c>
      <c r="C43" s="131" t="s">
        <v>287</v>
      </c>
    </row>
    <row r="44" spans="2:3" ht="23.25" customHeight="1" x14ac:dyDescent="0.25">
      <c r="B44" s="141" t="s">
        <v>288</v>
      </c>
      <c r="C44" s="142"/>
    </row>
    <row r="45" spans="2:3" x14ac:dyDescent="0.25">
      <c r="B45" s="143" t="s">
        <v>289</v>
      </c>
      <c r="C45" s="144" t="s">
        <v>0</v>
      </c>
    </row>
    <row r="46" spans="2:3" x14ac:dyDescent="0.25">
      <c r="B46" s="143" t="s">
        <v>290</v>
      </c>
      <c r="C46" s="144" t="s">
        <v>0</v>
      </c>
    </row>
    <row r="47" spans="2:3" ht="37.5" customHeight="1" x14ac:dyDescent="0.25">
      <c r="B47" s="145" t="s">
        <v>291</v>
      </c>
      <c r="C47" s="144" t="s">
        <v>0</v>
      </c>
    </row>
    <row r="48" spans="2:3" x14ac:dyDescent="0.25">
      <c r="B48" s="145" t="s">
        <v>292</v>
      </c>
      <c r="C48" s="144" t="s">
        <v>0</v>
      </c>
    </row>
    <row r="49" spans="1:6" ht="26.25" customHeight="1" x14ac:dyDescent="0.25">
      <c r="B49" s="145" t="s">
        <v>293</v>
      </c>
      <c r="C49" s="144" t="s">
        <v>0</v>
      </c>
    </row>
    <row r="50" spans="1:6" ht="45.75" x14ac:dyDescent="0.25">
      <c r="B50" s="145" t="s">
        <v>294</v>
      </c>
      <c r="C50" s="144" t="s">
        <v>295</v>
      </c>
    </row>
    <row r="51" spans="1:6" ht="15.75" thickBot="1" x14ac:dyDescent="0.3">
      <c r="B51" s="146" t="s">
        <v>296</v>
      </c>
      <c r="C51" s="147" t="s">
        <v>0</v>
      </c>
    </row>
    <row r="53" spans="1:6" ht="15.75" thickBot="1" x14ac:dyDescent="0.3">
      <c r="B53" s="123" t="s">
        <v>263</v>
      </c>
      <c r="C53" s="124"/>
    </row>
    <row r="54" spans="1:6" ht="23.25" thickBot="1" x14ac:dyDescent="0.3">
      <c r="B54" s="125" t="s">
        <v>264</v>
      </c>
      <c r="C54" s="126" t="s">
        <v>297</v>
      </c>
    </row>
    <row r="55" spans="1:6" x14ac:dyDescent="0.25">
      <c r="B55" s="127" t="s">
        <v>266</v>
      </c>
      <c r="C55" s="128" t="s">
        <v>298</v>
      </c>
    </row>
    <row r="56" spans="1:6" x14ac:dyDescent="0.25">
      <c r="B56" s="130" t="s">
        <v>268</v>
      </c>
      <c r="C56" s="131" t="s">
        <v>269</v>
      </c>
    </row>
    <row r="57" spans="1:6" ht="79.5" thickBot="1" x14ac:dyDescent="0.3">
      <c r="B57" s="132" t="s">
        <v>270</v>
      </c>
      <c r="C57" s="136" t="s">
        <v>299</v>
      </c>
    </row>
    <row r="61" spans="1:6" x14ac:dyDescent="0.25">
      <c r="A61" s="148" t="str">
        <f ca="1">+[1]DOCUMENTOS!A61</f>
        <v>INVITACIÓN ABIERTA No 002 DE 2021</v>
      </c>
      <c r="B61" s="149"/>
      <c r="C61" s="149"/>
      <c r="D61" s="149"/>
      <c r="E61" s="149"/>
      <c r="F61" s="149"/>
    </row>
    <row r="62" spans="1:6" x14ac:dyDescent="0.25">
      <c r="A62" s="150" t="str">
        <f>+[1]DOCUMENTOS!A62</f>
        <v>INDICADORES FINANCIEROS</v>
      </c>
      <c r="B62" s="150"/>
      <c r="C62" s="150"/>
      <c r="D62" s="150"/>
      <c r="E62" s="150"/>
      <c r="F62" s="150"/>
    </row>
    <row r="63" spans="1:6" x14ac:dyDescent="0.25">
      <c r="A63" s="148" t="s">
        <v>300</v>
      </c>
      <c r="B63" s="149"/>
      <c r="C63" s="149"/>
      <c r="D63" s="149"/>
      <c r="E63" s="149"/>
      <c r="F63" s="149"/>
    </row>
    <row r="64" spans="1:6" ht="15.75" thickBot="1" x14ac:dyDescent="0.3">
      <c r="A64" s="149"/>
      <c r="B64" s="149"/>
      <c r="C64" s="149"/>
      <c r="D64" s="149"/>
      <c r="E64" s="149"/>
      <c r="F64" s="149"/>
    </row>
    <row r="65" spans="1:6" ht="15.75" thickBot="1" x14ac:dyDescent="0.3">
      <c r="A65" s="151" t="s">
        <v>301</v>
      </c>
      <c r="B65" s="152" t="s">
        <v>302</v>
      </c>
      <c r="C65" s="153"/>
      <c r="D65" s="154"/>
      <c r="E65" s="155"/>
      <c r="F65" s="155"/>
    </row>
    <row r="66" spans="1:6" ht="15.75" thickBot="1" x14ac:dyDescent="0.3">
      <c r="A66" s="156"/>
      <c r="B66" s="157"/>
      <c r="C66" s="158" t="s">
        <v>303</v>
      </c>
      <c r="D66" s="159" t="s">
        <v>304</v>
      </c>
      <c r="E66" s="155"/>
      <c r="F66" s="155"/>
    </row>
    <row r="67" spans="1:6" ht="15.75" thickBot="1" x14ac:dyDescent="0.3">
      <c r="A67" s="160" t="s">
        <v>305</v>
      </c>
      <c r="B67" s="161" t="s">
        <v>306</v>
      </c>
      <c r="C67" s="162" t="s">
        <v>307</v>
      </c>
      <c r="D67" s="162" t="s">
        <v>307</v>
      </c>
    </row>
    <row r="68" spans="1:6" ht="45.75" thickBot="1" x14ac:dyDescent="0.3">
      <c r="A68" s="163" t="s">
        <v>308</v>
      </c>
      <c r="B68" s="164" t="s">
        <v>309</v>
      </c>
      <c r="C68" s="165" t="s">
        <v>310</v>
      </c>
      <c r="D68" s="165" t="s">
        <v>311</v>
      </c>
      <c r="E68" s="166">
        <v>1100000000</v>
      </c>
      <c r="F68" s="166">
        <v>550000000</v>
      </c>
    </row>
    <row r="69" spans="1:6" ht="23.25" thickBot="1" x14ac:dyDescent="0.3">
      <c r="A69" s="163" t="s">
        <v>312</v>
      </c>
      <c r="B69" s="167" t="s">
        <v>313</v>
      </c>
      <c r="C69" s="168" t="s">
        <v>314</v>
      </c>
      <c r="D69" s="168" t="s">
        <v>315</v>
      </c>
    </row>
    <row r="70" spans="1:6" x14ac:dyDescent="0.25">
      <c r="A70" s="169"/>
      <c r="B70" s="170"/>
      <c r="C70" s="171"/>
      <c r="D70" s="155"/>
      <c r="E70" s="155"/>
      <c r="F70" s="155"/>
    </row>
    <row r="71" spans="1:6" x14ac:dyDescent="0.25">
      <c r="A71" s="169"/>
      <c r="B71" s="170"/>
      <c r="C71" s="171"/>
      <c r="D71" s="155"/>
      <c r="E71" s="155"/>
      <c r="F71" s="155"/>
    </row>
    <row r="72" spans="1:6" ht="15.75" thickBot="1" x14ac:dyDescent="0.3">
      <c r="A72" s="155"/>
      <c r="B72" s="155"/>
      <c r="C72" s="172"/>
      <c r="D72" s="155"/>
      <c r="E72" s="155"/>
      <c r="F72" s="155"/>
    </row>
    <row r="73" spans="1:6" ht="15.75" thickBot="1" x14ac:dyDescent="0.3">
      <c r="A73" s="173" t="s">
        <v>265</v>
      </c>
      <c r="B73" s="174"/>
      <c r="C73" s="174"/>
      <c r="D73" s="175"/>
      <c r="E73" s="176" t="s">
        <v>303</v>
      </c>
      <c r="F73" s="176" t="s">
        <v>304</v>
      </c>
    </row>
    <row r="74" spans="1:6" ht="15.75" thickBot="1" x14ac:dyDescent="0.3">
      <c r="A74" s="177" t="s">
        <v>316</v>
      </c>
      <c r="B74" s="178"/>
      <c r="C74" s="178"/>
      <c r="D74" s="178"/>
      <c r="E74" s="176" t="s">
        <v>0</v>
      </c>
      <c r="F74" s="176" t="s">
        <v>0</v>
      </c>
    </row>
    <row r="75" spans="1:6" ht="15.75" thickBot="1" x14ac:dyDescent="0.3">
      <c r="A75" s="179"/>
      <c r="B75" s="180" t="s">
        <v>317</v>
      </c>
      <c r="C75" s="181">
        <v>10917871855</v>
      </c>
      <c r="D75" s="182">
        <f>+C75/C76</f>
        <v>1.6190504545270574</v>
      </c>
      <c r="E75" s="183" t="s">
        <v>318</v>
      </c>
      <c r="F75" s="183" t="s">
        <v>318</v>
      </c>
    </row>
    <row r="76" spans="1:6" x14ac:dyDescent="0.25">
      <c r="A76" s="179" t="s">
        <v>305</v>
      </c>
      <c r="B76" s="184" t="s">
        <v>319</v>
      </c>
      <c r="C76" s="185">
        <v>6743379630</v>
      </c>
      <c r="D76" s="186"/>
      <c r="E76" s="183"/>
      <c r="F76" s="183"/>
    </row>
    <row r="77" spans="1:6" x14ac:dyDescent="0.25">
      <c r="A77" s="179"/>
      <c r="B77" s="178"/>
      <c r="C77" s="185"/>
      <c r="D77" s="186"/>
      <c r="E77" s="183"/>
      <c r="F77" s="183"/>
    </row>
    <row r="78" spans="1:6" x14ac:dyDescent="0.25">
      <c r="A78" s="179" t="str">
        <f>A68</f>
        <v>CAPITAL DE TRABAJO</v>
      </c>
      <c r="B78" s="184" t="s">
        <v>317</v>
      </c>
      <c r="C78" s="185">
        <f>+C75</f>
        <v>10917871855</v>
      </c>
      <c r="D78" s="186"/>
      <c r="E78" s="183"/>
      <c r="F78" s="183"/>
    </row>
    <row r="79" spans="1:6" x14ac:dyDescent="0.25">
      <c r="A79" s="179"/>
      <c r="B79" s="184" t="s">
        <v>320</v>
      </c>
      <c r="C79" s="185">
        <f>C76</f>
        <v>6743379630</v>
      </c>
      <c r="D79" s="187">
        <f>C78-C79</f>
        <v>4174492225</v>
      </c>
      <c r="E79" s="183" t="s">
        <v>318</v>
      </c>
      <c r="F79" s="183" t="s">
        <v>318</v>
      </c>
    </row>
    <row r="80" spans="1:6" x14ac:dyDescent="0.25">
      <c r="A80" s="179"/>
      <c r="B80" s="178"/>
      <c r="C80" s="185"/>
      <c r="D80" s="186"/>
      <c r="E80" s="183"/>
      <c r="F80" s="183"/>
    </row>
    <row r="81" spans="1:6" ht="15.75" thickBot="1" x14ac:dyDescent="0.3">
      <c r="A81" s="179" t="s">
        <v>312</v>
      </c>
      <c r="B81" s="180" t="s">
        <v>321</v>
      </c>
      <c r="C81" s="181">
        <v>7947191392</v>
      </c>
      <c r="D81" s="188">
        <f>C81/C82*100</f>
        <v>58.399941645379435</v>
      </c>
      <c r="E81" s="183" t="s">
        <v>318</v>
      </c>
      <c r="F81" s="183" t="s">
        <v>318</v>
      </c>
    </row>
    <row r="82" spans="1:6" x14ac:dyDescent="0.25">
      <c r="A82" s="179"/>
      <c r="B82" s="184" t="s">
        <v>322</v>
      </c>
      <c r="C82" s="185">
        <v>13608218036</v>
      </c>
      <c r="D82" s="186"/>
      <c r="E82" s="183"/>
      <c r="F82" s="183"/>
    </row>
    <row r="83" spans="1:6" ht="15.75" thickBot="1" x14ac:dyDescent="0.3">
      <c r="A83" s="189"/>
      <c r="B83" s="190"/>
      <c r="C83" s="190"/>
      <c r="D83" s="190"/>
      <c r="E83" s="191"/>
      <c r="F83" s="191"/>
    </row>
    <row r="84" spans="1:6" x14ac:dyDescent="0.25">
      <c r="A84" s="149"/>
      <c r="B84" s="149"/>
      <c r="C84" s="149"/>
      <c r="D84" s="149"/>
      <c r="E84" s="149"/>
      <c r="F84" s="149"/>
    </row>
    <row r="85" spans="1:6" ht="15.75" thickBot="1" x14ac:dyDescent="0.3">
      <c r="A85" s="149"/>
      <c r="B85" s="149"/>
      <c r="C85" s="149"/>
      <c r="D85" s="149"/>
      <c r="E85" s="149"/>
      <c r="F85" s="149"/>
    </row>
    <row r="86" spans="1:6" ht="15.75" thickBot="1" x14ac:dyDescent="0.3">
      <c r="A86" s="192" t="s">
        <v>272</v>
      </c>
      <c r="B86" s="193"/>
      <c r="C86" s="193"/>
      <c r="D86" s="194"/>
      <c r="E86" s="176" t="s">
        <v>303</v>
      </c>
      <c r="F86" s="176" t="s">
        <v>304</v>
      </c>
    </row>
    <row r="87" spans="1:6" ht="15.75" thickBot="1" x14ac:dyDescent="0.3">
      <c r="A87" s="177" t="s">
        <v>316</v>
      </c>
      <c r="B87" s="178"/>
      <c r="C87" s="178"/>
      <c r="D87" s="178"/>
      <c r="E87" s="176" t="s">
        <v>0</v>
      </c>
      <c r="F87" s="176" t="s">
        <v>0</v>
      </c>
    </row>
    <row r="88" spans="1:6" ht="15.75" thickBot="1" x14ac:dyDescent="0.3">
      <c r="A88" s="179"/>
      <c r="B88" s="180" t="s">
        <v>317</v>
      </c>
      <c r="C88" s="181">
        <v>11731101327</v>
      </c>
      <c r="D88" s="182">
        <f>+C88/C89</f>
        <v>1.4254751071413336</v>
      </c>
      <c r="E88" s="183" t="s">
        <v>318</v>
      </c>
      <c r="F88" s="183" t="s">
        <v>318</v>
      </c>
    </row>
    <row r="89" spans="1:6" x14ac:dyDescent="0.25">
      <c r="A89" s="179" t="s">
        <v>305</v>
      </c>
      <c r="B89" s="184" t="s">
        <v>319</v>
      </c>
      <c r="C89" s="185">
        <v>8229607987</v>
      </c>
      <c r="D89" s="186"/>
      <c r="E89" s="183"/>
      <c r="F89" s="183"/>
    </row>
    <row r="90" spans="1:6" x14ac:dyDescent="0.25">
      <c r="A90" s="179"/>
      <c r="B90" s="178"/>
      <c r="C90" s="185"/>
      <c r="D90" s="186"/>
      <c r="E90" s="183"/>
      <c r="F90" s="183"/>
    </row>
    <row r="91" spans="1:6" x14ac:dyDescent="0.25">
      <c r="A91" s="179" t="str">
        <f>A81</f>
        <v>ENDEUDAMIENTO</v>
      </c>
      <c r="B91" s="184" t="s">
        <v>317</v>
      </c>
      <c r="C91" s="185">
        <f>+C88</f>
        <v>11731101327</v>
      </c>
      <c r="D91" s="186"/>
      <c r="E91" s="183"/>
      <c r="F91" s="183"/>
    </row>
    <row r="92" spans="1:6" x14ac:dyDescent="0.25">
      <c r="A92" s="179"/>
      <c r="B92" s="184" t="s">
        <v>320</v>
      </c>
      <c r="C92" s="185">
        <f>C89</f>
        <v>8229607987</v>
      </c>
      <c r="D92" s="187">
        <f>C91-C92</f>
        <v>3501493340</v>
      </c>
      <c r="E92" s="183" t="s">
        <v>318</v>
      </c>
      <c r="F92" s="183" t="s">
        <v>318</v>
      </c>
    </row>
    <row r="93" spans="1:6" x14ac:dyDescent="0.25">
      <c r="A93" s="179"/>
      <c r="B93" s="178"/>
      <c r="C93" s="185"/>
      <c r="D93" s="186"/>
      <c r="E93" s="183"/>
      <c r="F93" s="183"/>
    </row>
    <row r="94" spans="1:6" ht="15.75" thickBot="1" x14ac:dyDescent="0.3">
      <c r="A94" s="179" t="s">
        <v>312</v>
      </c>
      <c r="B94" s="180" t="s">
        <v>321</v>
      </c>
      <c r="C94" s="181">
        <v>8229607987</v>
      </c>
      <c r="D94" s="188">
        <f>C94/C95*100</f>
        <v>68.551290023543359</v>
      </c>
      <c r="E94" s="183" t="s">
        <v>323</v>
      </c>
      <c r="F94" s="183" t="s">
        <v>318</v>
      </c>
    </row>
    <row r="95" spans="1:6" x14ac:dyDescent="0.25">
      <c r="A95" s="179"/>
      <c r="B95" s="184" t="s">
        <v>322</v>
      </c>
      <c r="C95" s="185">
        <v>12005037373</v>
      </c>
      <c r="D95" s="186"/>
      <c r="E95" s="183"/>
      <c r="F95" s="183"/>
    </row>
    <row r="96" spans="1:6" ht="15.75" thickBot="1" x14ac:dyDescent="0.3">
      <c r="A96" s="189"/>
      <c r="B96" s="190"/>
      <c r="C96" s="190"/>
      <c r="D96" s="190"/>
      <c r="E96" s="191"/>
      <c r="F96" s="191"/>
    </row>
    <row r="97" spans="1:6" x14ac:dyDescent="0.25">
      <c r="B97" s="149"/>
    </row>
    <row r="98" spans="1:6" ht="15.75" thickBot="1" x14ac:dyDescent="0.3">
      <c r="B98" s="149"/>
    </row>
    <row r="99" spans="1:6" ht="15.75" thickBot="1" x14ac:dyDescent="0.3">
      <c r="A99" s="195" t="s">
        <v>275</v>
      </c>
      <c r="B99" s="196"/>
      <c r="C99" s="196"/>
      <c r="D99" s="197"/>
      <c r="E99" s="176" t="s">
        <v>303</v>
      </c>
      <c r="F99" s="176" t="s">
        <v>304</v>
      </c>
    </row>
    <row r="100" spans="1:6" ht="15.75" thickBot="1" x14ac:dyDescent="0.3">
      <c r="A100" s="177" t="s">
        <v>316</v>
      </c>
      <c r="B100" s="178"/>
      <c r="C100" s="178"/>
      <c r="D100" s="178"/>
      <c r="E100" s="176" t="s">
        <v>0</v>
      </c>
      <c r="F100" s="176" t="s">
        <v>0</v>
      </c>
    </row>
    <row r="101" spans="1:6" ht="15.75" thickBot="1" x14ac:dyDescent="0.3">
      <c r="A101" s="179"/>
      <c r="B101" s="180" t="s">
        <v>317</v>
      </c>
      <c r="C101" s="181">
        <v>3400208393</v>
      </c>
      <c r="D101" s="182">
        <f>+C101/C102</f>
        <v>1.508926240783619</v>
      </c>
      <c r="E101" s="183" t="s">
        <v>318</v>
      </c>
      <c r="F101" s="183" t="s">
        <v>318</v>
      </c>
    </row>
    <row r="102" spans="1:6" x14ac:dyDescent="0.25">
      <c r="A102" s="179" t="s">
        <v>305</v>
      </c>
      <c r="B102" s="184" t="s">
        <v>319</v>
      </c>
      <c r="C102" s="185">
        <v>2253396025</v>
      </c>
      <c r="D102" s="186"/>
      <c r="E102" s="183"/>
      <c r="F102" s="183"/>
    </row>
    <row r="103" spans="1:6" x14ac:dyDescent="0.25">
      <c r="A103" s="179"/>
      <c r="B103" s="178"/>
      <c r="C103" s="185"/>
      <c r="D103" s="186"/>
      <c r="E103" s="183"/>
      <c r="F103" s="183"/>
    </row>
    <row r="104" spans="1:6" x14ac:dyDescent="0.25">
      <c r="A104" s="179" t="str">
        <f>A94</f>
        <v>ENDEUDAMIENTO</v>
      </c>
      <c r="B104" s="184" t="s">
        <v>317</v>
      </c>
      <c r="C104" s="185">
        <f>+C101</f>
        <v>3400208393</v>
      </c>
      <c r="D104" s="186"/>
      <c r="E104" s="183"/>
      <c r="F104" s="183"/>
    </row>
    <row r="105" spans="1:6" x14ac:dyDescent="0.25">
      <c r="A105" s="179"/>
      <c r="B105" s="184" t="s">
        <v>320</v>
      </c>
      <c r="C105" s="185">
        <f>C102</f>
        <v>2253396025</v>
      </c>
      <c r="D105" s="187">
        <f>C104-C105</f>
        <v>1146812368</v>
      </c>
      <c r="E105" s="183" t="s">
        <v>318</v>
      </c>
      <c r="F105" s="183" t="s">
        <v>318</v>
      </c>
    </row>
    <row r="106" spans="1:6" x14ac:dyDescent="0.25">
      <c r="A106" s="179"/>
      <c r="B106" s="178"/>
      <c r="C106" s="185"/>
      <c r="D106" s="186"/>
      <c r="E106" s="183"/>
      <c r="F106" s="183"/>
    </row>
    <row r="107" spans="1:6" ht="15.75" thickBot="1" x14ac:dyDescent="0.3">
      <c r="A107" s="179" t="s">
        <v>312</v>
      </c>
      <c r="B107" s="180" t="s">
        <v>321</v>
      </c>
      <c r="C107" s="181">
        <v>2541943869</v>
      </c>
      <c r="D107" s="188">
        <f>C107/C108*100</f>
        <v>51.276789489591721</v>
      </c>
      <c r="E107" s="183" t="s">
        <v>318</v>
      </c>
      <c r="F107" s="183" t="s">
        <v>318</v>
      </c>
    </row>
    <row r="108" spans="1:6" x14ac:dyDescent="0.25">
      <c r="A108" s="179"/>
      <c r="B108" s="184" t="s">
        <v>322</v>
      </c>
      <c r="C108" s="185">
        <v>4957299188</v>
      </c>
      <c r="D108" s="186"/>
      <c r="E108" s="183"/>
      <c r="F108" s="183"/>
    </row>
    <row r="109" spans="1:6" ht="15.75" thickBot="1" x14ac:dyDescent="0.3">
      <c r="A109" s="189"/>
      <c r="B109" s="190"/>
      <c r="C109" s="190"/>
      <c r="D109" s="190"/>
      <c r="E109" s="191"/>
      <c r="F109" s="191"/>
    </row>
    <row r="110" spans="1:6" x14ac:dyDescent="0.25">
      <c r="B110" s="149"/>
    </row>
    <row r="111" spans="1:6" ht="15.75" thickBot="1" x14ac:dyDescent="0.3">
      <c r="B111" s="149"/>
    </row>
    <row r="112" spans="1:6" ht="15.75" thickBot="1" x14ac:dyDescent="0.3">
      <c r="A112" s="195" t="s">
        <v>278</v>
      </c>
      <c r="B112" s="196"/>
      <c r="C112" s="196"/>
      <c r="D112" s="197"/>
      <c r="E112" s="176" t="s">
        <v>303</v>
      </c>
      <c r="F112" s="176" t="s">
        <v>304</v>
      </c>
    </row>
    <row r="113" spans="1:6" ht="15.75" thickBot="1" x14ac:dyDescent="0.3">
      <c r="A113" s="177" t="s">
        <v>316</v>
      </c>
      <c r="B113" s="178"/>
      <c r="C113" s="178"/>
      <c r="D113" s="178"/>
      <c r="E113" s="176" t="s">
        <v>0</v>
      </c>
      <c r="F113" s="176" t="s">
        <v>0</v>
      </c>
    </row>
    <row r="114" spans="1:6" ht="15.75" thickBot="1" x14ac:dyDescent="0.3">
      <c r="A114" s="179"/>
      <c r="B114" s="180" t="s">
        <v>317</v>
      </c>
      <c r="C114" s="181">
        <v>11816838814</v>
      </c>
      <c r="D114" s="182">
        <f>+C114/C115</f>
        <v>6.6767148880449341</v>
      </c>
      <c r="E114" s="183" t="s">
        <v>318</v>
      </c>
      <c r="F114" s="183" t="s">
        <v>318</v>
      </c>
    </row>
    <row r="115" spans="1:6" x14ac:dyDescent="0.25">
      <c r="A115" s="179" t="s">
        <v>305</v>
      </c>
      <c r="B115" s="184" t="s">
        <v>319</v>
      </c>
      <c r="C115" s="185">
        <v>1769858233</v>
      </c>
      <c r="D115" s="186"/>
      <c r="E115" s="183"/>
      <c r="F115" s="183"/>
    </row>
    <row r="116" spans="1:6" x14ac:dyDescent="0.25">
      <c r="A116" s="179"/>
      <c r="B116" s="178"/>
      <c r="C116" s="185"/>
      <c r="D116" s="186"/>
      <c r="E116" s="183"/>
      <c r="F116" s="183"/>
    </row>
    <row r="117" spans="1:6" x14ac:dyDescent="0.25">
      <c r="A117" s="179" t="str">
        <f>A107</f>
        <v>ENDEUDAMIENTO</v>
      </c>
      <c r="B117" s="184" t="s">
        <v>317</v>
      </c>
      <c r="C117" s="185">
        <f>+C114</f>
        <v>11816838814</v>
      </c>
      <c r="D117" s="186"/>
      <c r="E117" s="183"/>
      <c r="F117" s="183"/>
    </row>
    <row r="118" spans="1:6" x14ac:dyDescent="0.25">
      <c r="A118" s="179"/>
      <c r="B118" s="184" t="s">
        <v>320</v>
      </c>
      <c r="C118" s="185">
        <f>C115</f>
        <v>1769858233</v>
      </c>
      <c r="D118" s="187">
        <f>C117-C118</f>
        <v>10046980581</v>
      </c>
      <c r="E118" s="183" t="s">
        <v>318</v>
      </c>
      <c r="F118" s="183" t="s">
        <v>318</v>
      </c>
    </row>
    <row r="119" spans="1:6" x14ac:dyDescent="0.25">
      <c r="A119" s="179"/>
      <c r="B119" s="178"/>
      <c r="C119" s="185"/>
      <c r="D119" s="186"/>
      <c r="E119" s="183"/>
      <c r="F119" s="183"/>
    </row>
    <row r="120" spans="1:6" ht="15.75" thickBot="1" x14ac:dyDescent="0.3">
      <c r="A120" s="179" t="s">
        <v>312</v>
      </c>
      <c r="B120" s="180" t="s">
        <v>321</v>
      </c>
      <c r="C120" s="181">
        <v>3340550726</v>
      </c>
      <c r="D120" s="188">
        <f>C120/C121*100</f>
        <v>24.130980155333329</v>
      </c>
      <c r="E120" s="183" t="s">
        <v>318</v>
      </c>
      <c r="F120" s="183" t="s">
        <v>318</v>
      </c>
    </row>
    <row r="121" spans="1:6" x14ac:dyDescent="0.25">
      <c r="A121" s="179"/>
      <c r="B121" s="184" t="s">
        <v>322</v>
      </c>
      <c r="C121" s="185">
        <v>13843410854</v>
      </c>
      <c r="D121" s="186"/>
      <c r="E121" s="183"/>
      <c r="F121" s="183"/>
    </row>
    <row r="122" spans="1:6" ht="15.75" thickBot="1" x14ac:dyDescent="0.3">
      <c r="A122" s="189"/>
      <c r="B122" s="190"/>
      <c r="C122" s="190"/>
      <c r="D122" s="190"/>
      <c r="E122" s="191"/>
      <c r="F122" s="191"/>
    </row>
    <row r="123" spans="1:6" x14ac:dyDescent="0.25">
      <c r="B123" s="149"/>
    </row>
    <row r="124" spans="1:6" ht="15.75" thickBot="1" x14ac:dyDescent="0.3">
      <c r="B124" s="149"/>
    </row>
    <row r="125" spans="1:6" ht="15.75" thickBot="1" x14ac:dyDescent="0.3">
      <c r="A125" s="195" t="s">
        <v>94</v>
      </c>
      <c r="B125" s="196"/>
      <c r="C125" s="196"/>
      <c r="D125" s="197"/>
      <c r="E125" s="176" t="s">
        <v>303</v>
      </c>
      <c r="F125" s="176" t="s">
        <v>304</v>
      </c>
    </row>
    <row r="126" spans="1:6" ht="15.75" thickBot="1" x14ac:dyDescent="0.3">
      <c r="A126" s="177" t="s">
        <v>316</v>
      </c>
      <c r="B126" s="178"/>
      <c r="C126" s="178"/>
      <c r="D126" s="178"/>
      <c r="E126" s="176" t="s">
        <v>0</v>
      </c>
      <c r="F126" s="176" t="s">
        <v>0</v>
      </c>
    </row>
    <row r="127" spans="1:6" ht="15.75" thickBot="1" x14ac:dyDescent="0.3">
      <c r="A127" s="179"/>
      <c r="B127" s="180" t="s">
        <v>317</v>
      </c>
      <c r="C127" s="181">
        <v>1420967895</v>
      </c>
      <c r="D127" s="182">
        <f>+C127/C128</f>
        <v>4.1208606991056316</v>
      </c>
      <c r="E127" s="183" t="s">
        <v>318</v>
      </c>
      <c r="F127" s="183" t="s">
        <v>318</v>
      </c>
    </row>
    <row r="128" spans="1:6" x14ac:dyDescent="0.25">
      <c r="A128" s="179" t="s">
        <v>305</v>
      </c>
      <c r="B128" s="184" t="s">
        <v>319</v>
      </c>
      <c r="C128" s="185">
        <v>344823084</v>
      </c>
      <c r="D128" s="186"/>
      <c r="E128" s="183"/>
      <c r="F128" s="183"/>
    </row>
    <row r="129" spans="1:6" x14ac:dyDescent="0.25">
      <c r="A129" s="179"/>
      <c r="B129" s="178"/>
      <c r="C129" s="185"/>
      <c r="D129" s="186"/>
      <c r="E129" s="183"/>
      <c r="F129" s="183"/>
    </row>
    <row r="130" spans="1:6" x14ac:dyDescent="0.25">
      <c r="A130" s="179" t="str">
        <f>A120</f>
        <v>ENDEUDAMIENTO</v>
      </c>
      <c r="B130" s="184" t="s">
        <v>317</v>
      </c>
      <c r="C130" s="185">
        <f>+C127</f>
        <v>1420967895</v>
      </c>
      <c r="D130" s="186"/>
      <c r="E130" s="183"/>
      <c r="F130" s="183"/>
    </row>
    <row r="131" spans="1:6" x14ac:dyDescent="0.25">
      <c r="A131" s="179"/>
      <c r="B131" s="184" t="s">
        <v>320</v>
      </c>
      <c r="C131" s="185">
        <f>C128</f>
        <v>344823084</v>
      </c>
      <c r="D131" s="187">
        <f>C130-C131</f>
        <v>1076144811</v>
      </c>
      <c r="E131" s="183" t="s">
        <v>318</v>
      </c>
      <c r="F131" s="183" t="s">
        <v>323</v>
      </c>
    </row>
    <row r="132" spans="1:6" x14ac:dyDescent="0.25">
      <c r="A132" s="179"/>
      <c r="B132" s="178"/>
      <c r="C132" s="185"/>
      <c r="D132" s="186"/>
      <c r="E132" s="183"/>
      <c r="F132" s="183"/>
    </row>
    <row r="133" spans="1:6" ht="15.75" thickBot="1" x14ac:dyDescent="0.3">
      <c r="A133" s="179" t="s">
        <v>312</v>
      </c>
      <c r="B133" s="180" t="s">
        <v>321</v>
      </c>
      <c r="C133" s="181">
        <v>464823084</v>
      </c>
      <c r="D133" s="188">
        <f>C133/C134*100</f>
        <v>27.817595142963537</v>
      </c>
      <c r="E133" s="183" t="s">
        <v>318</v>
      </c>
      <c r="F133" s="183" t="s">
        <v>318</v>
      </c>
    </row>
    <row r="134" spans="1:6" x14ac:dyDescent="0.25">
      <c r="A134" s="179"/>
      <c r="B134" s="184" t="s">
        <v>322</v>
      </c>
      <c r="C134" s="185">
        <v>1670967895</v>
      </c>
      <c r="D134" s="186"/>
      <c r="E134" s="183"/>
      <c r="F134" s="183"/>
    </row>
    <row r="135" spans="1:6" ht="15.75" thickBot="1" x14ac:dyDescent="0.3">
      <c r="A135" s="189"/>
      <c r="B135" s="190"/>
      <c r="C135" s="190"/>
      <c r="D135" s="190"/>
      <c r="E135" s="191"/>
      <c r="F135" s="191"/>
    </row>
    <row r="136" spans="1:6" x14ac:dyDescent="0.25">
      <c r="B136" s="149"/>
    </row>
    <row r="137" spans="1:6" ht="15.75" thickBot="1" x14ac:dyDescent="0.3">
      <c r="B137" s="149"/>
    </row>
    <row r="138" spans="1:6" ht="15.75" thickBot="1" x14ac:dyDescent="0.3">
      <c r="A138" s="195" t="s">
        <v>283</v>
      </c>
      <c r="B138" s="196"/>
      <c r="C138" s="196"/>
      <c r="D138" s="197"/>
      <c r="E138" s="176" t="s">
        <v>303</v>
      </c>
      <c r="F138" s="176" t="s">
        <v>304</v>
      </c>
    </row>
    <row r="139" spans="1:6" ht="15.75" thickBot="1" x14ac:dyDescent="0.3">
      <c r="A139" s="177" t="s">
        <v>316</v>
      </c>
      <c r="B139" s="178"/>
      <c r="C139" s="178"/>
      <c r="D139" s="178"/>
      <c r="E139" s="176" t="s">
        <v>0</v>
      </c>
      <c r="F139" s="176" t="s">
        <v>0</v>
      </c>
    </row>
    <row r="140" spans="1:6" ht="15.75" thickBot="1" x14ac:dyDescent="0.3">
      <c r="A140" s="179"/>
      <c r="B140" s="180" t="s">
        <v>317</v>
      </c>
      <c r="C140" s="181">
        <v>13500050079</v>
      </c>
      <c r="D140" s="182">
        <f>+C140/C141</f>
        <v>2.742094034724297</v>
      </c>
      <c r="E140" s="183" t="s">
        <v>318</v>
      </c>
      <c r="F140" s="183" t="s">
        <v>318</v>
      </c>
    </row>
    <row r="141" spans="1:6" x14ac:dyDescent="0.25">
      <c r="A141" s="179" t="s">
        <v>305</v>
      </c>
      <c r="B141" s="184" t="s">
        <v>319</v>
      </c>
      <c r="C141" s="185">
        <v>4923262991</v>
      </c>
      <c r="D141" s="186"/>
      <c r="E141" s="183"/>
      <c r="F141" s="183"/>
    </row>
    <row r="142" spans="1:6" x14ac:dyDescent="0.25">
      <c r="A142" s="179"/>
      <c r="B142" s="178"/>
      <c r="C142" s="185"/>
      <c r="D142" s="186"/>
      <c r="E142" s="183"/>
      <c r="F142" s="183"/>
    </row>
    <row r="143" spans="1:6" x14ac:dyDescent="0.25">
      <c r="A143" s="179" t="str">
        <f>A133</f>
        <v>ENDEUDAMIENTO</v>
      </c>
      <c r="B143" s="184" t="s">
        <v>317</v>
      </c>
      <c r="C143" s="185">
        <f>+C140</f>
        <v>13500050079</v>
      </c>
      <c r="D143" s="186"/>
      <c r="E143" s="183"/>
      <c r="F143" s="183"/>
    </row>
    <row r="144" spans="1:6" x14ac:dyDescent="0.25">
      <c r="A144" s="179"/>
      <c r="B144" s="184" t="s">
        <v>320</v>
      </c>
      <c r="C144" s="185">
        <f>C141</f>
        <v>4923262991</v>
      </c>
      <c r="D144" s="187">
        <f>C143-C144</f>
        <v>8576787088</v>
      </c>
      <c r="E144" s="183" t="s">
        <v>318</v>
      </c>
      <c r="F144" s="183" t="s">
        <v>318</v>
      </c>
    </row>
    <row r="145" spans="1:6" x14ac:dyDescent="0.25">
      <c r="A145" s="179"/>
      <c r="B145" s="178"/>
      <c r="C145" s="185"/>
      <c r="D145" s="186"/>
      <c r="E145" s="183"/>
      <c r="F145" s="183"/>
    </row>
    <row r="146" spans="1:6" ht="15.75" thickBot="1" x14ac:dyDescent="0.3">
      <c r="A146" s="179" t="s">
        <v>312</v>
      </c>
      <c r="B146" s="180" t="s">
        <v>321</v>
      </c>
      <c r="C146" s="181">
        <v>7527884991</v>
      </c>
      <c r="D146" s="188">
        <f>C146/C147*100</f>
        <v>55.435082362096836</v>
      </c>
      <c r="E146" s="183" t="s">
        <v>318</v>
      </c>
      <c r="F146" s="183" t="s">
        <v>318</v>
      </c>
    </row>
    <row r="147" spans="1:6" x14ac:dyDescent="0.25">
      <c r="A147" s="179"/>
      <c r="B147" s="184" t="s">
        <v>322</v>
      </c>
      <c r="C147" s="185">
        <v>13579640672</v>
      </c>
      <c r="D147" s="186"/>
      <c r="E147" s="183"/>
      <c r="F147" s="183"/>
    </row>
    <row r="148" spans="1:6" ht="15.75" thickBot="1" x14ac:dyDescent="0.3">
      <c r="A148" s="189"/>
      <c r="B148" s="190"/>
      <c r="C148" s="190"/>
      <c r="D148" s="190"/>
      <c r="E148" s="191"/>
      <c r="F148" s="191"/>
    </row>
    <row r="149" spans="1:6" x14ac:dyDescent="0.25">
      <c r="B149" s="149"/>
    </row>
    <row r="150" spans="1:6" ht="15.75" thickBot="1" x14ac:dyDescent="0.3">
      <c r="B150" s="149"/>
    </row>
    <row r="151" spans="1:6" ht="15.75" customHeight="1" thickBot="1" x14ac:dyDescent="0.3">
      <c r="A151" s="195" t="s">
        <v>96</v>
      </c>
      <c r="B151" s="196"/>
      <c r="C151" s="196"/>
      <c r="D151" s="197"/>
      <c r="E151" s="176" t="s">
        <v>303</v>
      </c>
      <c r="F151" s="176" t="s">
        <v>304</v>
      </c>
    </row>
    <row r="152" spans="1:6" ht="15.75" thickBot="1" x14ac:dyDescent="0.3">
      <c r="A152" s="177" t="s">
        <v>316</v>
      </c>
      <c r="B152" s="178"/>
      <c r="C152" s="178"/>
      <c r="D152" s="178"/>
      <c r="E152" s="176" t="s">
        <v>0</v>
      </c>
      <c r="F152" s="176" t="s">
        <v>0</v>
      </c>
    </row>
    <row r="153" spans="1:6" ht="15.75" thickBot="1" x14ac:dyDescent="0.3">
      <c r="A153" s="179"/>
      <c r="B153" s="180" t="s">
        <v>317</v>
      </c>
      <c r="C153" s="181">
        <v>890613306</v>
      </c>
      <c r="D153" s="182">
        <f>+C153/C154</f>
        <v>2.9085992323529011</v>
      </c>
      <c r="E153" s="183" t="s">
        <v>318</v>
      </c>
      <c r="F153" s="183" t="s">
        <v>318</v>
      </c>
    </row>
    <row r="154" spans="1:6" x14ac:dyDescent="0.25">
      <c r="A154" s="179" t="s">
        <v>305</v>
      </c>
      <c r="B154" s="184" t="s">
        <v>319</v>
      </c>
      <c r="C154" s="185">
        <v>306200076</v>
      </c>
      <c r="D154" s="186"/>
      <c r="E154" s="183"/>
      <c r="F154" s="183"/>
    </row>
    <row r="155" spans="1:6" x14ac:dyDescent="0.25">
      <c r="A155" s="179"/>
      <c r="B155" s="178"/>
      <c r="C155" s="185"/>
      <c r="D155" s="186"/>
      <c r="E155" s="183"/>
      <c r="F155" s="183"/>
    </row>
    <row r="156" spans="1:6" x14ac:dyDescent="0.25">
      <c r="A156" s="179" t="str">
        <f>A146</f>
        <v>ENDEUDAMIENTO</v>
      </c>
      <c r="B156" s="184" t="s">
        <v>317</v>
      </c>
      <c r="C156" s="185">
        <f>+C153</f>
        <v>890613306</v>
      </c>
      <c r="D156" s="186"/>
      <c r="E156" s="183"/>
      <c r="F156" s="183"/>
    </row>
    <row r="157" spans="1:6" x14ac:dyDescent="0.25">
      <c r="A157" s="179"/>
      <c r="B157" s="184" t="s">
        <v>320</v>
      </c>
      <c r="C157" s="185">
        <f>C154</f>
        <v>306200076</v>
      </c>
      <c r="D157" s="187">
        <f>C156-C157</f>
        <v>584413230</v>
      </c>
      <c r="E157" s="183" t="s">
        <v>318</v>
      </c>
      <c r="F157" s="183" t="s">
        <v>323</v>
      </c>
    </row>
    <row r="158" spans="1:6" x14ac:dyDescent="0.25">
      <c r="A158" s="179"/>
      <c r="B158" s="178"/>
      <c r="C158" s="185"/>
      <c r="D158" s="186"/>
      <c r="E158" s="183"/>
      <c r="F158" s="183"/>
    </row>
    <row r="159" spans="1:6" ht="15.75" thickBot="1" x14ac:dyDescent="0.3">
      <c r="A159" s="179" t="s">
        <v>312</v>
      </c>
      <c r="B159" s="180" t="s">
        <v>321</v>
      </c>
      <c r="C159" s="181">
        <v>421833439</v>
      </c>
      <c r="D159" s="188">
        <f>C159/C160*100</f>
        <v>43.87459050781041</v>
      </c>
      <c r="E159" s="183" t="s">
        <v>318</v>
      </c>
      <c r="F159" s="183" t="s">
        <v>318</v>
      </c>
    </row>
    <row r="160" spans="1:6" x14ac:dyDescent="0.25">
      <c r="A160" s="179"/>
      <c r="B160" s="184" t="s">
        <v>322</v>
      </c>
      <c r="C160" s="185">
        <v>961452709</v>
      </c>
      <c r="D160" s="186"/>
      <c r="E160" s="183"/>
      <c r="F160" s="183"/>
    </row>
    <row r="161" spans="1:6" ht="15.75" thickBot="1" x14ac:dyDescent="0.3">
      <c r="A161" s="189"/>
      <c r="B161" s="190"/>
      <c r="C161" s="190"/>
      <c r="D161" s="190"/>
      <c r="E161" s="191"/>
      <c r="F161" s="191"/>
    </row>
    <row r="162" spans="1:6" x14ac:dyDescent="0.25">
      <c r="B162" s="149"/>
    </row>
    <row r="163" spans="1:6" ht="15.75" thickBot="1" x14ac:dyDescent="0.3">
      <c r="B163" s="149"/>
    </row>
    <row r="164" spans="1:6" ht="15.75" thickBot="1" x14ac:dyDescent="0.3">
      <c r="A164" s="195" t="s">
        <v>96</v>
      </c>
      <c r="B164" s="196"/>
      <c r="C164" s="196"/>
      <c r="D164" s="197"/>
      <c r="E164" s="176" t="s">
        <v>303</v>
      </c>
      <c r="F164" s="176" t="s">
        <v>304</v>
      </c>
    </row>
    <row r="165" spans="1:6" ht="15.75" thickBot="1" x14ac:dyDescent="0.3">
      <c r="A165" s="177" t="s">
        <v>316</v>
      </c>
      <c r="B165" s="178"/>
      <c r="C165" s="178"/>
      <c r="D165" s="178"/>
      <c r="E165" s="176" t="s">
        <v>0</v>
      </c>
      <c r="F165" s="176" t="s">
        <v>0</v>
      </c>
    </row>
    <row r="166" spans="1:6" ht="15.75" thickBot="1" x14ac:dyDescent="0.3">
      <c r="A166" s="179"/>
      <c r="B166" s="180" t="s">
        <v>317</v>
      </c>
      <c r="C166" s="181">
        <v>6012994000</v>
      </c>
      <c r="D166" s="182">
        <f>+C166/C167</f>
        <v>1.7871853363273349</v>
      </c>
      <c r="E166" s="183" t="s">
        <v>318</v>
      </c>
      <c r="F166" s="183" t="s">
        <v>318</v>
      </c>
    </row>
    <row r="167" spans="1:6" x14ac:dyDescent="0.25">
      <c r="A167" s="179" t="s">
        <v>305</v>
      </c>
      <c r="B167" s="184" t="s">
        <v>319</v>
      </c>
      <c r="C167" s="185">
        <v>3364505000</v>
      </c>
      <c r="D167" s="186"/>
      <c r="E167" s="183"/>
      <c r="F167" s="183"/>
    </row>
    <row r="168" spans="1:6" x14ac:dyDescent="0.25">
      <c r="A168" s="179"/>
      <c r="B168" s="178"/>
      <c r="C168" s="185"/>
      <c r="D168" s="186"/>
      <c r="E168" s="183"/>
      <c r="F168" s="183"/>
    </row>
    <row r="169" spans="1:6" x14ac:dyDescent="0.25">
      <c r="A169" s="179" t="str">
        <f>A159</f>
        <v>ENDEUDAMIENTO</v>
      </c>
      <c r="B169" s="184" t="s">
        <v>317</v>
      </c>
      <c r="C169" s="185">
        <f>+C166</f>
        <v>6012994000</v>
      </c>
      <c r="D169" s="186"/>
      <c r="E169" s="183"/>
      <c r="F169" s="183"/>
    </row>
    <row r="170" spans="1:6" x14ac:dyDescent="0.25">
      <c r="A170" s="179"/>
      <c r="B170" s="184" t="s">
        <v>320</v>
      </c>
      <c r="C170" s="185">
        <f>C167</f>
        <v>3364505000</v>
      </c>
      <c r="D170" s="187">
        <f>C169-C170</f>
        <v>2648489000</v>
      </c>
      <c r="E170" s="183" t="s">
        <v>318</v>
      </c>
      <c r="F170" s="183" t="s">
        <v>318</v>
      </c>
    </row>
    <row r="171" spans="1:6" x14ac:dyDescent="0.25">
      <c r="A171" s="179"/>
      <c r="B171" s="178"/>
      <c r="C171" s="185"/>
      <c r="D171" s="186"/>
      <c r="E171" s="183"/>
      <c r="F171" s="183"/>
    </row>
    <row r="172" spans="1:6" ht="15.75" thickBot="1" x14ac:dyDescent="0.3">
      <c r="A172" s="179" t="s">
        <v>312</v>
      </c>
      <c r="B172" s="180" t="s">
        <v>321</v>
      </c>
      <c r="C172" s="181">
        <v>3532650000</v>
      </c>
      <c r="D172" s="188">
        <f>C172/C173*100</f>
        <v>58.303732963902235</v>
      </c>
      <c r="E172" s="183" t="s">
        <v>318</v>
      </c>
      <c r="F172" s="183" t="s">
        <v>318</v>
      </c>
    </row>
    <row r="173" spans="1:6" x14ac:dyDescent="0.25">
      <c r="A173" s="179"/>
      <c r="B173" s="184" t="s">
        <v>322</v>
      </c>
      <c r="C173" s="185">
        <v>6059046000</v>
      </c>
      <c r="D173" s="186"/>
      <c r="E173" s="183"/>
      <c r="F173" s="183"/>
    </row>
    <row r="174" spans="1:6" ht="15.75" thickBot="1" x14ac:dyDescent="0.3">
      <c r="A174" s="189"/>
      <c r="B174" s="190"/>
      <c r="C174" s="190"/>
      <c r="D174" s="190"/>
      <c r="E174" s="191"/>
      <c r="F174" s="191"/>
    </row>
  </sheetData>
  <mergeCells count="12">
    <mergeCell ref="A99:D99"/>
    <mergeCell ref="A112:D112"/>
    <mergeCell ref="A125:D125"/>
    <mergeCell ref="A138:D138"/>
    <mergeCell ref="A151:D151"/>
    <mergeCell ref="A164:D164"/>
    <mergeCell ref="B3:C3"/>
    <mergeCell ref="B44:C44"/>
    <mergeCell ref="A62:F62"/>
    <mergeCell ref="B65:D65"/>
    <mergeCell ref="A73:D73"/>
    <mergeCell ref="A86:D8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topLeftCell="A10" zoomScale="91" zoomScaleNormal="91" workbookViewId="0">
      <selection activeCell="H14" sqref="H14"/>
    </sheetView>
  </sheetViews>
  <sheetFormatPr baseColWidth="10" defaultRowHeight="15" x14ac:dyDescent="0.25"/>
  <cols>
    <col min="1" max="1" width="49.140625" customWidth="1"/>
    <col min="2" max="2" width="19.140625" customWidth="1"/>
    <col min="3" max="3" width="20.5703125" customWidth="1"/>
    <col min="4" max="4" width="17.140625" customWidth="1"/>
    <col min="5" max="5" width="17.28515625" customWidth="1"/>
    <col min="6" max="7" width="16.140625" customWidth="1"/>
    <col min="8" max="8" width="14.28515625" customWidth="1"/>
    <col min="9" max="9" width="16.7109375" customWidth="1"/>
    <col min="10" max="10" width="27.85546875" customWidth="1"/>
  </cols>
  <sheetData>
    <row r="1" spans="1:9" ht="15.75" thickBot="1" x14ac:dyDescent="0.3"/>
    <row r="2" spans="1:9" ht="16.5" thickBot="1" x14ac:dyDescent="0.3">
      <c r="A2" s="101" t="s">
        <v>22</v>
      </c>
      <c r="B2" s="102"/>
      <c r="C2" s="102"/>
      <c r="D2" s="103"/>
      <c r="E2" s="103"/>
      <c r="F2" s="103"/>
      <c r="G2" s="103"/>
      <c r="H2" s="103"/>
      <c r="I2" s="33"/>
    </row>
    <row r="3" spans="1:9" ht="101.45" customHeight="1" thickBot="1" x14ac:dyDescent="0.3">
      <c r="A3" s="70" t="s">
        <v>9</v>
      </c>
      <c r="B3" s="71" t="s">
        <v>90</v>
      </c>
      <c r="C3" s="71" t="s">
        <v>104</v>
      </c>
      <c r="D3" s="72" t="s">
        <v>92</v>
      </c>
      <c r="E3" s="73" t="s">
        <v>42</v>
      </c>
      <c r="F3" s="74" t="s">
        <v>105</v>
      </c>
      <c r="G3" s="74" t="s">
        <v>21</v>
      </c>
      <c r="H3" s="74" t="s">
        <v>106</v>
      </c>
      <c r="I3" s="71" t="s">
        <v>107</v>
      </c>
    </row>
    <row r="4" spans="1:9" ht="31.9" customHeight="1" x14ac:dyDescent="0.25">
      <c r="A4" s="13" t="s">
        <v>23</v>
      </c>
      <c r="B4" s="75" t="s">
        <v>241</v>
      </c>
      <c r="C4" s="75" t="s">
        <v>134</v>
      </c>
      <c r="D4" s="75" t="s">
        <v>149</v>
      </c>
      <c r="E4" s="75" t="s">
        <v>164</v>
      </c>
      <c r="F4" s="75" t="s">
        <v>186</v>
      </c>
      <c r="G4" s="75" t="s">
        <v>202</v>
      </c>
      <c r="H4" s="75" t="s">
        <v>257</v>
      </c>
      <c r="I4" s="75" t="s">
        <v>231</v>
      </c>
    </row>
    <row r="5" spans="1:9" ht="41.45" customHeight="1" x14ac:dyDescent="0.25">
      <c r="A5" s="14" t="s">
        <v>24</v>
      </c>
      <c r="B5" s="42" t="s">
        <v>0</v>
      </c>
      <c r="C5" s="41" t="s">
        <v>80</v>
      </c>
      <c r="D5" s="41" t="s">
        <v>80</v>
      </c>
      <c r="E5" s="41" t="s">
        <v>0</v>
      </c>
      <c r="F5" s="41" t="s">
        <v>0</v>
      </c>
      <c r="G5" s="41" t="s">
        <v>0</v>
      </c>
      <c r="H5" s="41" t="s">
        <v>0</v>
      </c>
      <c r="I5" s="41" t="s">
        <v>0</v>
      </c>
    </row>
    <row r="6" spans="1:9" ht="24.6" customHeight="1" x14ac:dyDescent="0.25">
      <c r="A6" s="15" t="s">
        <v>25</v>
      </c>
      <c r="B6" s="75" t="s">
        <v>242</v>
      </c>
      <c r="C6" s="75" t="s">
        <v>244</v>
      </c>
      <c r="D6" s="75" t="s">
        <v>246</v>
      </c>
      <c r="E6" s="75" t="s">
        <v>165</v>
      </c>
      <c r="F6" s="75" t="s">
        <v>251</v>
      </c>
      <c r="G6" s="75" t="s">
        <v>203</v>
      </c>
      <c r="H6" s="75" t="s">
        <v>258</v>
      </c>
      <c r="I6" s="75" t="s">
        <v>232</v>
      </c>
    </row>
    <row r="7" spans="1:9" ht="61.15" customHeight="1" x14ac:dyDescent="0.25">
      <c r="A7" s="47" t="s">
        <v>79</v>
      </c>
      <c r="B7" s="42" t="s">
        <v>0</v>
      </c>
      <c r="C7" s="41" t="s">
        <v>80</v>
      </c>
      <c r="D7" s="41" t="s">
        <v>80</v>
      </c>
      <c r="E7" s="41" t="s">
        <v>0</v>
      </c>
      <c r="F7" s="41" t="s">
        <v>0</v>
      </c>
      <c r="G7" s="41" t="s">
        <v>0</v>
      </c>
      <c r="H7" s="41" t="s">
        <v>0</v>
      </c>
      <c r="I7" s="41" t="s">
        <v>0</v>
      </c>
    </row>
    <row r="8" spans="1:9" ht="30" customHeight="1" x14ac:dyDescent="0.25">
      <c r="A8" s="15" t="s">
        <v>26</v>
      </c>
      <c r="B8" s="75" t="s">
        <v>243</v>
      </c>
      <c r="C8" s="75" t="s">
        <v>245</v>
      </c>
      <c r="D8" s="75" t="s">
        <v>150</v>
      </c>
      <c r="E8" s="75" t="s">
        <v>166</v>
      </c>
      <c r="F8" s="75" t="s">
        <v>187</v>
      </c>
      <c r="G8" s="75" t="s">
        <v>134</v>
      </c>
      <c r="H8" s="75" t="s">
        <v>259</v>
      </c>
      <c r="I8" s="75" t="s">
        <v>233</v>
      </c>
    </row>
    <row r="9" spans="1:9" ht="147.6" customHeight="1" x14ac:dyDescent="0.25">
      <c r="A9" s="47" t="s">
        <v>27</v>
      </c>
      <c r="B9" s="89" t="s">
        <v>325</v>
      </c>
      <c r="C9" s="46" t="s">
        <v>0</v>
      </c>
      <c r="D9" s="46" t="s">
        <v>0</v>
      </c>
      <c r="E9" s="46" t="s">
        <v>0</v>
      </c>
      <c r="F9" s="46" t="s">
        <v>0</v>
      </c>
      <c r="G9" s="46" t="s">
        <v>0</v>
      </c>
      <c r="H9" s="46" t="s">
        <v>0</v>
      </c>
      <c r="I9" s="46" t="s">
        <v>0</v>
      </c>
    </row>
    <row r="10" spans="1:9" ht="18.600000000000001" customHeight="1" x14ac:dyDescent="0.25">
      <c r="A10" s="14" t="s">
        <v>28</v>
      </c>
      <c r="B10" s="75" t="s">
        <v>120</v>
      </c>
      <c r="C10" s="75" t="s">
        <v>136</v>
      </c>
      <c r="D10" s="75" t="s">
        <v>247</v>
      </c>
      <c r="E10" s="75" t="s">
        <v>167</v>
      </c>
      <c r="F10" s="75" t="s">
        <v>252</v>
      </c>
      <c r="G10" s="75" t="s">
        <v>205</v>
      </c>
      <c r="H10" s="75" t="s">
        <v>215</v>
      </c>
      <c r="I10" s="75" t="s">
        <v>234</v>
      </c>
    </row>
    <row r="11" spans="1:9" ht="409.15" customHeight="1" x14ac:dyDescent="0.25">
      <c r="A11" s="16" t="s">
        <v>87</v>
      </c>
      <c r="B11" s="46" t="s">
        <v>0</v>
      </c>
      <c r="C11" s="46" t="s">
        <v>0</v>
      </c>
      <c r="D11" s="46" t="s">
        <v>0</v>
      </c>
      <c r="E11" s="46" t="s">
        <v>0</v>
      </c>
      <c r="F11" s="46" t="s">
        <v>0</v>
      </c>
      <c r="G11" s="46" t="s">
        <v>0</v>
      </c>
      <c r="H11" s="46" t="s">
        <v>0</v>
      </c>
      <c r="I11" s="46" t="s">
        <v>0</v>
      </c>
    </row>
    <row r="12" spans="1:9" ht="22.9" customHeight="1" x14ac:dyDescent="0.25">
      <c r="A12" s="17" t="s">
        <v>29</v>
      </c>
      <c r="B12" s="75" t="s">
        <v>121</v>
      </c>
      <c r="C12" s="75" t="s">
        <v>135</v>
      </c>
      <c r="D12" s="75" t="s">
        <v>151</v>
      </c>
      <c r="E12" s="75" t="s">
        <v>168</v>
      </c>
      <c r="F12" s="75" t="s">
        <v>188</v>
      </c>
      <c r="G12" s="75" t="s">
        <v>204</v>
      </c>
      <c r="H12" s="75" t="s">
        <v>216</v>
      </c>
      <c r="I12" s="75" t="s">
        <v>235</v>
      </c>
    </row>
    <row r="13" spans="1:9" ht="36" x14ac:dyDescent="0.25">
      <c r="A13" s="16" t="s">
        <v>30</v>
      </c>
      <c r="B13" s="46" t="s">
        <v>0</v>
      </c>
      <c r="C13" s="46" t="s">
        <v>0</v>
      </c>
      <c r="D13" s="46" t="s">
        <v>0</v>
      </c>
      <c r="E13" s="46" t="s">
        <v>0</v>
      </c>
      <c r="F13" s="46" t="s">
        <v>0</v>
      </c>
      <c r="G13" s="46" t="s">
        <v>0</v>
      </c>
      <c r="H13" s="46" t="s">
        <v>0</v>
      </c>
      <c r="I13" s="41" t="s">
        <v>0</v>
      </c>
    </row>
    <row r="14" spans="1:9" x14ac:dyDescent="0.25">
      <c r="A14" s="18" t="s">
        <v>19</v>
      </c>
      <c r="B14" s="46" t="s">
        <v>0</v>
      </c>
      <c r="C14" s="46" t="s">
        <v>0</v>
      </c>
      <c r="D14" s="46" t="s">
        <v>0</v>
      </c>
      <c r="E14" s="46" t="s">
        <v>0</v>
      </c>
      <c r="F14" s="46" t="s">
        <v>0</v>
      </c>
      <c r="G14" s="46" t="s">
        <v>0</v>
      </c>
      <c r="H14" s="46" t="s">
        <v>0</v>
      </c>
      <c r="I14" s="46" t="s">
        <v>0</v>
      </c>
    </row>
    <row r="15" spans="1:9" x14ac:dyDescent="0.25">
      <c r="A15" s="76"/>
      <c r="B15" s="76"/>
      <c r="C15" s="76"/>
      <c r="D15" s="76"/>
      <c r="E15" s="76"/>
      <c r="F15" s="76"/>
      <c r="G15" s="76"/>
      <c r="H15" s="76"/>
      <c r="I15" s="76"/>
    </row>
    <row r="16" spans="1:9" x14ac:dyDescent="0.25">
      <c r="A16" s="76"/>
      <c r="B16" s="76"/>
      <c r="C16" s="76"/>
      <c r="D16" s="76"/>
      <c r="E16" s="76"/>
      <c r="F16" s="76"/>
      <c r="G16" s="76"/>
      <c r="H16" s="76"/>
      <c r="I16" s="76"/>
    </row>
    <row r="17" spans="1:9" x14ac:dyDescent="0.25">
      <c r="A17" s="76"/>
      <c r="B17" s="76"/>
      <c r="C17" s="76"/>
      <c r="D17" s="76"/>
      <c r="E17" s="76"/>
      <c r="F17" s="76"/>
      <c r="G17" s="76"/>
      <c r="H17" s="76"/>
      <c r="I17" s="76"/>
    </row>
    <row r="18" spans="1:9" x14ac:dyDescent="0.25">
      <c r="A18" s="104" t="s">
        <v>46</v>
      </c>
      <c r="B18" s="104"/>
      <c r="C18" s="104"/>
      <c r="D18" s="104"/>
      <c r="E18" s="104"/>
      <c r="F18" s="104"/>
      <c r="G18" s="104"/>
      <c r="H18" s="104"/>
      <c r="I18" s="76"/>
    </row>
    <row r="19" spans="1:9" x14ac:dyDescent="0.25">
      <c r="A19" s="104" t="s">
        <v>86</v>
      </c>
      <c r="B19" s="104"/>
      <c r="C19" s="104"/>
      <c r="D19" s="104"/>
      <c r="E19" s="104"/>
      <c r="F19" s="104"/>
      <c r="G19" s="104"/>
      <c r="H19" s="104"/>
      <c r="I19" s="76"/>
    </row>
    <row r="20" spans="1:9" x14ac:dyDescent="0.25">
      <c r="A20" s="76"/>
      <c r="B20" s="76"/>
      <c r="C20" s="76"/>
      <c r="D20" s="76"/>
      <c r="E20" s="76"/>
      <c r="F20" s="76"/>
      <c r="G20" s="76"/>
      <c r="H20" s="76"/>
      <c r="I20" s="76"/>
    </row>
    <row r="21" spans="1:9" x14ac:dyDescent="0.25">
      <c r="A21" s="77"/>
      <c r="B21" s="77"/>
      <c r="C21" s="77"/>
      <c r="D21" s="77"/>
      <c r="E21" s="77"/>
      <c r="F21" s="77"/>
      <c r="G21" s="77"/>
      <c r="H21" s="77"/>
      <c r="I21" s="77"/>
    </row>
    <row r="22" spans="1:9" x14ac:dyDescent="0.25">
      <c r="A22" s="78"/>
      <c r="B22" s="78"/>
      <c r="C22" s="78"/>
      <c r="D22" s="78"/>
      <c r="E22" s="78"/>
      <c r="F22" s="78"/>
      <c r="G22" s="78"/>
      <c r="H22" s="78"/>
      <c r="I22" s="78"/>
    </row>
    <row r="98" ht="45" customHeight="1" x14ac:dyDescent="0.25"/>
    <row r="99" ht="199.5" customHeight="1" x14ac:dyDescent="0.25"/>
    <row r="100" ht="71.25" customHeight="1" x14ac:dyDescent="0.25"/>
    <row r="102" ht="77.45" customHeight="1" x14ac:dyDescent="0.25"/>
    <row r="103" ht="45" customHeight="1" x14ac:dyDescent="0.25"/>
    <row r="104" ht="199.5" customHeight="1" x14ac:dyDescent="0.25"/>
    <row r="105" ht="71.25" customHeight="1" x14ac:dyDescent="0.25"/>
    <row r="107" ht="67.900000000000006" customHeight="1" x14ac:dyDescent="0.25"/>
    <row r="108" ht="45" hidden="1" customHeight="1" x14ac:dyDescent="0.25"/>
    <row r="109" ht="71.25" hidden="1" customHeight="1" x14ac:dyDescent="0.25"/>
    <row r="110" hidden="1" x14ac:dyDescent="0.25"/>
    <row r="111" ht="71.25" hidden="1" customHeight="1" x14ac:dyDescent="0.25"/>
    <row r="112" ht="42.75" hidden="1" customHeight="1" x14ac:dyDescent="0.25"/>
  </sheetData>
  <mergeCells count="3">
    <mergeCell ref="A2:H2"/>
    <mergeCell ref="A18:H18"/>
    <mergeCell ref="A19:H19"/>
  </mergeCells>
  <pageMargins left="0.70866141732283505" right="0.70866141732283505" top="0.74803149606299202" bottom="0.74803149606299202" header="0.31496062992126" footer="0.31496062992126"/>
  <pageSetup paperSize="5" scale="90" orientation="landscape" r:id="rId1"/>
  <headerFooter>
    <oddHeader>&amp;C&amp;"-,Negrita"&amp;14EVALUACION  &amp;"Arial,Negrita"FINAL&amp;"-,Negrita"  TECNICA DE  LA  INVITACION ABIERTA  No. 011  DE  2020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opLeftCell="A7" workbookViewId="0">
      <selection activeCell="G5" sqref="G5"/>
    </sheetView>
  </sheetViews>
  <sheetFormatPr baseColWidth="10" defaultRowHeight="15" x14ac:dyDescent="0.25"/>
  <cols>
    <col min="1" max="1" width="21.7109375" customWidth="1"/>
    <col min="3" max="3" width="9.7109375" customWidth="1"/>
    <col min="4" max="4" width="13.7109375" customWidth="1"/>
    <col min="5" max="5" width="19.7109375" customWidth="1"/>
    <col min="6" max="6" width="22.7109375" customWidth="1"/>
    <col min="7" max="7" width="24" customWidth="1"/>
    <col min="8" max="8" width="18.85546875" customWidth="1"/>
    <col min="9" max="9" width="17.85546875" bestFit="1" customWidth="1"/>
    <col min="10" max="10" width="13.85546875" bestFit="1" customWidth="1"/>
    <col min="12" max="12" width="19.28515625" customWidth="1"/>
    <col min="13" max="13" width="17.85546875" bestFit="1" customWidth="1"/>
  </cols>
  <sheetData>
    <row r="1" spans="1:13" ht="23.25" thickBot="1" x14ac:dyDescent="0.3">
      <c r="A1" t="s">
        <v>88</v>
      </c>
      <c r="B1" s="109" t="s">
        <v>1</v>
      </c>
      <c r="C1" s="110"/>
      <c r="D1" s="37" t="s">
        <v>31</v>
      </c>
      <c r="E1" s="37" t="s">
        <v>32</v>
      </c>
      <c r="F1" s="37" t="s">
        <v>33</v>
      </c>
      <c r="G1" s="37" t="s">
        <v>34</v>
      </c>
      <c r="H1" s="37" t="s">
        <v>35</v>
      </c>
      <c r="I1" s="37" t="s">
        <v>89</v>
      </c>
      <c r="J1" s="38" t="s">
        <v>36</v>
      </c>
      <c r="K1" s="80" t="s">
        <v>37</v>
      </c>
      <c r="L1" s="81" t="s">
        <v>83</v>
      </c>
    </row>
    <row r="2" spans="1:13" ht="78" customHeight="1" thickBot="1" x14ac:dyDescent="0.3">
      <c r="A2" s="105" t="s">
        <v>81</v>
      </c>
      <c r="B2" s="111" t="s">
        <v>98</v>
      </c>
      <c r="C2" s="112"/>
      <c r="D2" s="24" t="s">
        <v>122</v>
      </c>
      <c r="E2" s="24" t="s">
        <v>123</v>
      </c>
      <c r="F2" s="24"/>
      <c r="G2" s="24"/>
      <c r="H2" s="24"/>
      <c r="I2" s="24"/>
      <c r="J2" s="82">
        <v>7112137313</v>
      </c>
      <c r="K2" s="21" t="s">
        <v>82</v>
      </c>
      <c r="L2" s="20" t="s">
        <v>80</v>
      </c>
    </row>
    <row r="3" spans="1:13" ht="113.25" thickBot="1" x14ac:dyDescent="0.3">
      <c r="A3" s="106"/>
      <c r="B3" s="111" t="s">
        <v>104</v>
      </c>
      <c r="C3" s="112"/>
      <c r="D3" s="24" t="s">
        <v>137</v>
      </c>
      <c r="E3" s="24" t="s">
        <v>138</v>
      </c>
      <c r="F3" s="24" t="s">
        <v>139</v>
      </c>
      <c r="G3" s="24"/>
      <c r="H3" s="24"/>
      <c r="I3" s="24"/>
      <c r="J3" s="82">
        <v>60090606790</v>
      </c>
      <c r="K3" s="21" t="s">
        <v>82</v>
      </c>
      <c r="L3" s="20" t="s">
        <v>80</v>
      </c>
      <c r="M3" s="43"/>
    </row>
    <row r="4" spans="1:13" ht="114.75" customHeight="1" thickBot="1" x14ac:dyDescent="0.3">
      <c r="A4" s="106"/>
      <c r="B4" s="111" t="s">
        <v>41</v>
      </c>
      <c r="C4" s="112"/>
      <c r="D4" s="24" t="s">
        <v>152</v>
      </c>
      <c r="E4" s="24" t="s">
        <v>153</v>
      </c>
      <c r="F4" s="24" t="s">
        <v>154</v>
      </c>
      <c r="G4" s="24" t="s">
        <v>155</v>
      </c>
      <c r="H4" s="24" t="s">
        <v>156</v>
      </c>
      <c r="I4" s="82" t="s">
        <v>157</v>
      </c>
      <c r="J4" s="82">
        <v>47437808779</v>
      </c>
      <c r="K4" s="21" t="s">
        <v>82</v>
      </c>
      <c r="L4" s="20" t="s">
        <v>80</v>
      </c>
      <c r="M4" s="43"/>
    </row>
    <row r="5" spans="1:13" ht="102" thickBot="1" x14ac:dyDescent="0.3">
      <c r="A5" s="106"/>
      <c r="B5" s="111" t="s">
        <v>42</v>
      </c>
      <c r="C5" s="112"/>
      <c r="D5" s="24" t="s">
        <v>248</v>
      </c>
      <c r="E5" s="24" t="s">
        <v>169</v>
      </c>
      <c r="F5" s="24" t="s">
        <v>249</v>
      </c>
      <c r="G5" s="24" t="s">
        <v>170</v>
      </c>
      <c r="H5" s="24" t="s">
        <v>171</v>
      </c>
      <c r="I5" s="24" t="s">
        <v>172</v>
      </c>
      <c r="J5" s="88" t="s">
        <v>250</v>
      </c>
      <c r="K5" s="21" t="s">
        <v>82</v>
      </c>
      <c r="L5" s="20" t="s">
        <v>80</v>
      </c>
      <c r="M5" s="43"/>
    </row>
    <row r="6" spans="1:13" ht="149.25" customHeight="1" thickBot="1" x14ac:dyDescent="0.3">
      <c r="A6" s="106"/>
      <c r="B6" s="111" t="s">
        <v>105</v>
      </c>
      <c r="C6" s="112"/>
      <c r="D6" s="24" t="s">
        <v>192</v>
      </c>
      <c r="E6" s="24" t="s">
        <v>189</v>
      </c>
      <c r="F6" s="24" t="s">
        <v>190</v>
      </c>
      <c r="G6" s="24" t="s">
        <v>191</v>
      </c>
      <c r="H6" s="24"/>
      <c r="I6" s="24"/>
      <c r="J6" s="82">
        <v>2446024617</v>
      </c>
      <c r="K6" s="21" t="s">
        <v>82</v>
      </c>
      <c r="L6" s="20" t="s">
        <v>80</v>
      </c>
      <c r="M6" s="43"/>
    </row>
    <row r="7" spans="1:13" ht="68.25" thickBot="1" x14ac:dyDescent="0.3">
      <c r="A7" s="106"/>
      <c r="B7" s="113" t="s">
        <v>95</v>
      </c>
      <c r="C7" s="114"/>
      <c r="D7" s="91" t="s">
        <v>206</v>
      </c>
      <c r="E7" s="91" t="s">
        <v>207</v>
      </c>
      <c r="F7" s="91" t="s">
        <v>208</v>
      </c>
      <c r="G7" s="24" t="s">
        <v>253</v>
      </c>
      <c r="H7" s="91" t="s">
        <v>254</v>
      </c>
      <c r="I7" s="24"/>
      <c r="J7" s="82">
        <v>47670634673</v>
      </c>
      <c r="K7" s="21" t="s">
        <v>82</v>
      </c>
      <c r="L7" s="20" t="s">
        <v>80</v>
      </c>
      <c r="M7" s="92" t="s">
        <v>255</v>
      </c>
    </row>
    <row r="8" spans="1:13" ht="51" customHeight="1" thickBot="1" x14ac:dyDescent="0.3">
      <c r="A8" s="106"/>
      <c r="B8" s="113" t="s">
        <v>43</v>
      </c>
      <c r="C8" s="114"/>
      <c r="D8" s="24" t="s">
        <v>217</v>
      </c>
      <c r="E8" s="24" t="s">
        <v>218</v>
      </c>
      <c r="F8" s="24"/>
      <c r="G8" s="24"/>
      <c r="H8" s="24"/>
      <c r="I8" s="24"/>
      <c r="J8" s="82">
        <v>1150022000</v>
      </c>
      <c r="K8" s="21" t="s">
        <v>82</v>
      </c>
      <c r="L8" s="20" t="s">
        <v>80</v>
      </c>
      <c r="M8" s="43"/>
    </row>
    <row r="9" spans="1:13" ht="62.25" customHeight="1" thickBot="1" x14ac:dyDescent="0.3">
      <c r="A9" s="107"/>
      <c r="B9" s="111" t="s">
        <v>108</v>
      </c>
      <c r="C9" s="112"/>
      <c r="D9" s="24" t="s">
        <v>236</v>
      </c>
      <c r="E9" s="24" t="s">
        <v>237</v>
      </c>
      <c r="F9" s="24" t="s">
        <v>238</v>
      </c>
      <c r="G9" s="24" t="s">
        <v>239</v>
      </c>
      <c r="H9" s="24" t="s">
        <v>240</v>
      </c>
      <c r="I9" s="24"/>
      <c r="J9" s="82">
        <v>40205235494</v>
      </c>
      <c r="K9" s="21" t="s">
        <v>82</v>
      </c>
      <c r="L9" s="21" t="s">
        <v>80</v>
      </c>
      <c r="M9" s="43"/>
    </row>
    <row r="10" spans="1:13" x14ac:dyDescent="0.25">
      <c r="M10" s="87"/>
    </row>
    <row r="11" spans="1:13" x14ac:dyDescent="0.25">
      <c r="M11" s="87"/>
    </row>
    <row r="12" spans="1:13" x14ac:dyDescent="0.25">
      <c r="I12" s="43"/>
      <c r="M12" s="87"/>
    </row>
    <row r="13" spans="1:13" x14ac:dyDescent="0.25">
      <c r="I13" s="43"/>
    </row>
    <row r="14" spans="1:13" x14ac:dyDescent="0.25">
      <c r="B14" s="115" t="s">
        <v>45</v>
      </c>
      <c r="C14" s="115"/>
      <c r="D14" s="115"/>
      <c r="E14" s="115"/>
      <c r="F14" s="115"/>
      <c r="G14" s="115"/>
      <c r="H14" s="115"/>
      <c r="I14" s="43"/>
    </row>
    <row r="15" spans="1:13" x14ac:dyDescent="0.25">
      <c r="B15" s="108" t="s">
        <v>40</v>
      </c>
      <c r="C15" s="108"/>
      <c r="D15" s="108"/>
      <c r="E15" s="108"/>
      <c r="F15" s="108"/>
      <c r="G15" s="108"/>
      <c r="H15" s="19"/>
      <c r="I15" s="43"/>
    </row>
    <row r="16" spans="1:13" x14ac:dyDescent="0.25">
      <c r="B16" s="19"/>
      <c r="C16" s="19"/>
      <c r="D16" s="19"/>
      <c r="E16" s="19"/>
      <c r="F16" s="19"/>
      <c r="I16" s="43"/>
    </row>
    <row r="17" spans="8:9" x14ac:dyDescent="0.25">
      <c r="I17" s="43"/>
    </row>
    <row r="18" spans="8:9" x14ac:dyDescent="0.25">
      <c r="H18" s="43"/>
      <c r="I18" s="43"/>
    </row>
    <row r="19" spans="8:9" x14ac:dyDescent="0.25">
      <c r="H19" s="43"/>
      <c r="I19" s="43"/>
    </row>
    <row r="20" spans="8:9" x14ac:dyDescent="0.25">
      <c r="H20" s="43"/>
      <c r="I20" s="43"/>
    </row>
    <row r="21" spans="8:9" x14ac:dyDescent="0.25">
      <c r="H21" s="43"/>
      <c r="I21" s="44"/>
    </row>
    <row r="22" spans="8:9" x14ac:dyDescent="0.25">
      <c r="H22" s="43"/>
    </row>
    <row r="23" spans="8:9" x14ac:dyDescent="0.25">
      <c r="H23" s="43"/>
    </row>
  </sheetData>
  <mergeCells count="12">
    <mergeCell ref="A2:A9"/>
    <mergeCell ref="B15:G15"/>
    <mergeCell ref="B1:C1"/>
    <mergeCell ref="B6:C6"/>
    <mergeCell ref="B8:C8"/>
    <mergeCell ref="B9:C9"/>
    <mergeCell ref="B14:H14"/>
    <mergeCell ref="B2:C2"/>
    <mergeCell ref="B3:C3"/>
    <mergeCell ref="B4:C4"/>
    <mergeCell ref="B5:C5"/>
    <mergeCell ref="B7:C7"/>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Header>&amp;C&amp;"-,Negrita"&amp;14EVALUACION  DE  EXPERIENCIA  DE LA  INVITACION ABIERTA  No. 002 DE  2021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A27" sqref="A27"/>
    </sheetView>
  </sheetViews>
  <sheetFormatPr baseColWidth="10" defaultColWidth="11.42578125" defaultRowHeight="15" x14ac:dyDescent="0.25"/>
  <cols>
    <col min="1" max="1" width="16.42578125" style="7" customWidth="1"/>
    <col min="2" max="2" width="56" style="7" customWidth="1"/>
    <col min="3" max="3" width="27.85546875" style="7" customWidth="1"/>
    <col min="4" max="4" width="20.5703125" style="7" customWidth="1"/>
    <col min="5" max="16384" width="11.42578125" style="7"/>
  </cols>
  <sheetData>
    <row r="1" spans="1:6" x14ac:dyDescent="0.25">
      <c r="A1"/>
      <c r="B1" s="97" t="s">
        <v>38</v>
      </c>
      <c r="C1" s="98"/>
      <c r="D1"/>
      <c r="E1"/>
      <c r="F1"/>
    </row>
    <row r="2" spans="1:6" x14ac:dyDescent="0.25">
      <c r="A2"/>
      <c r="B2" s="98"/>
      <c r="C2" s="98"/>
      <c r="D2"/>
      <c r="E2"/>
      <c r="F2"/>
    </row>
    <row r="3" spans="1:6" x14ac:dyDescent="0.25">
      <c r="A3"/>
      <c r="B3"/>
      <c r="C3"/>
      <c r="D3"/>
      <c r="E3"/>
      <c r="F3"/>
    </row>
    <row r="4" spans="1:6" x14ac:dyDescent="0.25">
      <c r="A4"/>
      <c r="B4" s="32" t="s">
        <v>1</v>
      </c>
      <c r="C4" s="32" t="s">
        <v>39</v>
      </c>
      <c r="D4" s="49" t="s">
        <v>84</v>
      </c>
      <c r="E4"/>
      <c r="F4"/>
    </row>
    <row r="5" spans="1:6" x14ac:dyDescent="0.25">
      <c r="A5"/>
      <c r="B5" s="29" t="s">
        <v>98</v>
      </c>
      <c r="C5" s="23" t="s">
        <v>119</v>
      </c>
      <c r="D5" s="50">
        <f>1000*(4/6.1)</f>
        <v>655.73770491803282</v>
      </c>
      <c r="E5"/>
      <c r="F5"/>
    </row>
    <row r="6" spans="1:6" x14ac:dyDescent="0.25">
      <c r="A6"/>
      <c r="B6" s="29" t="s">
        <v>91</v>
      </c>
      <c r="C6" s="23" t="s">
        <v>133</v>
      </c>
      <c r="D6" s="50">
        <f>1000*(4/7.8)</f>
        <v>512.82051282051293</v>
      </c>
      <c r="E6"/>
      <c r="F6"/>
    </row>
    <row r="7" spans="1:6" ht="15" customHeight="1" x14ac:dyDescent="0.25">
      <c r="A7"/>
      <c r="B7" s="30" t="s">
        <v>99</v>
      </c>
      <c r="C7" s="23" t="s">
        <v>148</v>
      </c>
      <c r="D7" s="50">
        <f>1000*(4/6.08)</f>
        <v>657.89473684210532</v>
      </c>
      <c r="E7"/>
      <c r="F7"/>
    </row>
    <row r="8" spans="1:6" x14ac:dyDescent="0.25">
      <c r="A8"/>
      <c r="B8" s="29" t="s">
        <v>100</v>
      </c>
      <c r="C8" s="23" t="s">
        <v>163</v>
      </c>
      <c r="D8" s="50">
        <f>1000*(4/4.9)</f>
        <v>816.32653061224482</v>
      </c>
      <c r="E8"/>
      <c r="F8"/>
    </row>
    <row r="9" spans="1:6" x14ac:dyDescent="0.25">
      <c r="A9"/>
      <c r="B9" s="29" t="s">
        <v>101</v>
      </c>
      <c r="C9" s="23" t="s">
        <v>185</v>
      </c>
      <c r="D9" s="50">
        <f>1000*(4/4)</f>
        <v>1000</v>
      </c>
      <c r="E9"/>
      <c r="F9"/>
    </row>
    <row r="10" spans="1:6" x14ac:dyDescent="0.25">
      <c r="A10"/>
      <c r="B10" s="29" t="s">
        <v>21</v>
      </c>
      <c r="C10" s="23" t="s">
        <v>201</v>
      </c>
      <c r="D10" s="50">
        <f>1000*(4/5.65)</f>
        <v>707.9646017699115</v>
      </c>
      <c r="E10"/>
      <c r="F10"/>
    </row>
    <row r="11" spans="1:6" x14ac:dyDescent="0.25">
      <c r="A11"/>
      <c r="B11" s="29" t="s">
        <v>102</v>
      </c>
      <c r="C11" s="23" t="s">
        <v>219</v>
      </c>
      <c r="D11" s="50">
        <f>1000*(4/5)</f>
        <v>800</v>
      </c>
      <c r="E11"/>
      <c r="F11"/>
    </row>
    <row r="12" spans="1:6" ht="25.5" x14ac:dyDescent="0.25">
      <c r="A12"/>
      <c r="B12" s="29" t="s">
        <v>103</v>
      </c>
      <c r="C12" s="23" t="s">
        <v>230</v>
      </c>
      <c r="D12" s="50">
        <f>1000*(5/5.58)</f>
        <v>896.05734767025092</v>
      </c>
      <c r="E12"/>
      <c r="F12"/>
    </row>
    <row r="13" spans="1:6" x14ac:dyDescent="0.25">
      <c r="A13"/>
      <c r="B13"/>
      <c r="C13"/>
      <c r="D13"/>
      <c r="E13"/>
      <c r="F13"/>
    </row>
    <row r="14" spans="1:6" x14ac:dyDescent="0.25">
      <c r="A14"/>
      <c r="B14" s="98"/>
      <c r="C14" s="98"/>
      <c r="D14" s="98"/>
      <c r="E14"/>
      <c r="F14"/>
    </row>
    <row r="15" spans="1:6" x14ac:dyDescent="0.25">
      <c r="A15"/>
      <c r="B15"/>
      <c r="C15"/>
      <c r="D15"/>
      <c r="E15"/>
      <c r="F15"/>
    </row>
    <row r="16" spans="1:6" ht="15.75" x14ac:dyDescent="0.25">
      <c r="A16"/>
      <c r="B16" s="99" t="s">
        <v>45</v>
      </c>
      <c r="C16" s="99"/>
      <c r="D16" s="99"/>
      <c r="E16" s="99"/>
      <c r="F16" s="99"/>
    </row>
    <row r="17" spans="1:6" ht="15.75" x14ac:dyDescent="0.25">
      <c r="A17"/>
      <c r="B17" s="100" t="s">
        <v>40</v>
      </c>
      <c r="C17" s="100"/>
      <c r="D17" s="100"/>
      <c r="E17" s="31"/>
      <c r="F17" s="31"/>
    </row>
    <row r="20" spans="1:6" x14ac:dyDescent="0.25">
      <c r="C20" s="48"/>
    </row>
    <row r="21" spans="1:6" x14ac:dyDescent="0.25">
      <c r="C21" s="48"/>
    </row>
    <row r="22" spans="1:6" x14ac:dyDescent="0.25">
      <c r="C22" s="48"/>
    </row>
    <row r="23" spans="1:6" x14ac:dyDescent="0.25">
      <c r="C23" s="48"/>
    </row>
    <row r="24" spans="1:6" x14ac:dyDescent="0.25">
      <c r="C24" s="48"/>
    </row>
    <row r="25" spans="1:6" x14ac:dyDescent="0.25">
      <c r="C25" s="48"/>
    </row>
  </sheetData>
  <mergeCells count="4">
    <mergeCell ref="B1:C2"/>
    <mergeCell ref="B16:F16"/>
    <mergeCell ref="B17:D17"/>
    <mergeCell ref="B14:D14"/>
  </mergeCells>
  <printOptions horizontalCentered="1" verticalCentered="1"/>
  <pageMargins left="0.70866141732283472" right="0.70866141732283472" top="0.74803149606299213" bottom="0.74803149606299213" header="0.31496062992125984" footer="0.31496062992125984"/>
  <pageSetup paperSize="5" scale="80" orientation="landscape" r:id="rId1"/>
  <headerFooter>
    <oddHeader>&amp;C&amp;"-,Negrita"&amp;14EVALUACION &amp;"Arial,Negrita" &amp;"-,Negrita"ECONOMICA DE  LA  INVITACION  ABIERTA  No. 002  DE  2021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election activeCell="F20" sqref="F20"/>
    </sheetView>
  </sheetViews>
  <sheetFormatPr baseColWidth="10" defaultColWidth="23.5703125" defaultRowHeight="15" x14ac:dyDescent="0.25"/>
  <cols>
    <col min="1" max="1" width="28.85546875" style="1" customWidth="1"/>
    <col min="2" max="2" width="14.85546875" style="1" customWidth="1"/>
    <col min="3" max="3" width="15.42578125" style="1" customWidth="1"/>
    <col min="4" max="5" width="16" style="1" customWidth="1"/>
    <col min="6" max="9" width="13.28515625" style="1" customWidth="1"/>
    <col min="10" max="16384" width="23.5703125" style="1"/>
  </cols>
  <sheetData>
    <row r="1" spans="1:9" x14ac:dyDescent="0.25">
      <c r="A1" s="198" t="s">
        <v>324</v>
      </c>
      <c r="B1" s="198"/>
      <c r="C1" s="198"/>
      <c r="D1" s="198"/>
      <c r="E1" s="198"/>
      <c r="F1" s="198"/>
      <c r="G1" s="198"/>
      <c r="H1" s="198"/>
      <c r="I1" s="198"/>
    </row>
    <row r="2" spans="1:9" x14ac:dyDescent="0.25">
      <c r="A2" s="198" t="s">
        <v>262</v>
      </c>
      <c r="B2" s="198"/>
      <c r="C2" s="198"/>
      <c r="D2" s="198"/>
      <c r="E2" s="198"/>
      <c r="F2" s="198"/>
      <c r="G2" s="198"/>
      <c r="H2" s="198"/>
      <c r="I2" s="198"/>
    </row>
    <row r="4" spans="1:9" ht="75" x14ac:dyDescent="0.25">
      <c r="A4" s="35" t="s">
        <v>1</v>
      </c>
      <c r="B4" s="35" t="s">
        <v>90</v>
      </c>
      <c r="C4" s="35" t="s">
        <v>91</v>
      </c>
      <c r="D4" s="35" t="s">
        <v>41</v>
      </c>
      <c r="E4" s="36" t="s">
        <v>42</v>
      </c>
      <c r="F4" s="36" t="s">
        <v>44</v>
      </c>
      <c r="G4" s="36" t="s">
        <v>95</v>
      </c>
      <c r="H4" s="36" t="s">
        <v>43</v>
      </c>
      <c r="I4" s="36" t="s">
        <v>109</v>
      </c>
    </row>
    <row r="5" spans="1:9" x14ac:dyDescent="0.25">
      <c r="A5" s="2" t="s">
        <v>2</v>
      </c>
      <c r="B5" s="45" t="s">
        <v>0</v>
      </c>
      <c r="C5" s="45" t="s">
        <v>0</v>
      </c>
      <c r="D5" s="45" t="s">
        <v>0</v>
      </c>
      <c r="E5" s="45" t="s">
        <v>0</v>
      </c>
      <c r="F5" s="45" t="s">
        <v>0</v>
      </c>
      <c r="G5" s="45" t="s">
        <v>0</v>
      </c>
      <c r="H5" s="45" t="s">
        <v>0</v>
      </c>
      <c r="I5" s="45" t="s">
        <v>0</v>
      </c>
    </row>
    <row r="6" spans="1:9" x14ac:dyDescent="0.25">
      <c r="A6" s="2" t="s">
        <v>3</v>
      </c>
      <c r="B6" s="45" t="s">
        <v>0</v>
      </c>
      <c r="C6" s="45" t="s">
        <v>0</v>
      </c>
      <c r="D6" s="45" t="s">
        <v>0</v>
      </c>
      <c r="E6" s="45" t="s">
        <v>0</v>
      </c>
      <c r="F6" s="45" t="s">
        <v>0</v>
      </c>
      <c r="G6" s="45" t="s">
        <v>0</v>
      </c>
      <c r="H6" s="45" t="s">
        <v>0</v>
      </c>
      <c r="I6" s="45" t="s">
        <v>0</v>
      </c>
    </row>
    <row r="7" spans="1:9" ht="60" x14ac:dyDescent="0.25">
      <c r="A7" s="2" t="s">
        <v>4</v>
      </c>
      <c r="B7" s="89" t="s">
        <v>256</v>
      </c>
      <c r="C7" s="12" t="s">
        <v>0</v>
      </c>
      <c r="D7" s="12" t="s">
        <v>0</v>
      </c>
      <c r="E7" s="12" t="s">
        <v>0</v>
      </c>
      <c r="F7" s="12" t="s">
        <v>0</v>
      </c>
      <c r="G7" s="45" t="s">
        <v>0</v>
      </c>
      <c r="H7" s="45" t="s">
        <v>0</v>
      </c>
      <c r="I7" s="45" t="s">
        <v>0</v>
      </c>
    </row>
    <row r="8" spans="1:9" x14ac:dyDescent="0.25">
      <c r="A8" s="2" t="s">
        <v>8</v>
      </c>
      <c r="B8" s="45" t="s">
        <v>0</v>
      </c>
      <c r="C8" s="45" t="s">
        <v>0</v>
      </c>
      <c r="D8" s="45" t="s">
        <v>0</v>
      </c>
      <c r="E8" s="45" t="s">
        <v>0</v>
      </c>
      <c r="F8" s="45" t="s">
        <v>0</v>
      </c>
      <c r="G8" s="45" t="s">
        <v>0</v>
      </c>
      <c r="H8" s="45" t="s">
        <v>0</v>
      </c>
      <c r="I8" s="45" t="s">
        <v>0</v>
      </c>
    </row>
    <row r="9" spans="1:9" x14ac:dyDescent="0.25">
      <c r="A9" s="2" t="s">
        <v>5</v>
      </c>
      <c r="B9" s="45" t="s">
        <v>0</v>
      </c>
      <c r="C9" s="45" t="s">
        <v>0</v>
      </c>
      <c r="D9" s="45" t="s">
        <v>0</v>
      </c>
      <c r="E9" s="45" t="s">
        <v>0</v>
      </c>
      <c r="F9" s="45" t="s">
        <v>0</v>
      </c>
      <c r="G9" s="45" t="s">
        <v>0</v>
      </c>
      <c r="H9" s="45" t="s">
        <v>0</v>
      </c>
      <c r="I9" s="45" t="s">
        <v>0</v>
      </c>
    </row>
    <row r="10" spans="1:9" ht="30" x14ac:dyDescent="0.25">
      <c r="A10" s="34" t="s">
        <v>6</v>
      </c>
      <c r="B10" s="93" t="s">
        <v>260</v>
      </c>
      <c r="C10" s="45" t="s">
        <v>0</v>
      </c>
      <c r="D10" s="45" t="s">
        <v>0</v>
      </c>
      <c r="E10" s="45" t="s">
        <v>0</v>
      </c>
      <c r="F10" s="45" t="s">
        <v>0</v>
      </c>
      <c r="G10" s="45" t="s">
        <v>0</v>
      </c>
      <c r="H10" s="45" t="s">
        <v>0</v>
      </c>
      <c r="I10" s="45" t="s">
        <v>0</v>
      </c>
    </row>
    <row r="14" spans="1:9" x14ac:dyDescent="0.25">
      <c r="A14" s="3" t="s">
        <v>7</v>
      </c>
      <c r="B14" s="3"/>
      <c r="C14" s="3"/>
      <c r="D14" s="3"/>
      <c r="E14" s="3"/>
      <c r="F14" s="4"/>
      <c r="G14" s="4"/>
      <c r="H14" s="4"/>
      <c r="I14" s="4"/>
    </row>
    <row r="15" spans="1:9" x14ac:dyDescent="0.25">
      <c r="A15" s="116" t="s">
        <v>173</v>
      </c>
      <c r="B15" s="116"/>
      <c r="C15" s="116"/>
      <c r="D15" s="116"/>
      <c r="E15" s="117"/>
      <c r="F15" s="5"/>
      <c r="G15" s="26"/>
      <c r="H15" s="83"/>
      <c r="I15" s="83"/>
    </row>
    <row r="16" spans="1:9" x14ac:dyDescent="0.25">
      <c r="A16" s="6"/>
      <c r="B16" s="25"/>
      <c r="C16" s="25"/>
      <c r="D16" s="25"/>
      <c r="E16" s="5"/>
      <c r="F16" s="5"/>
      <c r="G16" s="26"/>
      <c r="H16" s="83"/>
      <c r="I16" s="83"/>
    </row>
    <row r="17" spans="1:9" x14ac:dyDescent="0.25">
      <c r="A17" s="6"/>
      <c r="B17" s="25"/>
      <c r="C17" s="25"/>
      <c r="D17" s="25"/>
      <c r="E17" s="5"/>
      <c r="F17" s="5"/>
      <c r="G17" s="26"/>
      <c r="H17" s="83"/>
      <c r="I17" s="83"/>
    </row>
    <row r="18" spans="1:9" x14ac:dyDescent="0.25">
      <c r="A18" s="6"/>
      <c r="B18" s="25"/>
      <c r="C18" s="25"/>
      <c r="D18" s="25"/>
      <c r="E18" s="5"/>
      <c r="F18" s="5"/>
      <c r="G18" s="26"/>
      <c r="H18" s="83"/>
      <c r="I18" s="83"/>
    </row>
    <row r="19" spans="1:9" x14ac:dyDescent="0.25">
      <c r="A19" s="3" t="s">
        <v>47</v>
      </c>
      <c r="B19" s="3"/>
      <c r="C19" s="3"/>
      <c r="D19" s="3"/>
      <c r="E19" s="3"/>
      <c r="F19" s="5"/>
      <c r="G19" s="26"/>
      <c r="H19" s="83"/>
      <c r="I19" s="83"/>
    </row>
    <row r="20" spans="1:9" x14ac:dyDescent="0.25">
      <c r="A20" s="116" t="s">
        <v>10</v>
      </c>
      <c r="B20" s="116"/>
      <c r="C20" s="116"/>
      <c r="D20" s="116"/>
      <c r="E20" s="116"/>
      <c r="F20" s="5"/>
      <c r="G20" s="26"/>
      <c r="H20" s="83"/>
      <c r="I20" s="83"/>
    </row>
    <row r="21" spans="1:9" x14ac:dyDescent="0.25">
      <c r="A21" s="6"/>
      <c r="B21" s="25"/>
      <c r="C21" s="25"/>
      <c r="D21" s="25"/>
      <c r="E21" s="5"/>
      <c r="F21" s="5"/>
      <c r="G21" s="26"/>
      <c r="H21" s="83"/>
      <c r="I21" s="83"/>
    </row>
    <row r="22" spans="1:9" x14ac:dyDescent="0.25">
      <c r="A22" s="6"/>
      <c r="B22" s="25"/>
      <c r="C22" s="25"/>
      <c r="D22" s="25"/>
      <c r="E22" s="5"/>
      <c r="F22" s="5"/>
      <c r="G22" s="26"/>
      <c r="H22" s="83"/>
      <c r="I22" s="83"/>
    </row>
    <row r="23" spans="1:9" x14ac:dyDescent="0.25">
      <c r="A23" s="118" t="s">
        <v>48</v>
      </c>
      <c r="B23" s="118"/>
      <c r="C23" s="118"/>
      <c r="D23" s="118"/>
      <c r="E23" s="118"/>
      <c r="F23" s="118"/>
      <c r="G23" s="27"/>
      <c r="H23" s="84"/>
      <c r="I23" s="84"/>
    </row>
    <row r="24" spans="1:9" ht="15" customHeight="1" x14ac:dyDescent="0.25">
      <c r="A24" s="116" t="s">
        <v>49</v>
      </c>
      <c r="B24" s="116"/>
      <c r="C24" s="116"/>
      <c r="D24" s="116"/>
      <c r="E24" s="117"/>
      <c r="F24" s="79"/>
      <c r="G24" s="28"/>
      <c r="H24" s="28"/>
      <c r="I24" s="28"/>
    </row>
  </sheetData>
  <mergeCells count="6">
    <mergeCell ref="A1:I1"/>
    <mergeCell ref="A15:E15"/>
    <mergeCell ref="A20:E20"/>
    <mergeCell ref="A23:F23"/>
    <mergeCell ref="A24:E24"/>
    <mergeCell ref="A2:I2"/>
  </mergeCells>
  <printOptions horizontalCentered="1" verticalCentered="1"/>
  <pageMargins left="0.70866141732283505" right="0.70866141732283505" top="0.74803149606299202" bottom="0.74803149606299202" header="0.31496062992126" footer="0.31496062992126"/>
  <pageSetup paperSize="5" scale="90" orientation="landscape" r:id="rId1"/>
  <headerFooter>
    <oddHeader>&amp;C&amp;"-,Negrita"&amp;14RESUMEN &amp;"Arial,Negrita"FINAL&amp;"-,Negrita"   DE LA EVALUACION   INVITACION ABIERTA  No. 011  DE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JURIDICA</vt:lpstr>
      <vt:lpstr>EVALUACION FINANCIERA</vt:lpstr>
      <vt:lpstr>EVALUACION TECNICA</vt:lpstr>
      <vt:lpstr>EXPERIENCIA</vt:lpstr>
      <vt:lpstr>EVALUACION ECONOMICA</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mauricio roman</dc:creator>
  <cp:lastModifiedBy>Sandra Milena Cubillos Gonzalez</cp:lastModifiedBy>
  <cp:lastPrinted>2021-02-13T20:04:19Z</cp:lastPrinted>
  <dcterms:created xsi:type="dcterms:W3CDTF">2018-04-20T13:09:15Z</dcterms:created>
  <dcterms:modified xsi:type="dcterms:W3CDTF">2021-02-15T22:41:44Z</dcterms:modified>
</cp:coreProperties>
</file>