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E:\PLANEACION\GOBIERNO DIGITAL\CATEGORÍA 6\"/>
    </mc:Choice>
  </mc:AlternateContent>
  <bookViews>
    <workbookView xWindow="0" yWindow="0" windowWidth="19305" windowHeight="8340" activeTab="3"/>
  </bookViews>
  <sheets>
    <sheet name="IMPACTO-PROB" sheetId="5" r:id="rId1"/>
    <sheet name="FORMATO 1" sheetId="3" state="hidden" r:id="rId2"/>
    <sheet name="FORMATO 3" sheetId="6" state="hidden" r:id="rId3"/>
    <sheet name="Mapa de riesgos 2020" sheetId="1" r:id="rId4"/>
    <sheet name="convenciones " sheetId="7" r:id="rId5"/>
    <sheet name="NO BORRAR" sheetId="2" r:id="rId6"/>
    <sheet name="Macroproc" sheetId="8" r:id="rId7"/>
  </sheets>
  <externalReferences>
    <externalReference r:id="rId8"/>
    <externalReference r:id="rId9"/>
    <externalReference r:id="rId10"/>
    <externalReference r:id="rId11"/>
    <externalReference r:id="rId12"/>
    <externalReference r:id="rId13"/>
  </externalReferences>
  <definedNames>
    <definedName name="_xlnm._FilterDatabase" localSheetId="3" hidden="1">'Mapa de riesgos 2020'!$A$9:$IX$61</definedName>
    <definedName name="_xlnm.Print_Area" localSheetId="3">'Mapa de riesgos 2020'!$A$2:$AR$72</definedName>
    <definedName name="_xlnm.Print_Titles" localSheetId="3">'Mapa de riesgos 2020'!$2:$10</definedName>
  </definedNames>
  <calcPr calcId="152511"/>
</workbook>
</file>

<file path=xl/calcChain.xml><?xml version="1.0" encoding="utf-8"?>
<calcChain xmlns="http://schemas.openxmlformats.org/spreadsheetml/2006/main">
  <c r="AL54" i="1" l="1"/>
  <c r="AL53" i="1"/>
  <c r="AJ54" i="1" l="1"/>
  <c r="AJ53" i="1"/>
  <c r="AJ26" i="1" l="1"/>
  <c r="AH27" i="1" l="1"/>
  <c r="AH26" i="1"/>
  <c r="AH54" i="1" l="1"/>
  <c r="AH53" i="1"/>
  <c r="AF53" i="1" l="1"/>
  <c r="AF26" i="1" l="1"/>
  <c r="Y14" i="1" l="1"/>
  <c r="O14" i="1"/>
  <c r="Y28" i="1" l="1"/>
  <c r="O28" i="1"/>
  <c r="Y27" i="1"/>
  <c r="O27" i="1"/>
  <c r="Y26" i="1"/>
  <c r="O26" i="1"/>
  <c r="O25" i="1"/>
  <c r="Y24" i="1"/>
  <c r="O24" i="1"/>
  <c r="O34" i="1" l="1"/>
  <c r="Y34" i="1"/>
  <c r="N39" i="1" l="1"/>
  <c r="O19" i="1" l="1"/>
  <c r="Y19" i="1"/>
  <c r="O18" i="1"/>
  <c r="Y18" i="1"/>
  <c r="O17" i="1"/>
  <c r="Y17" i="1"/>
  <c r="O16" i="1"/>
  <c r="O15" i="1"/>
  <c r="O12" i="1"/>
  <c r="Y33" i="1"/>
  <c r="O33" i="1"/>
  <c r="Y29" i="1"/>
  <c r="O43" i="1"/>
  <c r="O42" i="1"/>
  <c r="O39" i="1" s="1"/>
  <c r="O41" i="1"/>
  <c r="O40" i="1"/>
  <c r="Y23" i="1"/>
  <c r="Y22" i="1"/>
  <c r="O22" i="1"/>
  <c r="Y21" i="1"/>
  <c r="O21" i="1"/>
  <c r="Y20" i="1"/>
  <c r="Y52" i="1"/>
  <c r="O52" i="1"/>
  <c r="Y60" i="1"/>
  <c r="Y43" i="1"/>
  <c r="Y51" i="1"/>
  <c r="O51" i="1"/>
  <c r="Y31" i="1"/>
  <c r="O31" i="1"/>
  <c r="Y32" i="1"/>
  <c r="O32" i="1"/>
  <c r="Y59" i="1"/>
  <c r="Y58" i="1"/>
  <c r="Y61" i="1"/>
  <c r="Y55" i="1"/>
  <c r="Y54" i="1"/>
  <c r="Y50" i="1"/>
  <c r="Y49" i="1"/>
  <c r="Y42" i="1"/>
  <c r="Y41" i="1"/>
  <c r="Y40" i="1"/>
  <c r="Y30" i="1"/>
  <c r="Y16" i="1"/>
  <c r="Y15" i="1"/>
  <c r="Y12" i="1"/>
  <c r="O55" i="1"/>
  <c r="O54" i="1"/>
  <c r="O59" i="1"/>
  <c r="O58" i="1"/>
  <c r="O61" i="1"/>
  <c r="O53" i="1"/>
  <c r="O49" i="1"/>
  <c r="O30" i="1"/>
  <c r="O20" i="1"/>
  <c r="O13" i="1"/>
  <c r="O11" i="1"/>
</calcChain>
</file>

<file path=xl/sharedStrings.xml><?xml version="1.0" encoding="utf-8"?>
<sst xmlns="http://schemas.openxmlformats.org/spreadsheetml/2006/main" count="2125" uniqueCount="1077">
  <si>
    <t>RIESGO</t>
  </si>
  <si>
    <t>CRONOGRAMA</t>
  </si>
  <si>
    <t>PROCESO</t>
  </si>
  <si>
    <t xml:space="preserve">IMPACTO  </t>
  </si>
  <si>
    <t>LIDER DEL PROCESO</t>
  </si>
  <si>
    <t xml:space="preserve">TIPO DE RIESGO </t>
  </si>
  <si>
    <t>INTERNO</t>
  </si>
  <si>
    <t>EXTERNO</t>
  </si>
  <si>
    <t xml:space="preserve">PROBABILIDAD  </t>
  </si>
  <si>
    <t xml:space="preserve">ASUMIR EL RIESGO </t>
  </si>
  <si>
    <t xml:space="preserve">REDUCIR O ASUMIR EL RIESGO </t>
  </si>
  <si>
    <t xml:space="preserve">EVITAR ,REDUCIR COMPARTIR O TRASFERIR EL RIESGO </t>
  </si>
  <si>
    <t>ACCIONES (PREVENTIVAS-CORRECTIVAS)</t>
  </si>
  <si>
    <t xml:space="preserve">INDICADORES </t>
  </si>
  <si>
    <t xml:space="preserve">CARGO </t>
  </si>
  <si>
    <t xml:space="preserve">
INSIGNIFICANTE</t>
  </si>
  <si>
    <t xml:space="preserve">
MENOR</t>
  </si>
  <si>
    <t xml:space="preserve">
MODERADO</t>
  </si>
  <si>
    <t xml:space="preserve">
MAYOR</t>
  </si>
  <si>
    <t xml:space="preserve">
CATASTRÓFICO</t>
  </si>
  <si>
    <t>PREVENTIVAS</t>
  </si>
  <si>
    <t>CORRECTIVAS</t>
  </si>
  <si>
    <t>ZONA DE RIESGO BAJA</t>
  </si>
  <si>
    <t>ZONA DE RIESGO MODERADA</t>
  </si>
  <si>
    <t>ZONA DE RIESGO ALTA</t>
  </si>
  <si>
    <t>ZONA DE RIESGO EXTREMA</t>
  </si>
  <si>
    <t>SI</t>
  </si>
  <si>
    <t>NO</t>
  </si>
  <si>
    <t>OBJETIVO DEL PROCESO</t>
  </si>
  <si>
    <t xml:space="preserve">ECONOMICO </t>
  </si>
  <si>
    <t xml:space="preserve">ZONA DE RIESGO </t>
  </si>
  <si>
    <t xml:space="preserve">RESPONSABLES </t>
  </si>
  <si>
    <t xml:space="preserve">DEPENDENCIA </t>
  </si>
  <si>
    <t>ECONOMICOS</t>
  </si>
  <si>
    <t>AMBIENTALES</t>
  </si>
  <si>
    <t>DE INFRAESTRUCTURA</t>
  </si>
  <si>
    <t>DE PERSONAL</t>
  </si>
  <si>
    <t>PROCESOS</t>
  </si>
  <si>
    <t>TECNOLOGICOS</t>
  </si>
  <si>
    <t>SOCIALES</t>
  </si>
  <si>
    <t>LIDER DEL PROCESO :</t>
  </si>
  <si>
    <t xml:space="preserve">CAUSAS </t>
  </si>
  <si>
    <t>TIPO DE RIESGO</t>
  </si>
  <si>
    <t xml:space="preserve">RIESGO </t>
  </si>
  <si>
    <t xml:space="preserve">POSIBLES CONSECUENCIAS </t>
  </si>
  <si>
    <t>EJEMPLO DE FACTORES INTERNOS Y EXTERNOS GENERADORES DE RIESGO</t>
  </si>
  <si>
    <t>FACTORES EXTERNOS</t>
  </si>
  <si>
    <t>FACTORES INTERNOS</t>
  </si>
  <si>
    <t>MACROPROCESO:</t>
  </si>
  <si>
    <t xml:space="preserve">PROCESO </t>
  </si>
  <si>
    <t>CALIFICACION</t>
  </si>
  <si>
    <t>TIPO DE IMPACTO</t>
  </si>
  <si>
    <t>PROBABILIDAD</t>
  </si>
  <si>
    <t xml:space="preserve">IMPACTO </t>
  </si>
  <si>
    <t>MACROPROCESO</t>
  </si>
  <si>
    <t xml:space="preserve">EVALUACION ZONA DE RIESGO </t>
  </si>
  <si>
    <t>ACCIONES</t>
  </si>
  <si>
    <t>PREVENTIVAS / CORRECTIVAS</t>
  </si>
  <si>
    <t>FORMATO 3 (MEDICION)</t>
  </si>
  <si>
    <t>FORMATO 2 (EVALUACION)</t>
  </si>
  <si>
    <t>Matriz de Calificación, Evaluación y Respuesta a los Riesgos</t>
  </si>
  <si>
    <t>IMPACTO</t>
  </si>
  <si>
    <t>Insignificante (1)</t>
  </si>
  <si>
    <t>Menor (2)</t>
  </si>
  <si>
    <t>Moderado (3)</t>
  </si>
  <si>
    <t>Mayor (4)</t>
  </si>
  <si>
    <t>Catastrófico (5)</t>
  </si>
  <si>
    <t>Raro (1)</t>
  </si>
  <si>
    <t>B</t>
  </si>
  <si>
    <t>M</t>
  </si>
  <si>
    <t>A</t>
  </si>
  <si>
    <t>Improbable (2)</t>
  </si>
  <si>
    <t>E</t>
  </si>
  <si>
    <t>Posible (3)</t>
  </si>
  <si>
    <t>Probable (4)</t>
  </si>
  <si>
    <t>Casi Seguro (5)</t>
  </si>
  <si>
    <t>CONVENCIONES</t>
  </si>
  <si>
    <t>COLOR</t>
  </si>
  <si>
    <t>No se ha presentado en los últimos 5 años.</t>
  </si>
  <si>
    <t>Más de una (1) vez se ha presentado al año.</t>
  </si>
  <si>
    <t>ASUMIR EL RIESGO.</t>
  </si>
  <si>
    <t>EVITAR, REDUCIR, COMPARTIR O TRANSFERIR EL RIESGO.</t>
  </si>
  <si>
    <t>REDUCIR O ASUMIR EL RIESGO</t>
  </si>
  <si>
    <t>MEDIDA DE RESPUESTA</t>
  </si>
  <si>
    <t>Ambientales: Emisiones y residuos, energía, catástrofes naturales, desarrollo sostenible.</t>
  </si>
  <si>
    <t>Políticos: Cambios de gobierno, legislación, políticas públicas, regulación.</t>
  </si>
  <si>
    <t>Sociales: demografía, responsabilidad social, terrorismo.</t>
  </si>
  <si>
    <t>Tecnológicos: Interrupciones, comercio electrónico, datos externos, tecnología emergente.</t>
  </si>
  <si>
    <t>Infraestructura: Disponibilidad de activos, capacidad de los activos, acceso al capital.</t>
  </si>
  <si>
    <t>Personal: Capacidad del personal, salud, seguridad.</t>
  </si>
  <si>
    <t>Procesos: Capacidad, diseño, ejecución, proveedores, entradas, salidas, conocimiento.</t>
  </si>
  <si>
    <t>Tecnología: Integridad de datos, disponibilidad de datos y sistemas, desarrollo, producción, mantenimiento.</t>
  </si>
  <si>
    <t>FORMATO No1
(FORMULACION)</t>
  </si>
  <si>
    <t>RESPONSABLE(S)</t>
  </si>
  <si>
    <t>DESCRIPCION  DE LAS ACCIONES</t>
  </si>
  <si>
    <t>No</t>
  </si>
  <si>
    <t>MONITOREO</t>
  </si>
  <si>
    <t>ASUMIR EL RIESGO</t>
  </si>
  <si>
    <t>EVITAR, REDUCIR, COMPARTIR O TRANSFERIR EL RIESGO</t>
  </si>
  <si>
    <t>GESTION FINANCIERA</t>
  </si>
  <si>
    <t xml:space="preserve">DIRECCIONAMIENTO ESTRATEGICO </t>
  </si>
  <si>
    <t>DIRECCIONAMIENTO ESTRATEGICO</t>
  </si>
  <si>
    <t>GESTIÒN DEL TALENTO HUMANO</t>
  </si>
  <si>
    <t>GESTION AMBIENTAL</t>
  </si>
  <si>
    <t>CONTROL INTERNO</t>
  </si>
  <si>
    <t>CONTROL DE CALIDAD</t>
  </si>
  <si>
    <t>CONTROL INTERNO DISCIPLINARIO</t>
  </si>
  <si>
    <t>PLANIFICACIÓN</t>
  </si>
  <si>
    <t>GESTIÓN DE PROYECTOS DE INVERSIÓN</t>
  </si>
  <si>
    <t>FORMULACIÓN DE PLANES Y PROGRAMAS</t>
  </si>
  <si>
    <t>PLANIFICACION DE LA PRODUCCION</t>
  </si>
  <si>
    <t>EJECUCION DE LA PRODUCCION</t>
  </si>
  <si>
    <t>PLANEACION COMERCIAL</t>
  </si>
  <si>
    <t>INVESTIGACIÓN Y DESARROLLO DE PRODUCTOS</t>
  </si>
  <si>
    <t>PRESUPUESTO</t>
  </si>
  <si>
    <t>TESORERIA</t>
  </si>
  <si>
    <t>CONTABILIDAD</t>
  </si>
  <si>
    <t>ADQUISICIÓN DE BIENES Y SERVICIOS</t>
  </si>
  <si>
    <t>GESTIÓN DOCUMENTAL</t>
  </si>
  <si>
    <t>SERVICIOS ADMINISTRATIVOS</t>
  </si>
  <si>
    <t>ADMINISTRACIÓN DEL TALENTO HUMANO</t>
  </si>
  <si>
    <t>ASESORIA JURIDICA</t>
  </si>
  <si>
    <t>CONTROL DE MARCAS Y PATENTES</t>
  </si>
  <si>
    <t>EVALUACIÓN DEL CONTROL INTERNO</t>
  </si>
  <si>
    <t>PROCESO DISCIPLINARIO</t>
  </si>
  <si>
    <t xml:space="preserve">IDENTIFICACION Y CONTROL DE LICORES </t>
  </si>
  <si>
    <t>GESTION DE INSTRUMENTOS Y EQUIPOS DE MEDICION</t>
  </si>
  <si>
    <t>SUBGERENCIA COMERCIAL</t>
  </si>
  <si>
    <t xml:space="preserve">SUBGERENCIA ADMINISTRATIVA </t>
  </si>
  <si>
    <t>PROBABLE</t>
  </si>
  <si>
    <r>
      <t>GESTION DE COSTOS</t>
    </r>
    <r>
      <rPr>
        <b/>
        <sz val="10"/>
        <rFont val="Arial Narrow"/>
        <family val="2"/>
      </rPr>
      <t xml:space="preserve"> </t>
    </r>
  </si>
  <si>
    <t>LEGAL</t>
  </si>
  <si>
    <t>MANTENIMIENTO CORRECTIVO / PREVENTIVO</t>
  </si>
  <si>
    <t xml:space="preserve">FACTORES GENERADORES
(eventos,condiciones o situaciones) </t>
  </si>
  <si>
    <t>CAUSAS 
(Asociadas al Factor Generador)</t>
  </si>
  <si>
    <t>CONSECUENCIAS
POTENCIALES</t>
  </si>
  <si>
    <t>CALIFICACIÓN DEL RIESGO ANTES DE CONTROLES</t>
  </si>
  <si>
    <t>PERDIDA DE LA INFORMACION EN FISICO Y SISTEMATIZADA</t>
  </si>
  <si>
    <t>MANTENER EN ÓPTIMAS CONDICIONES FUNCIONAMIENTO LOS INMUEBLES, DE LA E.L.C. CON APOYO PARA DISPOSICION  FINAL Y GESTION INTEGRAL DE LOS RESIDUOS APROVECHABLES EN LA E.L.C.</t>
  </si>
  <si>
    <t>MANTENER EN ÓPTIMAS CONDICIONES FUNCIONAMIENTO LOS INMUEBLES, DE LA E.L.C. CON APOYO MANTENIMIENTO Y VIGILANCIA EN LA E.L.C.</t>
  </si>
  <si>
    <r>
      <t xml:space="preserve"> </t>
    </r>
    <r>
      <rPr>
        <sz val="10"/>
        <rFont val="Arial Narrow"/>
        <family val="2"/>
      </rPr>
      <t xml:space="preserve">SERVICIO AL CLIENTE </t>
    </r>
  </si>
  <si>
    <t xml:space="preserve">1. FALTA DE SENSORES DE  NIVEL EN LOS TANQUES DE ALMACENAMIENTO DE AGUA RESIDUAL INDUSTRIAL. 
2. LA OPERACIÓN DEL SISTEMA DE BOMBEO DE LAS ARI DEBE SER AUTÓMATICO Y NO MANUAL. 
</t>
  </si>
  <si>
    <t>CONTAMINACION DEL SUELO</t>
  </si>
  <si>
    <t>1. ENFERMADADES  DE TRANSMISION 
2. SANCIONES PECUNIARIAS 
3. CIERRE DE OPERACIÓN.</t>
  </si>
  <si>
    <t>1. PROLIFERACION PLAGAS 
2. INCENDIOS
3. INSUFICIENCIA DE ESPACIOS DISPONIBLES 
4. AUMENTO COSTOS DE ALMACENAMIENTO RESIDUOS APROVECHABLES.</t>
  </si>
  <si>
    <t>1. SANCIONES ECONOMICAS 
2. NO CONFORMIDADES POR PARTE DE  AUTORIDAD AMBIENTAL</t>
  </si>
  <si>
    <t xml:space="preserve">1. GENERACION DE MALOS OLORES 
2. PROLIFEREACION DE VECTORES
3. AFECTACION DE LA SALUD HUMANA Y AL ALMBIENTE </t>
  </si>
  <si>
    <t>1. BAJAS EN LAS VENTAS 
2. AFECTACION DE LA IMAGEN DE NUESTRO PRODUCTOS</t>
  </si>
  <si>
    <t>1. REALIZAR SEGUIMIENTO A CONTINUIDAD DEL CONTRATO .
2. ACOMPAÑAMIENTO DE FUNCIONARIO AREA DE CALIDAD EN LA VERIFICACION DE EJECUCION DE LAS INTERVENCIONES.</t>
  </si>
  <si>
    <t>1. REALIZAR ESTRICTO SEGUIMIENTO A EJECUCION CONTRATO.</t>
  </si>
  <si>
    <t xml:space="preserve">PERMITIR A LA EMPRESA PLANIFICAR LOS INGRESOS POR VENTAS (PRODUCTO-CLIENTE),GASTOS Y COSTOS POR CENTRO DE COSTOS Y GARANTIZAR QUE SE TENGAN LOS RECURSOS DISPONIBLES PARA CUBRIR LA DEMANDA DEL PRODUCTO </t>
  </si>
  <si>
    <t>GARANTIZAR LA INNOVACION EMPRESARIAL,A TRAVES DEL DISEÑO,DESARROLLO,MEJORAMIENTO Y MODIFICACION DE LOS PRODUCTOS  DE LA EMPRESA ,TENIENDO EN CUENTA LAS NECESIDADES Y EXPECTATIVAS DE LOS CONSUMIDORES Y LAS METAS DEFINIDAS EN LOS PLANES DE DESARROLLO INSTITUCIONAL</t>
  </si>
  <si>
    <r>
      <t xml:space="preserve">Si el hecho llegara a presentarse, tendría consecuencias, efectos o </t>
    </r>
    <r>
      <rPr>
        <b/>
        <sz val="12"/>
        <rFont val="Arial"/>
        <family val="2"/>
      </rPr>
      <t>impactos mínimos sobre la entidad.</t>
    </r>
  </si>
  <si>
    <r>
      <t xml:space="preserve">Si el hecho llegara a presentarse, tendría consecuencias, efectos o </t>
    </r>
    <r>
      <rPr>
        <b/>
        <sz val="12"/>
        <rFont val="Arial"/>
        <family val="2"/>
      </rPr>
      <t>impactos bajos sobre la entidad.</t>
    </r>
  </si>
  <si>
    <r>
      <t xml:space="preserve">Al menos una (1) vez se ha presentado en los </t>
    </r>
    <r>
      <rPr>
        <b/>
        <sz val="12"/>
        <rFont val="Arial"/>
        <family val="2"/>
      </rPr>
      <t>últimos 5 años.</t>
    </r>
  </si>
  <si>
    <r>
      <t xml:space="preserve">Si el hecho llegara a presentarse, tendría consecuencias, efectos o </t>
    </r>
    <r>
      <rPr>
        <b/>
        <sz val="12"/>
        <rFont val="Arial"/>
        <family val="2"/>
      </rPr>
      <t>impactos medianos sobre la entidad</t>
    </r>
    <r>
      <rPr>
        <sz val="12"/>
        <rFont val="Arial"/>
        <family val="2"/>
      </rPr>
      <t>.</t>
    </r>
  </si>
  <si>
    <r>
      <t xml:space="preserve">Al menos una (1) vez se ha presentado en los </t>
    </r>
    <r>
      <rPr>
        <b/>
        <sz val="12"/>
        <rFont val="Arial"/>
        <family val="2"/>
      </rPr>
      <t>últimos 2 años</t>
    </r>
  </si>
  <si>
    <r>
      <t xml:space="preserve">
Si el hecho llegara a presentarse, tendría consecuencias, efectos o </t>
    </r>
    <r>
      <rPr>
        <b/>
        <sz val="12"/>
        <rFont val="Arial"/>
        <family val="2"/>
      </rPr>
      <t>impactos altos sobre la entidad</t>
    </r>
    <r>
      <rPr>
        <sz val="12"/>
        <rFont val="Arial"/>
        <family val="2"/>
      </rPr>
      <t>.</t>
    </r>
  </si>
  <si>
    <r>
      <t xml:space="preserve">Al menos </t>
    </r>
    <r>
      <rPr>
        <b/>
        <sz val="12"/>
        <rFont val="Arial"/>
        <family val="2"/>
      </rPr>
      <t>una (1) vez se ha presentado en el último año</t>
    </r>
  </si>
  <si>
    <r>
      <t xml:space="preserve">Si el hecho llegara a presentarse, tendría consecuencias, efectos o </t>
    </r>
    <r>
      <rPr>
        <b/>
        <sz val="12"/>
        <rFont val="Arial"/>
        <family val="2"/>
      </rPr>
      <t>impactos altos sobre la entidad.</t>
    </r>
  </si>
  <si>
    <r>
      <rPr>
        <b/>
        <sz val="12"/>
        <rFont val="Arial"/>
        <family val="2"/>
      </rPr>
      <t>B:</t>
    </r>
    <r>
      <rPr>
        <sz val="12"/>
        <rFont val="Arial"/>
        <family val="2"/>
      </rPr>
      <t xml:space="preserve"> ZONA DE RIESGO BAJA</t>
    </r>
  </si>
  <si>
    <r>
      <rPr>
        <b/>
        <sz val="12"/>
        <rFont val="Arial"/>
        <family val="2"/>
      </rPr>
      <t>M:</t>
    </r>
    <r>
      <rPr>
        <sz val="12"/>
        <rFont val="Arial"/>
        <family val="2"/>
      </rPr>
      <t xml:space="preserve"> ZONA DE RIESGO MODERADA</t>
    </r>
  </si>
  <si>
    <r>
      <rPr>
        <b/>
        <sz val="12"/>
        <rFont val="Arial"/>
        <family val="2"/>
      </rPr>
      <t xml:space="preserve">A: </t>
    </r>
    <r>
      <rPr>
        <sz val="12"/>
        <rFont val="Arial"/>
        <family val="2"/>
      </rPr>
      <t>ZONA DE RIESGO ALTA</t>
    </r>
  </si>
  <si>
    <r>
      <rPr>
        <b/>
        <sz val="12"/>
        <rFont val="Arial"/>
        <family val="2"/>
      </rPr>
      <t>E:</t>
    </r>
    <r>
      <rPr>
        <sz val="12"/>
        <rFont val="Arial"/>
        <family val="2"/>
      </rPr>
      <t xml:space="preserve"> ZONA DE RIESGO EXTREMA</t>
    </r>
  </si>
  <si>
    <t>SUBGERENCIA ADMINISTRATIVA
(almacen)</t>
  </si>
  <si>
    <t>DEFENDER LOS INTERESES DE LA EMPRESA DE LICORES DE CUNDINAMARCA, EN AQUELLOS ASUNTOS DE ORDEN JUDICIAL, EXTRAJUDICIAL Y ADMINISTRATIVO, BIEN SEA QUE LA EMPRESA SEA DEMANDANTE O DEMANDADA</t>
  </si>
  <si>
    <t>PROTEGER LOS PRODUCTOS  A TRAVÉS DEL REGISTRO MARCARIO, IMPIDIENDO LA UTILIZACIÓN INDEBIDA POR PARTE DE TERCEROS DE LA IMAGEN, SIGLAS, ENVASES, ETIQUETAS, ELEMENTOS DE RECORDACIÓN O LEMAS PROPIOS DE LA EMPRESA DE LICORES DE CUNDINAMARCA.</t>
  </si>
  <si>
    <t>RECAUDAR O COBRAR DIRECTAMENTE LAS ACREENCIAS A  FAVOR DE LA EMPRESA  SIN MEDIAR INTERVENCIÓN JUDICIAL</t>
  </si>
  <si>
    <t>GARANTIZAR QUE LAS INVERSIONES REALIZADAS POR LA ENTIDAD SE ENCUENTRAN SUSTENTADAS EN ESTUDIOS TÉCNICOS, FINANCIEROS, LEGALES Y AMBIENTALES BASADOS EN METODOLOGÍAS DE PLANIFICACIÓN DE AMPLIA ACEPTACIÓN.</t>
  </si>
  <si>
    <t>POSICIONAR LAS MARCAS  DE LOS PRODUCTOS DE LA EMPRESA EN EL MERCADO, DE TAL MANERA QUE GENERE UN INCREMENTO EN LAS VENTAS  Y LOS INGRESOS PARA LA EMPRESA DE LICORES DE CUNDINAMARCA</t>
  </si>
  <si>
    <t xml:space="preserve">SUBGERENCIA COMERCIAL
</t>
  </si>
  <si>
    <t>CASI SEGURO</t>
  </si>
  <si>
    <t>POSIBLE</t>
  </si>
  <si>
    <t>IMPROBABLE</t>
  </si>
  <si>
    <t>RARO</t>
  </si>
  <si>
    <t>INCUMPLIMIENTO DE  PROGRAMA ANUAL DE AUDITORIA</t>
  </si>
  <si>
    <t>JEFE OFICINA CONTROL INTERNO</t>
  </si>
  <si>
    <t xml:space="preserve">SUBGERENTE ADMINISTRATIVO </t>
  </si>
  <si>
    <t>roja_ del mapa de riesgos anterior</t>
  </si>
  <si>
    <t xml:space="preserve">verde_riesgos costruidos por control interno </t>
  </si>
  <si>
    <t xml:space="preserve">amarillo _riesgos completos </t>
  </si>
  <si>
    <t xml:space="preserve">rosado_faltan </t>
  </si>
  <si>
    <t>SUBGERENTE ADMINISTRATIVO</t>
  </si>
  <si>
    <t>INTERNO (PERSONAL)</t>
  </si>
  <si>
    <t>INTERNO (INFRAESTRUCTURA)</t>
  </si>
  <si>
    <t>INTERNO (PROCESOS)</t>
  </si>
  <si>
    <t>INTERNO (TECNOLOGIA)</t>
  </si>
  <si>
    <t>EXTERNOS (ECONOMICOS)</t>
  </si>
  <si>
    <t>EXTERNOS (AMBIENTALES)</t>
  </si>
  <si>
    <t>EXTERNOS (AMBIENTAL)</t>
  </si>
  <si>
    <t>EXTERNOS (POLITICOS)</t>
  </si>
  <si>
    <t>EXTERNOS (SOCIALES)</t>
  </si>
  <si>
    <t>EXTERNOS (TECNOLOGICOS)</t>
  </si>
  <si>
    <t xml:space="preserve">SUBGERENTE TALENTO HUMANO </t>
  </si>
  <si>
    <t>COLAPSO DEL SISTEMA DE TRATAMIENTO DE AGUA RESIDUAL DOMÉSTICA.</t>
  </si>
  <si>
    <t>ENERO</t>
  </si>
  <si>
    <t>DICIEMBRE</t>
  </si>
  <si>
    <t xml:space="preserve">ENERO </t>
  </si>
  <si>
    <t>ELABORAR EL PLAN DE VENTAS CON BASE EN EL HISTORICO DE VENTAS, LOS PLANES DE COMPRAS POR PARTE DE LOS DISTRIBUIDORES Y LAS METAS ESTABLECIDAS POR LA EMPRESA Y ESTUDIO DE MERCADO .-</t>
  </si>
  <si>
    <t>MANTENER Y AMPLIAR LAS VENTAS DE PRODUCTOS DE LA ELC FAVORECIENDO LAS FINANZAS Y LA IMAGEN DE LA EMPRESA.</t>
  </si>
  <si>
    <t>DISMINUCION DE LAS VENTAS</t>
  </si>
  <si>
    <t>1. DISMINUCION DE LOS INGRESOS POR VENTA DE ALCOHOL 
2.DISMINUCION DE PARTICIPACION EN EL MERCADO
3. PERDIDA DE CLIENTES</t>
  </si>
  <si>
    <t>CONOCER LAS EXPECTATIVAS Y SATISFACCIÓN DEL CONSUMIDOR CON RESPECTO A NUESTROS PRODUCTOS Y RECONOCIMIENTO DE LA MARCA</t>
  </si>
  <si>
    <t>GARANTIZAR LA ENTREGA OPORTUNA DE LA CORRESPONDENCIA ,LA CONSERVACION Y EL MANEJO ADECUADO DE LA DOCUMENTACION QUE CONSTITUYE LA MEMORIA HISTORICA DE LA E.L.C. ASEGURANDO LA INTEGRACION DE LA GESTION DOCUMENTAL EN LAS DIFERENTES DEPENDENCIAS DE LA EMPRESA Y GARANTIZANDO UNA OPTIMA TOMA DE DECISIONES</t>
  </si>
  <si>
    <t>1.CAMBIO DE TUBERIAS Y DESAGUES
2.REVISAR INSTALACIONES HIDRAULICAS</t>
  </si>
  <si>
    <t xml:space="preserve">1.VENTAS REALIZADAS/VENTAS PROGRAMADAS (DISTRIBUIDORES)
</t>
  </si>
  <si>
    <t>1.No DE INTERVENCIONES EJECUTADAS/No DE INTERVENCIONES PROGRAMADAS.</t>
  </si>
  <si>
    <t xml:space="preserve">TODAS LAS DEPENDENCIAS </t>
  </si>
  <si>
    <t>1.No PREDIOS RURALES INTERVENIDOS /TOTAL PREDIOS A INTERVENIR</t>
  </si>
  <si>
    <t>1.FALLAS CORREGIDAS /FALLAS  DETECTADAS</t>
  </si>
  <si>
    <t xml:space="preserve">1.No TOTAL DE SOLICITUDES SATISFECHAS DE REPUESTO /No TOTAL DE SOLICITUDES REALIZADAS </t>
  </si>
  <si>
    <t>GESTION CONTRACTUAL</t>
  </si>
  <si>
    <t xml:space="preserve">1. INSUFICIENCIA DE INSUMOS Y RECURSOS PARA CUMPLIR CON COMPROMISOS
2. PRESUPUESTO INSUFICIENTE DE INGRESOS
3. PROBLEMAS DE PRODUCCION (AGOTADOS)
</t>
  </si>
  <si>
    <t>VENTAS Y DISTRIBUCIÓN - LICORES</t>
  </si>
  <si>
    <t>VENTAS Y DISTRIBUCIÓN - ALCOHOL</t>
  </si>
  <si>
    <t>DISMINUCION EN EL MERCADO DEL ALCOHOL</t>
  </si>
  <si>
    <t>COMITÉ DE GERENCIA
SUBGERENCIA COMERCIAL
SUBGERENCIA ADMINISTRATIVA</t>
  </si>
  <si>
    <t xml:space="preserve">
1. DESCONOCIMIENTO DE LA  NORMATIVIDAD APLICADA EN LA LA LIQUIDACION DE LOS DIFERENTES BENEFICIOS  DE LOS FUNCIONARIOS PUBLICOS Y TRABAJADORES OFICIALES.
2. DESCONOCIMIENTO DEL REGLAMENTO INTERNO DE TRABAJO Y CONVENCION COLECTIVA VIGENTE.
3. FALTA DE ACTUALIZACION Y CAPACITACION EN LA NORMATIVIDAD VIGENTE EN MATERIA DE LIQUIDACION Y PAGO DE  NOMINA, PRESTACIONES SOCIALES, SEGURIDAD SOCIAL Y PARAFISCALES.
4. FALTA DE SOPORTE  Y ASESORIA JURIDICA
5. DEFICIENCIA EN EL SOPORTE EXTERNO DEL PROGRAMA DE LIQUIDACION DE NOMINA.
6. AUTORIZACION DE PAGOS  Y RECEPCION EXTEMPORANEA DE NOVEDADES LUEGO DE HABER REALIZADO EL GIRO DE LA NOMINA.</t>
  </si>
  <si>
    <t>ERRORES EN LA LIQUIDACION Y PAGO DE NOMINA, PRESTACIONES SOCIALES, SEGURIDAD SOCIAL Y PARAFISCALES</t>
  </si>
  <si>
    <t>1. INVESTIGACIONES  ADMINISTRATIVAS, DISCIPLINARIAS Y FISCALES POR EL INCUMPLIMIENTO A LOS PAGOS LEGALES VIGENTES.
2. RECLAMACIONES
3. GENERACION DE INTERESES MORATORIOS.
4. DETRIMIENTO PATRIMONIAL
5.ESTRES LABORAL
6. INCUMPLIMIENTO DE METAS
7. AMBIENTE SOCIAL INADECUADO
8. DEMORAS EN ATENCION MEDICA</t>
  </si>
  <si>
    <t>1. FORTALECIMIENTO DEL EQUIPO DE TALENTO HUMANO DEL AREA DE NOMINA 
2. DEFINICION, ESTABLECIMIENTO Y SOCIALIZACION  DE CRONOGRAMA DE  CIERRE DE NOVEDADES 
3. IMPLEMENTACION DE MODULO SAP, QUE PERMITA INTERACTUAR ENTRE LOS DIFERENTES FUNCIONARIOS DE TALENTO HUMANO QUE INTERVIENEN EN EL PROCESO DE LIQUIDACION DE NOMINA Y SUS NOVEDADES  
4. CAPACITAR DE MANERA OPORTUNA EN EL MANEJO DEL MODULO SAP,  A LOS DIFERENTES FUNCIONARIOS DE TALENTO HUMANO QUE INTERVIENEN EN EL PROCESO DE LIQUIDACION DE NOMINA Y SUS NOVEDADES.
5. CONTAR CON ASESORIA JURIDICA ( ABOGADO LABORALISTA) PERTINENTE A LOS TEMAS DE NOMINA, PRESTACIONES SOCIALES, SEGURIDAD SOCIAL Y PARAFISCALES.
6. ACTUALIZACION OPORTUNA EN NORMATIVIDA VIGENTE PARA LA LIQUIDACION DE NOMINA, PRESTACIONES SOCIALES, SEGURIDAD SOCIAL Y PARAFISCALES.</t>
  </si>
  <si>
    <t xml:space="preserve">INCUMPLIMIENTO EN EL CONTROL  DEL REGLAMENTO INTERNO DE TRABAJO </t>
  </si>
  <si>
    <t xml:space="preserve">1. HALLAZGOS, INVESTIGACIONES Y/O SANCIONES  POR PARTE DE LOS ENTES DE CONTROL, POR FALTA DE SEGUIMIENTO A LOS INCUMPLIMIENTOS.
2.DETRIMENTO PATRIMONIAL ASOCIADO A LOS PAGOS INADECUADOS EN LA NOMINA.
3. INCUMPLIMIENTO DE METAS
4. AMBIENTE SOCIAL INADECUADO
5. DISMINUCION EN EL DESEMPEÑO Y RENDIMIENTO LABORAL.
</t>
  </si>
  <si>
    <t>SUBGERENTE DE TALENTO HUMANO
PROFESIONAL DE HISTORIAS LABORALES</t>
  </si>
  <si>
    <t>INCUMPLIMIENTO DE LAS NORMAS APLICADAS A LA SEGURIDAD Y SALUD EN EL TRABAJO.</t>
  </si>
  <si>
    <t xml:space="preserve">EQUIPO DIRECTIVO. 
SUBGERENTE TALENTO HUMANO
PROFESIONAL DE BIENESTAR SOCIAL 
PROFESIONAL DE SEGURIDAD Y SALUD EN EL TRABAJO
</t>
  </si>
  <si>
    <t>GARANTIZAR QUE TODAS LAS ACTIVIDADES DEL PROCESO DE CONTRATACION PARA LA ADQUISICION DE LOS BIENES O SERVICIOS QUE REQUIERA LA EMPRESA, SE REALICEN CON LA DEBIDA LEGALIDAD Y OPORTUNIDAD, CON EL FIN DE CUMPLIR CON EL OBJETO SOCIAL DE LA ENTIDAD.</t>
  </si>
  <si>
    <t>VERIFICAR EL CUMPLIMIETO DE LAS FUNCIONES LEGALES Y CLASIFICACION, VERIFICACION Y REVELACIÓN DE LA INFORMACION DE LA EMPRESA Y DE LOS OBJETIVOS DEFINIDOS EN LOS PLANES Y PROGRAMAS INSTITUCIONALES</t>
  </si>
  <si>
    <t xml:space="preserve">1.FALTA DE PERSONAL CALIFICADO
2.MALA PLANIFICACION DEL PROGRAMA ANUAL DE AUDITORIA
3.MULTIPLES EVENTUALIDADES DE CARÁCTER LEGAL CON CUMPLIMIENTO OBLIGATORIO, SOLICITADAS  POR LOS ENTES DE CONTROL, GERENCIA Y DEMÁS INSTITUCIONES VIGILANTES, DISMINUYENDO TIEMPOS DE TRABAJO Y AFECTANDO EL CRONOGRAMA DE LAS AUDITORIAS. 
</t>
  </si>
  <si>
    <t xml:space="preserve"> ENTREGA DE LOS INFORMES A  LOS ENTES DE CONTROL SIN PREVIA REVISION CON INFORMACION PARCIAL </t>
  </si>
  <si>
    <t>1.NO ENTREGA DE LA INFORMACION OPORTUNA POR PARTE DE LOS LIDERES DE LOS PROCESOS
LA INFORMACION QUE ENVIANLAS AREAS NO ES VERIFICADA, PUESTO QUE SE ENTREGAN EXTEMPORANEAMENTE AL CRONOGRAMA ESTABLECIDO POR CONTROL INTERNO.</t>
  </si>
  <si>
    <t xml:space="preserve">1.NO SE EJECUTA  EL PLAN DE AUDITORIA AL 100%
2. POSIBLES HALLAZGOS FISCALES Y DISCIPLINARIOS
3.IMPIDE LAS MEJORAS EN LOS PROCESOS
</t>
  </si>
  <si>
    <t>ZONA DE RIESGO  EXTREMA</t>
  </si>
  <si>
    <t>1.ELABORAR PROGRAMACION DE AUDITORIAS Y COMUNICAR A LAS DIFERENTES DEPENDENCIAS EN COMITE DE CONTROL INTERNO PARA SU APROBACION.
2.INCORPORAR PERSONAL CALIFICADO Y ESPECIALIZADO, MULTIDISCIPLINARIO.</t>
  </si>
  <si>
    <t>OFICINA CONTROL INTERNO</t>
  </si>
  <si>
    <t>NUMERO DE AUDITORIAS EFECTUADAS /  AUDITORIAS PROGRAMADAS
PROFESIONALES INCORPORADOS</t>
  </si>
  <si>
    <t>OFICINA DE CONTROL INTERNO Y TODAS LA AREAS</t>
  </si>
  <si>
    <t>COMUNICACIONES ENVIADAS / PROGRAMADAS
INFORMES ENTREGADOS  OPORTUNAMENTE / TOTAL DE INFORMES SOLICITADOS</t>
  </si>
  <si>
    <t>MANTENER EN ÓPTIMAS CONDICIONES DE FUNCIONAMIENTO LOS INMUEBLES, LA INFRAESTRUCTURA, EL PARQUE AUTOMOTOR, LA INFRAESTRUCTURA TECNOLÓGICA Y  LA BÁSCULA PARA LAS DIFERENTES ACTIVIDADES DE LA EMPRESA DE LICORES DE CUNDINAMARCA.</t>
  </si>
  <si>
    <t>1.CONTRATO CON BOMBEROS
2.SEÑALIZACION
3.ADECUACION RED CONTRA INCENDIOS SISTEMA DE DETECCION 
4.POLIZA CONTRAINCENDIOS</t>
  </si>
  <si>
    <t>1.INSTALACION SEÑALIZACION
2. INSTALACION RED CONTRA INCENDIOS SISTEMA DE DETECCION</t>
  </si>
  <si>
    <t>APLICAR LA GESTIÓN INTEGRAL DE RESIDUOS, PELIGROSOS, NO PELIGROSOS Y ESPECIALES GENERADOS EN TODOS LOS PROCESOS DE LAS DIFERENTES ÁREAS DE LA ELC, FOMENTANDO BUENAS PRÁCTICAS AMBIENTALES, REDUCIENDO EL IMPACTO AMBIENTAL Y TENIENDO EN CUENTA LOS LINEAMIENTOS DE LA NORMATIVIDAD LEGAL VIGENTE.</t>
  </si>
  <si>
    <t xml:space="preserve">DEFINIR LAS LINEAS DE ACCION QUE ORIENTAN  EL FUNCIONAMIENTO DE LA ELC EN EL CORTO ,MEDIANO Y LARGO PLAZO  CON AYUDA DE HERRAMIENTAS COMO SON PLAN ESTRATEGICO, PLAN DE ACCION, INFORMES DE GESTION E INFORMNES A LOS ENTES INTERNOS Y EXTERNOS Y DE CONTROL  </t>
  </si>
  <si>
    <t xml:space="preserve">
INOPORTUNIDAD EN LA REMISION DE INFORMES A LOS ENTES DE INTERNOS Y EXTERNOS
</t>
  </si>
  <si>
    <t xml:space="preserve">1.CRONOGRAMA ELABORADO Y SOCIALIZADO
2. No.INFORMES ENTREGADOS CON CALIDAD Y OPORTUNIDAD / No. TOTAL DE INFORMES SOLICITADOS </t>
  </si>
  <si>
    <t>PLANIFICAR LAS ACTIVIDADES PRODUCTIVAS BASANDOSE EN FACTORES COMO LA DEMANDA, CAPACIDAD Y REQUERIMIENTOS DE MATERIALES TENIENDO EN CUENTA CRITERIOS TÉCNICOS QUE PERMITAN SATISFACER LAS ENCESIDADES PRYECTADAS Y SEAN ACORDES CON LOS RECURSOS Y CAPACIDADES DE PRODUCCIÓN</t>
  </si>
  <si>
    <t>CONTAR CON LA MATERIA PRIMA,  INSUMOS Y LA PLANTA ADECUADA Y NECESARIOS PARA CUMPLIR CON EL PLAN DE PRODUCCION , SIGUIENDO TODOS LOS ESTÁNDARES Y REQUERIMIENTOS ESTABLECIDOS POR LAS POLÍTICAS INTERNAS DE LA ORGANIZACIÓN Y DE LOS DISTINTOS ENTES REGULADORES Y NORMATIVOS.</t>
  </si>
  <si>
    <t>1. CONTEXTO ESTRATÉGICO
 (Matriz de Vulnerabilidad)</t>
  </si>
  <si>
    <t>2. IDENTIFICACIÓN DE RIESGOS</t>
  </si>
  <si>
    <t>6. SEGUIMIENTO</t>
  </si>
  <si>
    <t>(12)
DESCRIPCIÓN DE LOS CONTROLES</t>
  </si>
  <si>
    <t>(21)
MONITOREO</t>
  </si>
  <si>
    <t>ZONA DE RIESGO</t>
  </si>
  <si>
    <t>EXISTEN?</t>
  </si>
  <si>
    <t>TIPO DE CONTROL</t>
  </si>
  <si>
    <t>PREVENTIVO</t>
  </si>
  <si>
    <t>CORRECTIVO</t>
  </si>
  <si>
    <t>ESTÁN DOCUMENTADOS?</t>
  </si>
  <si>
    <t>SE ESTÁN APLICANDO EN LA ACTUALIDAD?</t>
  </si>
  <si>
    <t>HAN SIDO EFECTIVOS PARA MINIMIZAR EL RIESGO?</t>
  </si>
  <si>
    <t>ANALISIS DE RIESGOS</t>
  </si>
  <si>
    <t>EVALUACION DEL RIESGO</t>
  </si>
  <si>
    <t xml:space="preserve">OPCIONES DE MANEJO
(Tratamiento del Riesgo)
</t>
  </si>
  <si>
    <t>FECHA DE INICIO</t>
  </si>
  <si>
    <t>FECHA DE FINALIZACION</t>
  </si>
  <si>
    <t>TRAMITE DEL RIESGO</t>
  </si>
  <si>
    <t>SI / NO</t>
  </si>
  <si>
    <t>SISTEMA INTEGRADO DE GESTION</t>
  </si>
  <si>
    <t>GESTION DE PRODUCCION</t>
  </si>
  <si>
    <t>GESTION COMERCIAL</t>
  </si>
  <si>
    <t>GESTION ADMINISTRATIVA</t>
  </si>
  <si>
    <t>GESTION DE TALENTO HUMANO</t>
  </si>
  <si>
    <t>GESTION JURIDICA</t>
  </si>
  <si>
    <t>GESTION TIC</t>
  </si>
  <si>
    <t>GESTION DE COMUNICACIÓN INSTITUCIONAL</t>
  </si>
  <si>
    <t>GESTION DE MANTENIMIENTO</t>
  </si>
  <si>
    <t>CONTROL DISCIPLINARIO</t>
  </si>
  <si>
    <t>MACROPROCESOS</t>
  </si>
  <si>
    <t>VALORACION DE RIESGOS</t>
  </si>
  <si>
    <t xml:space="preserve">
Oficina Control Interno</t>
  </si>
  <si>
    <t xml:space="preserve">
Comité de Coordinación de Control Interno</t>
  </si>
  <si>
    <t>GESTIÓN DE PRODUCCION</t>
  </si>
  <si>
    <t>GESTIÓN COMERCIAL</t>
  </si>
  <si>
    <t>GESTIÓN FINANCIERA</t>
  </si>
  <si>
    <t>GESTIÓN ADMINISTRATIVA</t>
  </si>
  <si>
    <t>GESTIÓN JURIDICA</t>
  </si>
  <si>
    <t>GESTIÓN DE TALENTO HUMANO</t>
  </si>
  <si>
    <t>GESTIÓN TIC</t>
  </si>
  <si>
    <t>GESTIÓN DE MANTENIMIENTO</t>
  </si>
  <si>
    <t>GESTIÓN AMBIENTAL</t>
  </si>
  <si>
    <t>GESTIÓN CONTRACTUAL</t>
  </si>
  <si>
    <t>ZONA DE RIESGO BAJO</t>
  </si>
  <si>
    <t>1. PERDIDA DE  LA IMAGEN INSTITUCIONAL
2. NO CONTAR CON INFORMACION OPORTUNDA Y DE CALIDAD PARA LA TOMA DE DECISIONES
3. HALLAZGOS POR PARTE DE LOS ENTES DE CONTROL
4. SANCIONES POR PARTE DE LOS ENTES DE CONTROL</t>
  </si>
  <si>
    <t>EXISTE UN PROCEDIMIENTO 
Y UN PROGRAMA DE MANTENIMIENTO PREVENTIVO</t>
  </si>
  <si>
    <t>1.REALIZAR VALIDACION DE LA INFORMACION SUMINSTRADA  AL RESUMEN DE STOCKS EN SAP
2.1.DEPURACION DE INVENTARIOS DE ALMACEN POR EL LIDER DEL PROCESO</t>
  </si>
  <si>
    <t>VERIFICAR EL CUMPLIMIENTO DE LAS FUNCIONES LEGALES Y CLASIFICACION, VERIFICACION Y REVELACIÓN DE LA INFORMACION DE LA EMPRESA Y DE LOS OBJETIVOS DEFINIDOS EN LOS PLANES Y PROGRAMAS INSTITUCIONALES</t>
  </si>
  <si>
    <t>1.MANUFACTURA DE PRODUCTO NO CONFORME.
2.AFECTACION DE LA IMAGEN DE LA ELC
3.SANCIONES POR PARTE DE LA SUPERINTENDENCIA DE INDUSTRIA Y COMERCIO O INVIMA</t>
  </si>
  <si>
    <t>X</t>
  </si>
  <si>
    <t>si</t>
  </si>
  <si>
    <t>Reprocesos</t>
  </si>
  <si>
    <t>%  DE CUMPLIMIENTO DE LOS PLANES DE MUESTREO</t>
  </si>
  <si>
    <t xml:space="preserve">1. GANTIZAR LA APLICACIÓN DE LOS PLANES DE MUESTREO OPORTUNA, EN TODAS LAS ETAPAS DEL PROCESOS
</t>
  </si>
  <si>
    <t xml:space="preserve">
INCUMPLIMIENTO DE LAS ESPECIFICACIONES TECNICAS DE LOS PRODUCTOS  </t>
  </si>
  <si>
    <t xml:space="preserve">1. NO SE REALIZAN LAS INSPECCIONES DE ACUERDO A LOS PLANES DE MUESTREO 
2. DURANTE LAS INSPECCIONES NO SE DETECTAN LAS NO CONFORMIDADES 
3.LOS PROVEEDORES INCUMPLEN CON  LAS CARACTERISTICAS  ESTABLECIDAS EN LAS FICHAS TECNICAS  DE MATERIAS PRIMAS Y/O INSUMOS.
</t>
  </si>
  <si>
    <t xml:space="preserve">CONTROL DE CALIDAD EN LA MANUFACTURA DE LOS PRODUCTOS </t>
  </si>
  <si>
    <t>GARANTIZAR EL ASEGURAMIENTO METROLÓGICO DE LOS EQUIPOS  UTILIZADOS EN INSPECCION Y ENSAYO Y EN LA MANUFACTURA DE PRODUCTOS.</t>
  </si>
  <si>
    <t xml:space="preserve">INCUMPLIMIENTO DE LAS ESPECIFICACIONES TECNICAS DE LOS PRODUCTOS </t>
  </si>
  <si>
    <t xml:space="preserve">1.QUE LAS CONDICIONES DE LOS EQUIPOS NO DEN GARANTIAS DE LAS MEDICIONES
2.QUE LOS EQUIPOS NO CUENTEN CON EL MANTENIMIENTO Y CALIBRACION OPORTUNA.
3.INCUMPLIMIENTO DEL PLAN DE ASEGURAMIENTO METROLOGICO
</t>
  </si>
  <si>
    <t xml:space="preserve">1. CONTINUAR CON EL PROGRAMA DE CAPACITACIÓN EN PASANTÍAS METROLÓGICAS 
2.CUMPLIR CON EL PROGRAMA DE ASEGURAMIENTO METROLOGICO
</t>
  </si>
  <si>
    <t>% DE CUMPLIMIENTO DEL PROGRAMA DE ASEGURAMIENTO METROLOGICO
CAPACITACIONES REALIZADAS / CAPACITACIONES PROGRAMADAS</t>
  </si>
  <si>
    <t>GARANTIZAR Y MANTENER LAS MEJORES CONDICIONES QUE GENERENEL BIENESTAR FISICO, PSICOLOGICO Y SOCIAL DE LOS SERVIDORES PUBLICOS DE LA EMPRESA:</t>
  </si>
  <si>
    <t>ELABORAR, EJECUTAR Y CONTROLAR LOS MOVIMIENTOS QUE AFECTAN LAS APROPIACIONES PRESUPUESTALES PARA CADA VIGENCIA FISCAL</t>
  </si>
  <si>
    <t>REALIZAR EL RECAUDO Y ADMINISTRACION DE LOS RECURSOS FINANCIEROS DE LA EMRPESA, ASI COMO EL PAGO DE LAS OBLIGACIONES CONTRAIDAS POR AL ENTIDAD, DE ACUERDO CON LAS DISPOSICIONES LEGALES VIGENTES.</t>
  </si>
  <si>
    <t>DETERMINAR CUALES SON LOS COSTOS REALES DE PRODUCCION, ADMINISTRATIVOS Y DEMÁS EN LA EMPRESA.</t>
  </si>
  <si>
    <t>GARANTIZAR QUE LAS MATERIAS PRIMAS E INSUMOS NECESARIOS PARA EL PROCESO DE PRODUCCION Y LOS PRODUCTOS (TERMINADOS Y EN PROCESO) CUMPLAN CON LAS ESPECIFICACIONES TECNICAS DE CALIDAD ESTABLECIDAS POR LA ENTIDAD.</t>
  </si>
  <si>
    <t>GARANTIZAR EL CORRECTO EJERCICIO DEL CONTROL DISCIPLINARIO,  MEDIANTE LA APLICACIÓN E INTERPRETACION DE LAS NORMAS DISCIPLINARIAS;  INVESTIGANDO LAS PRESUNTAS FALTAS DISCIPLINARIAS Y CUMPLIENDO CABALMENTE CON LOS PRINCIPIOS ESTABLECIDOS EN LA CONSTITUCION POLITICA, ESPECIALMENTE GARANTIZANDO EL DEBIDO PROCESO.</t>
  </si>
  <si>
    <t xml:space="preserve">1.FALTA CULTURA DE PLANEACION
2.DECISION DE INVERSIÓN DE RECURSOS, SIN ESTUDIOS PREVIOS
3.DESCONOCIMIENTO DEL PROCEDIMIENTO PARA REALIZAR PROYECTOS DE INVERSION.
4.NO INSCRIPCION DE PROYECTOS EN EL BANCO DE PROYECTOS DE INVERSION DE LA ELC
</t>
  </si>
  <si>
    <t xml:space="preserve">1.PERDIDA DE RECURSOS INVERTIDOS EN PROYECTOS NO VIABLES TECNICA Y FINANCIERAMENTE.
2.IMPROVIZACION EN LA EJECUCION DE LOS PROYECTOS DE INVERSION, POR FALTA DE PLANEACION
</t>
  </si>
  <si>
    <t>EXISTEN PROCEDIMIENTOS  Y SE EFECTUAN LAS SOLICITUDES DE INSCRIPCION AL BANCO DE PROYECTOS, ANUALMENTE CUANDO SE ELABORA EL PLAN DE ACCION.</t>
  </si>
  <si>
    <t>FORMULAR Y EVALUAR ELPROYECTO, DE ACUERDO CON EL PROCEDIMIENTO</t>
  </si>
  <si>
    <t>INVERSIÓN DE RECURSOS EN PROYECTOS INVIABLES PARA LA EMPRESA.</t>
  </si>
  <si>
    <t xml:space="preserve">ELABORACION DE INFORMES POR PARTE DE LAS ÁREAS, CON ERRORES E INCONSISTENCIAS.
INOPOTUNIDAD EN LA  ENTREGA  DE LA INFORMACION POR PARTE DE LAS DIFERENTES AREAS PARA CONSOLIDACION Y ENVIO A LOS ENTES INTERNOS Y EXTERNOS
</t>
  </si>
  <si>
    <t>SOLICITUD ANTICIPADA DE INFORMES, RECORDATORIOS DE CUMPLIMIENTO
SE BRINDA ASESORIA PROFESIONAL PARA LA ELABORACION DE INFORMES</t>
  </si>
  <si>
    <t>1. ESTABLECER UN CRONOGRAMA DE ENTREGA DE INFORMES 
2. VERIFICAR EL CUMPLIMIENTO DEL CRONOGRAMA
3.REVISION Y VERIFICACION DE LA INFORMACION GENERADA POR PARTE DE LOS LIDERES DE LOS PROCESOS, ANTES DE SU ENTREGA
4.SE RESPONSABILICEN LOS LIDERES DE LOS PROCESOS, CONLLEVANDO A SOLICITUDES DE PRORROGA</t>
  </si>
  <si>
    <t>COBRO COACTIVO</t>
  </si>
  <si>
    <t>ZONA DE REISGO EXTREMA</t>
  </si>
  <si>
    <t>ZONA DE RIESSGO ALTA</t>
  </si>
  <si>
    <t>PROCEDIMIENTO Y EL SISTEMA DE INFORMACION SAP FACILITA LA REVISION PREVIA AL CIERRE</t>
  </si>
  <si>
    <t>EL NO PAGO OPORTUNO DE LAS ACREENCIAS ADQUIRIDAS POR LA ELC</t>
  </si>
  <si>
    <t>EL SISTEMA NO PERMITE REALIZAR GIROS SI NO HAY PRESUPUESTO</t>
  </si>
  <si>
    <t>SUBGERENCIA FINANCIERA (TESORERIA)/ RESPONSABLES DE LA INFORMACION Y DOCUMENTOS FUENTE</t>
  </si>
  <si>
    <t>EMPRESA DE LICORES DE CUNDINAMARCA</t>
  </si>
  <si>
    <t>Código:</t>
  </si>
  <si>
    <t>Versión:</t>
  </si>
  <si>
    <t>Fecha de emisión</t>
  </si>
  <si>
    <t>1.  SOCIALIZACIONES REALIZADAS / SOCIALIZACIONES PROGRAMADAS 
2. PROYECTOS INSCRITOS EN EL BANCO DE PROYECTOS / PROYECTOS PRESENTADOS PARA EVALUACION
3.  INFORMES TRIMESTRALES DE SEGUIMIENTO 
4.  ASESORIAS BRINDADAS / ASESORIAS SOLICITADAS.</t>
  </si>
  <si>
    <t xml:space="preserve">1.PLANEACION INSTITUCIONAL POCO REALIZABLE
2.DISMINUCION DE LAS VENTAS, 
3.INCUMPLIMIENTO DE ENTREGAS A DISTRIBUIDORES, 
4.NO ABASTECIMIENTO DEL MERCADO
5.PERDIDA DE IMAGEN INSTITUCIONAL
6.INTERRUPCION DE LAS ACTIVIDADES DESARROLLADAS E INEFICACIA EN LA EJECUCION DEL PLAN ESTRATEGICO
</t>
  </si>
  <si>
    <t xml:space="preserve">1. SEGUIMIENTO PERIODICO A LA EJECUCION DE LOS PLANES, PROGRAMAS Y PROYECTOS.
2.ACOMPAÑAMIENTO Y ASESORIA PERMANENTE EN LA FORMULACION DE LOS PLANES, PROGRAMAS Y PROYECTOS.
3. EJECUCION DE MESAS DE TRABAJO BUSCANDO LA MEJORA CONTINUA DE LA COMUNICACION
</t>
  </si>
  <si>
    <t xml:space="preserve">MERCADEO Y PUBLICIDAD </t>
  </si>
  <si>
    <t>SEGURIDAD Y SALUD EN EL TRABAJO</t>
  </si>
  <si>
    <t>DEFENSA JURIDICA</t>
  </si>
  <si>
    <t>GESTIÓN DE COMUNICACIONES INSTITUCIONALES</t>
  </si>
  <si>
    <t>CONTROL AMBIENTAL</t>
  </si>
  <si>
    <t>PLANEACION INADECUADA  DE  INGRESOS Y GASTOS DEL PRESUPUESTO DE LA EMPRESA DE LICORES DE CUNDINAMARCA</t>
  </si>
  <si>
    <t>MODIFICACIONES AL PRESUPUESTO</t>
  </si>
  <si>
    <t>ZONA DE RIESGO EXTREMO</t>
  </si>
  <si>
    <t>TODAS LAS AREAS DE LA EMPRESA DE LICORES DE CUNDINAMARCA / SUBGERENCIA FINANCIERA/ PRESUPUESTO</t>
  </si>
  <si>
    <t xml:space="preserve">1. RETRASOS EN  LAS REQUISICIONES  DE LOS MATERIALES PARA REALIZAR LAS ACTIVIDADES DE MANTENIMIENTO
2. NO EXISTEN REPRESENTANTES DE LOS REPUESTOS DE LA MAQUINAS 
3.RETRASOS EN EL CUMPLIMIENTO DEL PROGRAMA DE MANTENIMIENTO  Y DISMINUCION EN LA EFICIENCIA MECANICA POR LA ALTA ROTACION DEL PERSONAL
4. FALTA DE PERSONAL COMPETENTE QUE ABARCA EDUCACION, FORMACION, HABILIDADES Y EXPERIENCIA-
</t>
  </si>
  <si>
    <t xml:space="preserve">1. PARO DEL PROCESO PRODUCTIVO
2. SE AFACTA LA CALIDAD DEL PRODUCTO 
4. ALTOS COSTOS DE MANTENIMIENTO
5.PERDIDA DEL CONOCIMIENTO
</t>
  </si>
  <si>
    <t>INCORRRECTO REGISTRO EN EL INGRESO DE LOS MATERIALES Y/O REPUESTOS EN LA PLATAFORMA SAP</t>
  </si>
  <si>
    <t>NO CONTAR CON EL INVENTARIO REAL DE MATERIALES Y REPUESTOS EN EL SISTEMA O FISICO.</t>
  </si>
  <si>
    <t>1.REGISTRO INADECUADO EN EL SISTEMA  QUE AFECTA LA INFORMACION SUMINSTRADA POR ALMACEN- NO ES ACORDE A LOS INVENTARIOS FISICOS EXISTENTES
2.INCUMPLIMIENTO DEL PROCEDIMIENTO DE MANTENIMIENTO EN LA PLATAFORMA SAP</t>
  </si>
  <si>
    <t>1.NO EXISTE ACTUALIZACION TECNOLOGICA
2.MAQUINARIA OBSOLETA</t>
  </si>
  <si>
    <t>PERDIDAS  DE PRODUCCION POR PAROS DE MAQUINA</t>
  </si>
  <si>
    <t>PROGRAMA DE MANTENIMIENTO PREVENTIVO/ INSPECCIONES FUNCIONALES</t>
  </si>
  <si>
    <t>EL MANTENIMIENTO A LA PARTE ELECTRICA ES MUY COMPLICADO</t>
  </si>
  <si>
    <t>1.ACTUALIZACION DE COMPONENTES DE MAQUINARIA
2.REALIZAR INSPECCIONES FUNCIONALES A LA MAQUINARIA</t>
  </si>
  <si>
    <t>INCREMENTO EN LA ADULTERACION DE LOS PRODUCTOS DE LA ELC</t>
  </si>
  <si>
    <t xml:space="preserve">1.FALTA DE CONTROL POR PARTE DE LAS AUTORIDADES JUDICIALES, FRENTE AL DELITO 
2.INCREMENTO DEL CONSUMO DE LICOR ADULTERADO EN BOGOTA Y CUNDINAMARCA.
</t>
  </si>
  <si>
    <t>DIRECCION DE RENTAS DEL DEPARTAMENTO EN APOYO DEL GRUPO GACLA DE LA ELC</t>
  </si>
  <si>
    <t>SI}</t>
  </si>
  <si>
    <t xml:space="preserve">1. INTENSIFICAR LOS CONTROLES QUE REALIZA LA POLICIA FISCAL  Y ADUANERA, Y LA DIRECCION DE RENTAS DEL DEPARTAMENTO A LOS ESTABLECIMIENTOS DONDE SE COMERCIALIZA Y CONSUME BEBIDAS ALCOHOLICAS
2. CAPACITACION A LOS MIEMBROS DE LA POLFA,CTI,INSPECTORES DE POLICIA ,INSPECTORES DE SANIDAD SOBRE LA IDENTIFICACION DE LICOR ADULTERADO </t>
  </si>
  <si>
    <t>1.No DE OPERATIVOS REALIZADOS /NO DE OPERATIVOS PROGRAMADOS 
2. CAPACITACIONES REALIZADAS  / CAPACITACIONES SOLICITADAS</t>
  </si>
  <si>
    <t xml:space="preserve">1. DESCONOCIMIENTO DE LAS NORMAS, REGLAMENTOS, LEYES, ETC
2.DESCONOCIMIENTO DEL PROCEDIMIENTO DOCUMENTADO Y APROBADO
</t>
  </si>
  <si>
    <t>PROCEDIMIENTO DISCIPLINARIO, LEY 734 DE 2012</t>
  </si>
  <si>
    <t xml:space="preserve">CAPACITAR A TODO EL PERSONAL DE LA ELC, SOBRE LA LEY 734 DE 2002
ESTATUTO ANTICORRUPCIÓN, REGLAMENTO INTERNO DE TRABAJO.
</t>
  </si>
  <si>
    <t>CAPACITACIONES REALIZADAS / CAPACITACIONES PROGRAMADAS</t>
  </si>
  <si>
    <t>CADUCIDAD Y PRESCRIPCIÓN DE LA ACCION DISCIPLINARIA</t>
  </si>
  <si>
    <t>APOYAR LOS OPERATIVOS DE CONTROL DE LIXCOR ADULTERADO QUE ADELANTA LA DIRECCION DE RENTAS DEL DEPARTAMENTO Y LAS DIFERENTES AUTORIDADES ADMINISTRATIVAS Y JUDICIALES DENTRO DE LOS DEPARTAMENTOS DONDE SE TENGA LA DISTRIBUCION DE LOS PRODUCTOS DE LA ELC</t>
  </si>
  <si>
    <t>DILIGENCIAMIENTO DE HOJA DE TRABAJO POR LINEA DE PRODUCCION</t>
  </si>
  <si>
    <t>ANALISIS DE HOJAS DE TRABAJO Y CRUCE DE INFORMACION CON PRODUCTO TERMINADO</t>
  </si>
  <si>
    <t xml:space="preserve">PLANIFICACION DEL SISTEMA INTEGRADO DE GESTION </t>
  </si>
  <si>
    <t>PROCEDIMIENTOS, ASESORIAS,PROYECCIONES</t>
  </si>
  <si>
    <t>ESTABLECER, IMPLEMENTAR Y MANTENER EL SISTEMA INTEGRADO DE GESTION DE LA ENTIDAD, MEDIANTE LA ELABORACION Y CONTROL DE DOCUMENTOS Y REGISTROS; 
 LA MEDICION DE LA GESTION, LA ADMINISTRACION DE RIESGOS Y LA REVISION POR LA ALTA DIRECCION CON EL FIN DE ORIENTAR, FACILITAR Y TOMAR DECISIONES QUE PERMITAN EL LOGRO DE LOS OBJETIVOS INSTITUCIONALES EN TERMINOS DE EFICIENCIA, EFICACIA Y EFECTIVIDAD.</t>
  </si>
  <si>
    <t xml:space="preserve">INEXACTITUD DE DATOS FINANCIEROS </t>
  </si>
  <si>
    <t>REPROCESOS</t>
  </si>
  <si>
    <t>TODAS LA DEPENDENCIAS/SUBGERENCIA FINANCIERA-CONTABILIDAD</t>
  </si>
  <si>
    <t>EXISTE EL PROCEDIMIENTO DE INDUCCION Y REINDUCCION</t>
  </si>
  <si>
    <t>PROPENDER POR QUE LOS ACTOS ADMINISTRATIVOS EMITIDOS Y ACTIVIDADES DESARROLLADAS POR LA ENTIDAD, SE AJUSTEN A LA NORMATIVIDAD VIGENTE Y APLICABLE A LA EMPRESA.</t>
  </si>
  <si>
    <t>POLITICAS DE ADMINISTRACION DEL RIESGO</t>
  </si>
  <si>
    <t>1.REVISIÓN INTERNA DEL JEFE INMEDIATO Y/O POR LOS ASESORES EXTERNOS EN LAS DIFERENTES AREAS
2.REVISION PERIODICA DE LA NORMATIVIDAD EXPEDIDA POR EL DEPARTAMENTO .</t>
  </si>
  <si>
    <t>NUMERO DE  ACTOS ADMINISTRATIVOS REVISADOS / NUMERO DE SOLICITUDES DE REVISION DE ACTOS ADMINISTRATIVOS</t>
  </si>
  <si>
    <t>1.No DE DERECHOS DE PETICION RESPONDIDOS DENTRO DE TERMINOS /No DE DERECHOS DE PETICION RADICADOS</t>
  </si>
  <si>
    <t xml:space="preserve">1. No.  DE INFORMES REVISADOS POR LA OFICINA JURIDICA  / NO. DE INFORMES PRESENTADOS POR ASESORES EXTERNOS.
</t>
  </si>
  <si>
    <t xml:space="preserve">USURPACION MARCARIA
PRODUCTO SIN REGISTRO MARCARIO EN EL  MERCADO
</t>
  </si>
  <si>
    <t>1.  CONTROL DE VENCIMIENTO DE VIGENCIAS DE REGISTROS MARCARIOS, SANITARIOS Y NOMBRES DE DOMINIO
2. VIGILANCIA DE SIGNOS DISTINTIVOS, PROPIEDAD DE LA ELC EN REDES SOCIALES Y CUALQUIER PLATAFORMA DEL ENTORNO DIGITAL.
3. VERIFICAR SI EXISTEN SOLICITUDES DE REGISTROS MARCARIOS, LEMAS COMERCIALES , POR PARTE DE TERCEROS.</t>
  </si>
  <si>
    <t xml:space="preserve">1.No DE REGISTROS RENOVADOS / NO. DE REGISTROS QUE REQUIERAN RENOVACION
2. No. DE  VULNERACIONES IDENTIFICADAS / No. DE ACCIONES EMPRENDIDAS </t>
  </si>
  <si>
    <t xml:space="preserve">1.No DE SOLICITUDES EFECTUADOS  / No DE PROCESOS INICIADOS
</t>
  </si>
  <si>
    <t>1. ESTADISTICAS DE AUSENTISMO-MENSUAL
2. REMISION DE CASOS ESPECIALES A LA OFICINA DE CONTROL INTERNO DISCIPLINARIO.</t>
  </si>
  <si>
    <t xml:space="preserve">EXISTE CRONOGRAMA CON FECHAS PARA RECEPCION Y PAGO DE NOVEDADES.
ASESORIA EXTERNA PARA EL PROGRAMA DE NOMINA
</t>
  </si>
  <si>
    <t>RELIQUIDACIONES</t>
  </si>
  <si>
    <t>BIOMETRICO
REGLAMENTO INTERNO DE TRABAJO
CIRCULARES INTERNAS</t>
  </si>
  <si>
    <t xml:space="preserve">PROGRAMA DE SALUD Y SEGURIDAD EN EL TRABAJO 
</t>
  </si>
  <si>
    <t xml:space="preserve">1. INDICE DE CUMPLIMIENTO DEL USO DE LOS EPP 
2.CAPACITACIONES REALIZADAS / CAPACITACIONES PROGRAMADAS
3.CUMPLIMIENTO ANUAL DEL PROGRAMA DE S. Y SALUD EN EL TRABAJO
</t>
  </si>
  <si>
    <t>1.EL CUADAL INICIAL DISEÑADO PARA LA PLANTA DE TRATAMIENTO DE AGUA RESIDUAL DOMESTICA- ARD, NO ES SUFICIENTE PARA LA REQUERIDA PARA LA OPERACIÓN Y FUNCIONAMIENTO DE LA PLANTA</t>
  </si>
  <si>
    <t>1.CANTIDAD KILOS MATERIAL APROVECHABLE VENDIDOS / CANTIDAD KILOS MATERIAL APROVECHABLE PRODUCIDO</t>
  </si>
  <si>
    <t>1. REALIZAR MANTENIMIENTOS Y CERRAMIENTOS DE AREAS .</t>
  </si>
  <si>
    <t>EVALUACIÓN CUALITATIVA DE LA EFECTIVIDAD DE LOS CONTROLES</t>
  </si>
  <si>
    <t>SE CONTROLAN TERMINOS DE VENCIMIENTO
SE CUENTA CON FIRMA ASESORA  QUE VERIFICAN POSIBLES VULNERACIONES QUE PUEDAN AFECTAR NUESTRAS MARCAS</t>
  </si>
  <si>
    <t>EJECUTAR ELPROGRAMA DE MANTENIMIENTO PREVENTIVO CON EL FIN DE PROLONGAR LA VIDA UTIL DE LOS ACTIVOS</t>
  </si>
  <si>
    <t xml:space="preserve">INCUMPLIMIENTO DEL PROGRAMA DE PRODUCCION
SE AFECTA LA CALIDAD DEL PRODUCTO
ALTOS COSTOS DEL MANTENIMIENTO
</t>
  </si>
  <si>
    <t>SE INFORMA AL ALMACEN LAS CARACTERISTICAS DE LOS MATERIALES SOLICITADOS</t>
  </si>
  <si>
    <t xml:space="preserve">
TOMA DE DECISIONES
</t>
  </si>
  <si>
    <t xml:space="preserve">1. DESACTUALIZACION Y DESCONOCIMIENTO   DE LAS NORMAS INTERNAS Y EXTERNAS 
</t>
  </si>
  <si>
    <t>1. INADECUADO SEGUIMIENTO Y CONTROL DE LOS TÉRMINOS JUDICIALES
2. VIGILANCIA A  LOS PROCESOS JUDICIALES 
3. RADICACION EXTEMPORANEA
3. INDEBIDA REPRESENTACION</t>
  </si>
  <si>
    <t xml:space="preserve">1. INDEBIDA APLICACIÓN DE NORMAS
2. INCUMPLIMIENTO DE TERMINOS
3. AUSENCIA DE SEGUIMIENTO </t>
  </si>
  <si>
    <t>ATENDER CON CALIDAD Y EN OPORTUNIDAD LAS SOLICITUDES ELEVADAS ANTE LA EMPRESA, POR PERSONAS EXTERNAS</t>
  </si>
  <si>
    <t>1.  AUSENCIA DE TRAZABILIDAD DE LA INFORMACION  (DERECHOS DE PETICION)
2. MALA INTERPRETACION DE LA SOLICITUD
3. DESCONOCIMIENTO DE LAS NORMAS</t>
  </si>
  <si>
    <t>1. APROPIACIÓN POR TERCEROS DE SIGNOS DISTINTIVOS Y EMBLEMAS REGISTRADOS POR LA ELC
2. PRESENTACION EXTEMPORANEA DE LA RENOVACION DE LOS REGISTROS MARCARIOS Y/O SANITARIOS</t>
  </si>
  <si>
    <t>RESPUESTAS  INCOMPLETAS, QUE NO ATIENDA LO SOLICITADO Y FUERA DE TERMINOS.</t>
  </si>
  <si>
    <t>EMITIR CONCEPTOS ERRADOS  
EXPEDIR ACTOS ADMINISTRATIVOS CON FALSA MOTIVACION</t>
  </si>
  <si>
    <t>VENCIMIENTO DE TÉRMINOS JUDICIALES
CONDENA POR DEFENSA TECNICA DEFICIENTE</t>
  </si>
  <si>
    <t>PRESCRIPCIÓN DE SANCIONES O MULTAS IMPUESTAS
APLICACIÓN DE MEDIDA CAUTELAR DE MANERA ERRONEA</t>
  </si>
  <si>
    <t>1.  SANCIONES O CONDENAS PATRIMONIALES, DISCIPLINARIAS O FISCALES.</t>
  </si>
  <si>
    <t xml:space="preserve">1. SANCIONES O CONDENAS PATRIMONIALES, DISCIPLINARIAS Y FISCALES
2. PERDIDA PATRIMONIAL O REPUTACIONAL
</t>
  </si>
  <si>
    <t>1. SANCIONES
2. CONDENAS
3. AFECTACIÓN DEL PATRIMONIO DE LA EMPRESA Y DEL SERVIDOR PÚBLICO.</t>
  </si>
  <si>
    <t xml:space="preserve">1. PÉRDIDA DE IMAGEN.
2. PÉRDIDA DE MERCADO.
3. SANCIONES.
4. AFECTACIÓN DE LA SALUD PÚBLICA.
5. AFECTACIÓN DEL FISCO DEPARTAMENTAL (SALUD Y EDUCACIÓN).
</t>
  </si>
  <si>
    <t>1. DETRIMIENTO PATRIMONIAL</t>
  </si>
  <si>
    <t>SE CUENTA CON LA AFILIACION A LEGIS PARA LA ACTUALIZACION DE LAS NORMAS Y PROCEDIMIENTOS
REVISION POR PARTE DE ASESORES EXTERNOS ESPECIALIZADOS</t>
  </si>
  <si>
    <t>SE FIRMO CONTRATO CON LITIGANDO PARA VIGILANCIA JUDICIAL  Y CONTRATOS PARA LA DEFENSA CON ASESORES EXTERNOS EXPERTOS</t>
  </si>
  <si>
    <t xml:space="preserve">1.SANCIONES DE LOS ORGANISMOS DE CONTROL (CONTRALORIA SUPER SALUD ETC)
</t>
  </si>
  <si>
    <t xml:space="preserve">SANCIONES DISCIPLINARIAS, 
SANCIONES DE ORGANOS DE CONTROL
</t>
  </si>
  <si>
    <t xml:space="preserve">
1.SEGUIMIENTO DE TERMINOS DE LOS DERECHOS DE PETICION RADICADOS EN LA GERENCIA Y LOS QUE TENGAN COMPETENCIA EN LA OFICINA</t>
  </si>
  <si>
    <t xml:space="preserve">1.CONTROL DE LOS PROCESOS A TRAVÉS DE LA PÁGINA DE LA RAMA JUDICIAL.
2.VERIFICACION DE LA INFORMACION SUMINISTRADA POR EL ASESOR EXTERNO Y POR LA EMPRESA DE VIGILANCIA JUDICIAL.
</t>
  </si>
  <si>
    <t>1.DOCUMENTAR EL PROCEDIMIENTO DE COBRO COACTIVO
2.FILTRO Y CONTROL DE SEGUIMIENTO DE ACTUACIONES DENTRO DEL PROCESO
3.INFORME MENSUAL DEL ESTADO DE CADA PROCESO</t>
  </si>
  <si>
    <t xml:space="preserve">PROVEER, MANTENER Y DESARROLLAR UN RECURSO HUMANO ALTAMENTE CALIFICADO Y MOTIVADO A TRAVÉS DE EJECUCION DE PROGRAMAS EFICIENTES QUE FORMENTEN LA CULTURA ORGANIZACIONAL CON EL FIN DE ALCANZAR LOS OBJETIVOS Y METAS DEL PLAN ESTRATEGICO, ASI COMO VELAR POR EL CUMPLIMIENTO DE LAS NORMAS Y PROCEDIMIENTOS VIGENTES. </t>
  </si>
  <si>
    <t xml:space="preserve">
1. No DE RELIQUIDACIONES EFECTUADAS POR ERRORES PRESENTADOS EN LIQUIDACION EN EL PERIODO</t>
  </si>
  <si>
    <t xml:space="preserve">
1.LAS DEPENDENCIAS NO REALIZAN LA PERTINENTE VERIFICACION DE LA INFORMACION QUE REGISTRAN
2.REPROCESOS DE LA INFORMACION POR MAL REGISTRO DE LA MISMA.
3.NO INDUCCION A NUEVOS FUNCIONARIOS EN MANEJO DEL SISTEMA DE INFORMACION 
4.REGISTRO DE  ALGUNA INFORMACION MANUAL (IVA)
5.NO ACTUALIZACION PERMANENTE DE ROLES Y PERFILES DE LOS USUARIOS DEL SISTEMA DE INFORMACION. 
6. ENTREGA INOPORTUNA DE INFORMACIÓN POR PARTE DE LAS AREAS
7. SISTEMA DE INFORMACION NO FLEXIBLE  EN ACTUALIZACIONES DE TIPO NORMATIVO</t>
  </si>
  <si>
    <t>1. INFORMACION INEXACTA DE PRESUPUESTO</t>
  </si>
  <si>
    <t>1. ENTREGA DE INFORMACION INOPORTUNA A LAS ENTIDADESD E VIGILANCIA Y CONTROL Y PARTES INTERESADAS
2. TOMA DE DECISIONES INADECUADAS
3. SANCIONES</t>
  </si>
  <si>
    <t>EXISTEN PROCEDIMIENTOS E INSTRUCTIVOS PARA LOS USUARIOS DE SAP</t>
  </si>
  <si>
    <t>REPROCESOS PARA CORREGIR ERRORES LO QUE IMPLICA DOBLE TRABAJO Y PERMANENTE CONSULTORIA DE SAP</t>
  </si>
  <si>
    <t>1. ACTUALIZAR ROLES Y PERFILES DE LOS USUARIOS DE PRESUPUESTO EN SAP 
 2. PERMANENTE CAPACITACION A LOS USUARIOS DEL SISTEMA SAP MODULO DE PRESUPUESTO
3. DEFINIR CONTROLES EN EL MANEJO  DE LA INFORMACION PRESUPUESTAL DENTRO DEL SISTEMA SAP
4. PERMANENTE ANALISIS DE LA EJECUCIÓN PRESUPUESTAL 
5. ESTABILIZAR EL SISTEMA DE INFORMACION PARA QUE ARROJE DATOS DE CALIDAD Y OPORTUNAMENTE</t>
  </si>
  <si>
    <t>1. No. DE DOCUMENTOS MODIFICADOS / No. DE DOCUMENTOS REGISTRADOS TRIMESTRALMENTE
2. SOLICITUD ACTUALIZACION ROLES Y PERFILES AL AREA DE SISTEMAS DE INFORMACION
3. SOLICITUD DE CAPACITACIONES EN SAP
4. HOJAS DE TRABAJO DE CONCILIACION DE INGRESOS Y GASTOS ENTRE CONTABILIDAD Y PRESUPUESTO TRIMESTRAL</t>
  </si>
  <si>
    <t>1. POCO CONOCIMIENTO DE LAS AREAS AL MOMENTO DE PLANEAR EL PRESUPUESTO DE CONFORMIDAD CON LOS PLANES DE ACCION</t>
  </si>
  <si>
    <t>1. INCUMPLIMIENTO EN LA EJECUCION DEL PRESUPUESTO
2. NO LOGRO PLANES DE ACCION
3. MODIFICACIONES PRESUPUESTALES</t>
  </si>
  <si>
    <t>1. ANALISIS Y SEGUIMIENTO DE LA EJECUCION PRESUPUESTAL DE LA EMPRESA
2. SE REMITE MEMORANDO CON INDICACIONES TECNICAS Y LEGALES PARA LA ELEBORACION DEL PRESUPUESTA A CADA AREA</t>
  </si>
  <si>
    <t xml:space="preserve">1. CAPACITAR PARA QUE  LAS AREAS CONSULTEN INFORMACION EN EL SISTEMA, COMO INSUMO PARA LA PLANEACION ADECUADA DEL ANTEPROYECTO DE PRESUPUESTO DE LA SIG IENTE VIGENCIA
2.ELABORAR Y SOCIALIZAR EL CRONOGRAMA PARA LA ELABORACION DEL ANTEPROYECTO DE PRESUPUESTO.
3. ENVIAR MEMORANDO CON LAS ESPECIFICACIONES TECNICAS PARA LA ELABORACION DEL ANTEPROYECTO DE PRESUPUESTO DEL SIGUIENTE AÑO
</t>
  </si>
  <si>
    <t>1. No. DE TRASLADADOS REALIZADOS  VIGENCIA ACTUAL VS. No. DE TRASLADOS REALIZADOS AÑO ANTERIOR
2. CAPACITACION EN PRESUPUESTO PARA DIRECTIVOS</t>
  </si>
  <si>
    <t>1. PROBLEMAS SAP- NO PLANEACIÓN CON ANTERIORIDAD POR PARTE DE LAS AREAS DEL REGISTRO OPORTUNO DE LA INFORMACIÓN EN EL SISTEMA SAP. 
2. INFORMACIÓN INCOMPLETA Y OPORTUNA  POR PARTE DE LAS AREAS EN CUANTO TIENE QUE VER CON SOPORTES DE LA SOLICITUD DEL PAGO . 3. LA LIQUIDACION DE NOMINA DE LA EMPRESA SE HACE EN UN SISTEMA DE INFORMACIÓN DIFERENTE, A SAP,  Y LA INFORMACION NO ES RADICADA OPORTUNAMENTE EN LA TESORERIA</t>
  </si>
  <si>
    <t>1.SANCIONES
2.DETRIMIENTO PATRIMONIAL
3. AFECTACION DE LA IMAGEN  INTERNA Y EXTERNA DE LA EMPRESA</t>
  </si>
  <si>
    <t xml:space="preserve">1. No DE PAGOS NO OPORTUNOS /No TOTAL DE PAGOS REGISTRADOS TRIMESTRALMENTE
</t>
  </si>
  <si>
    <t>1.ENTREGA DE INFORMACION INOPORTUNA E INEXACTA POR APRTE DE LAS AREAS INVOLUCRADAS EN EL PROCESO</t>
  </si>
  <si>
    <t>INEXACTITUD EN LA DETERMINACION DE LOS  COSTOS DE PRODUCCION</t>
  </si>
  <si>
    <t>1.REDUCCION DE LOS INGRESOS POR MALA DETERMINACIÒN DEL COSTO DEL PRODUCTO
2.IMPACTO DE UTILIDADES</t>
  </si>
  <si>
    <t xml:space="preserve">SUBGERENCIA FINANCIERA/PROFESIONAL UNIVERSITARIO DE CONTABILIDAD  (COSTOS)
</t>
  </si>
  <si>
    <t xml:space="preserve">1.IMPLEMENTACION DE CONTROLES: BLOQUEO DEL SISTEMA LOS DOS (2) PRIMEROS DIAS HABILES DEL MES SIGUIENTE A LA FECHA DE CIERRE
2. REVISION PERIODICA DE LA INFORMACION REGISTRADA POR LOS RESPONSABLES DE LAS DIFERENTES AREAS.
3. CUMPLIMIENTO EN LA ENTREGA DE LA INFORMACION POR PARTE DE LOS RESPONSABLES DE SU PRODUCCION, EN CADA AREA. </t>
  </si>
  <si>
    <t>CONSOLIDAR Y ANALIZAR LA INFORMACION PREVIO A LA ELABORACION DE ESTADOS FINANCIEROS RAZONABLES Y OPORTUNOS QUE AYUDEN A LA PLANEACION, ORGANIZACIÓN, TOMA DE DECISIONES Y DIRECCION DE LA EMPRESA.</t>
  </si>
  <si>
    <t>1. EL  RECONOCIMIENTO DE LA INFORMACION NO SE EFECTUA EN TIEMPO REAL. 
2.LAS DEPENDENCIAS NO REALIZAN LA PERTINENTE VERIFICACION DE LA INFORMACION QUE REGISTRAN
3.REPROCESOS DE LA INFORMACION POR MAL REGISTRO DE LA MISMA.
4.NO INDUCCION A NUEVOS FUNCIONARIOS EN MANEJO DEL SISTEMA DE INFORMACION 
5.DEFICIENCIA EN EL MANEJO OPERATIVO Y FUNCIONAL DEL SISTEMA DE INFORMACIÓN
6.NO ACTUALIZACION PERMANENTE DE ROLES Y PERFILES DE LOS USUARIOS DEL SISTEMA DE INFORMACION.</t>
  </si>
  <si>
    <t>1. INEXACTITUD EN ESTADOS FINANCIEROS
2. SANCION DE LAS ENTIDADES DE VIGILANCIA Y CONTROL
3. HALLAGOS DE LA CONTRALORIA
4. TOMA DE DECISIONES EQUIVOCADAS
5.ENTREGA INOPORTUNA DE INFORMACION</t>
  </si>
  <si>
    <t>EL SISTEMA SAP ESTA PARAMETRIZADO DE ACUERDO A CADA TIPO DE TRANSACCION.
REVISION DE LA PARAMETRIZACION, POR PARTE DE CONTABILIDAD</t>
  </si>
  <si>
    <t>1. VERIFICACION DE LA INFORMACION ANTES DE SER RECONOCIDA EN EL SISTEMA DE INFORMACION POR PARTE DE CADA DEPENDENCIA.
2. CAPACITACION Y/O ACTUALIZACION DE LOS USUARIOS DEL SISTEMA SOBRE EL REGISTRO DE LA INFORMACION AL SISTEMA DE INFORMACION
3. REMISION DE LA INFORMACION INEXACTA AL AREA RESPONSABLE, PARA SU AJUSTE Y REPROCESO.
4.ACTUALIZACON E IMPLEMENTACION DEL MANUAL INTERNO CONTABLE Y FINANCIERO DE LA EMPRESA
5. ACTUALIZACION Y SEGUIMIENTO PERMANENTE A LA PARAMETRIZACION DEL SISTEMA DE INFORMACION.
6.REGISTRO OPORTUNO DE LA INFORMACION POR PARTE DE LAS AREAS RESPONSABLES.</t>
  </si>
  <si>
    <t>MANUAL DE CALIDAD, PLATAFORMA ESTRATEGICA DEFINIDA</t>
  </si>
  <si>
    <t xml:space="preserve">1. PERDIDAS ECONOMICAS
2. SANCIONES,DEMANDAS, PROCESOS DISCIPLINARIOS, ENTREGA INOPORTUNA DE LA INFORMACION
3. INCUMPLIMIENTO DE ENTREGA DE INFORMACION OPORTUNA A LOS DIFERENTES ENTES
4.INADECUADA GESTION
</t>
  </si>
  <si>
    <t>1. No. DE PERSONAS CAPACITADAS EN SISTEMA INTEGRAL DE GESTION DOCUMENTAL  / No TOTAL DE PERSONAS PROGRAMADAS PARA CAPACITAR.
2. No PERSONAS QUE UTILIZAN GESTION DOCUMENTAL ORFEO / TOTAL DE PERSONAS HABILITADAS PARA SU USO.
3.CANTIDAD CONSUMO DE PAPEL VIGENCIA /CANTIDAD CONSUMO PAPEL VIGENCIA ANTERIOR.
4.CANTIDAD ARCHIVO DIGITALIZADO/TOTAL ARCHIVO PARA DIGITALIZACION. 
5.ACCIONES CUMPLIDAS /ACCIONES PROGRAMADAS</t>
  </si>
  <si>
    <t>1. REALIZAR PLAN  PARA DIGITALIZACION DEL ARCHIVO DE LA ENTIDAD .
2. REALIZAR CAMPAÑA CERO PAPEL PARA INCENTIVAR USO DOCUMENTAL DIGITALIZADO.
3. SOCIALIZAR Y CAPACITAR PROGRAMA INTEGRAL DE GESTION DOCUMENTAL EN  TODAS LAS  DEPENDENCIAS.
4. ACTUALIZACION Y SOCIALIZACION DE PROCESOS Y PROCEDIMIENTOS.               
5. REQUERIR  INFORMES DE SEGUIMIENTO PLAN MANTENIMIENTO ELECTRICO Y  SISTEMAS DE INFORMACION QUE DEBEN  EJECUTAR LAS AREAS PERTINENTES PARA LA MITIGACION DE FALLAS ELECTRICAS Y CUMPLIMIENTO DE POLITICAS DE ALMACENAMIENTO Y  BACKUP A LA INFORMACION.  
6.FORTALECER LOS MECANISMOS DE CONTROL DE PRESTAMOS DE DOCUMENNTACION DEL ARCHIVO 
7.CREAR MECANISMOS O CONTROLES EN LOS SISTEMAS DE INFORMACION PARA RESTRINGIR EL ACCESO A LOS DOCUMENTOS DE FORMA ELECTRONICA
8.ACTUALIZACION DE LAS TABLAS DE RETENCION DOCUMENTAL DE ACUERDO AL FORMATO UNICO DE  GESTION DOCUMENTAL</t>
  </si>
  <si>
    <t>MANTENER EN ÓPTIMAS CONDICIONES DE FUNCIONAMIENTO LOS INMUEBLES DE LA E.L.C. CON APOYO PARA MANTENER CONTROLADO EL ACCESO DE ANIMALES COMO ROEDORES E INSECTOS PARA CUMPLIMIENTO DE BPM.</t>
  </si>
  <si>
    <t>1. FALTA OPORTUNIDAD EN LA CONTRATACION  Y DEFICIENCIA EN EJECUCION DEL CONTRATO 
2. PROLIFERACION DE ROEDEROS E INSECTOS.
3. INCUMPLIMIENTO NORMATIVO DECRETO 1686 DE 2012, LEY 9 DE 1979 Y RESOLUCION 2400 DE 1979.</t>
  </si>
  <si>
    <t>1. PROCESOS JURIDICOS , PERDIDA DE BIENES , INDEMNIZACIONES  POR RECONOCIMIENTO DE MEJORAS</t>
  </si>
  <si>
    <t>1.DAÑOS EN LAS INSTALACIONES Y EQUIPOS POR HUMEDAD
2.DAÑO DE MATERIAS PRIMAS
3. PERDIDAS ECONOMICAS</t>
  </si>
  <si>
    <t>INCENDIO EN LAS INSTALACIONES</t>
  </si>
  <si>
    <t>1.PERDIDA DE BIENES, VIDAS HUMANAS, ETC
2.PERDIDAS ECONOMICAS
3.SANCIONES POR PARTE DE LOS ENTES DE CONTROL
4.</t>
  </si>
  <si>
    <t xml:space="preserve">DETERIORO Y CONTAMINACION DE MATERIAS PRIMAS, PRODUCTOS EN PROCESOS Y PRODUCTO TERMINADO                                                             </t>
  </si>
  <si>
    <t xml:space="preserve">1. ACUMULACION DE RESIDUOS APROVECHABLES
2.FALTA DE CONTROL  EN EL ALMACENAMIENTO
3.NO CONTINUIDAD EN LA VENTA DE LOS RESIDUOS APROVECHABLES
</t>
  </si>
  <si>
    <t xml:space="preserve">SUPERAR CAPACIDAD DE ALMACENAMIENTO DE RESIDUOS APROVECHABLES                                                                                        </t>
  </si>
  <si>
    <t>1. CERRAMIENTOS INADECUADOS                                                                                               
2. FALTA DE MANTENIMIENTO                                                                                                               
3. AUSENCIA EXTERIOR IDENTIFICACION DEL BIEN.
4.NO CUMPLIMIENTO DE CRONOGRAMA DE MANTENIMIENTO LOCATIVO</t>
  </si>
  <si>
    <t xml:space="preserve">OCUPACION IRREGULAR DE PREDIOS RURALES/ INVASION </t>
  </si>
  <si>
    <t>1. FALTA DE RED CONTRA INCENDIOS ( PUESTA EN FUNCIONAMIENTO DE LA RED )</t>
  </si>
  <si>
    <t>INUNDACIONES EN LAS INSTALACIONES</t>
  </si>
  <si>
    <t xml:space="preserve">
1.CANALES INADECUADAS
2.RED HIDRAULICA INADECUADA
3. FALTA DE MANTENIMIENTO LOCATIVO</t>
  </si>
  <si>
    <t>1.ERROR HUMANO POR INADECUADO CONTROL EN LA NUMERACION DE LAS ESTIBAS PRODUCIDAS
2.ERROR EN EL DILIGENCIAMIENTO DE LA HOJA DE TRABAJO DEL TURNO DE PRODUCCION
3.AUSENCIA DE CONTROLES</t>
  </si>
  <si>
    <t xml:space="preserve">1.DOCUMENTAR E IMPLEMENTAR EL PROCEDIMIENTO DE CONTROLES EN TODAS LAS ETAPAS DEL PROCESO PRODUCTIVO
2.  CAPACITACION DEL PERSONAL QUE INTERVIENE EN TODO EL PROCESO  
3. CONTROLAR LA UBICACIÓN DEL PRODUCTO TERMINADO Y  SU ESTADO PARA FACILITAR LA ENTREGA AL DISTRIBUIDOR
</t>
  </si>
  <si>
    <t xml:space="preserve">1.No DE PERSONAS CAPACITADAS / No TOTAL DE PERSONAS EN EL AREA DE ENVASADO
2.No DE ESTIBAS ENTREGADAS CORRECTAMENTE /No TOTAL DE ESTIBAS ENTREGADAS 
</t>
  </si>
  <si>
    <t>INADECUADO PLAN DE MANTENIMIENTO</t>
  </si>
  <si>
    <t xml:space="preserve">1.EJECUCION DEL PRESUPUESTO DE MANTENIMIENTO / PRESUPUESTO TOTAL
 2.No DE CAPACITACIONES RECIBIDAS EN MANTENIMIENTO /No TOTAL DE CAPACITACIONES SOLICITADAS
</t>
  </si>
  <si>
    <t>MAPA DE RIESGOS POR PROCESOS</t>
  </si>
  <si>
    <t>DETERIORO DEL SISTEMA INTEGRADO DE GESTION</t>
  </si>
  <si>
    <t xml:space="preserve">ADMINISTRACION Y SOPORTE A LOS SISTEMAS DE INFORMACION Y PLATAFORMA TECNOLOGICA </t>
  </si>
  <si>
    <t>CAIDA TOTAL DE LOS SISTEMAS DE INFORMACION</t>
  </si>
  <si>
    <t>HACER EFECTIVAS LAS GARANTIAS</t>
  </si>
  <si>
    <t xml:space="preserve"> GESTIONAR LA INFRAESTRUCTURA TECNOLOGICA DE LA ENTIDAD CON EL PROPOSITO DE ASEGURAR LOS RECURSOS TECNOLÓGICOS, LA INTEGRIDAD, OPORTUNIDAD Y SEGURIDAD DE LA INFORMACION.</t>
  </si>
  <si>
    <t>INCUMPLIMIENTO DE LOS OBJETIVOS PROPUESTOS EN LA PROMOCION DEL CAPITLA HUMANO</t>
  </si>
  <si>
    <t>1.INCUMPLIMIENTO DE PLANES Y  PROGRAMAS.
2. GENERACION DE ACCIDENTES DE TRABAJO Y/O ENFERMEDADES LABORALES.
3. INCUMPLIMIENTO A LAS NORMAS Y REGLAMENTO INTERNO DE TRABAJO.
4. INCUMPLIMIENTO EN LAS BPM.
5. AFECTACION AL PRODUCTO TERMINADO POR INCUMPLIMIENTO DE LAS NORMAS.
6. NO CUMPLIR CON LOS ESTANDARES DE LA CALIDAD.
7.  FALLAS EN EL TRABAJO EN EQUIPO
8. DISMINUCION EN EL DESEMPEÑO Y RENDIMIENTO LABORAL.
9. AMBIENTE SOCIAL INADECUADO (CONFLICTOS ENTRE PERSONAS O DEPENDENCIAS)</t>
  </si>
  <si>
    <t>1.No. DE PERSONAS CAPACITADAS-INDUCCION  / No DE PERSONAS VINCULADAS
2. No. DE TRABAJADORES CAPACITADOS-REINDUCCION / No TOTAL DE TRABAJADORES
3.PROGRAMA DE MEDICION E INTERVENCION DEL CLIMA ORGANIZACIONAL Y RIESGO PSICOSOCIAL IMPLEMENTADO</t>
  </si>
  <si>
    <t>MPE0203000000.F02-1</t>
  </si>
  <si>
    <t>Página 1</t>
  </si>
  <si>
    <t>COMUNICACIÓN CORPORATIVA</t>
  </si>
  <si>
    <t>COMUNICACIÓN EXTERNA</t>
  </si>
  <si>
    <t xml:space="preserve">1.-  DESCONOCIMIENTO DEL MANUAL DE IMAGEN CORPORATIVA PARA LA ELABORACION DE PIEZAS COMUNICATIVAS INTERNAS .
2.-  USO INDEBIDO DE PLANTILLAS EN LAS COMUNICACIONES OFICIALES 
3.-   FALTA DE CONTROL EN DISPOSITIVOS COMUNICATIVOS DENTRO DE LA PLANTA DE LA ELC
4.-  USO DEL CORREO INSTITUCIONAL PARA FINES PERSONALES
</t>
  </si>
  <si>
    <t>SUBGERENCIA COMERCIAL
SUBGERENCIA DE TALENTO HUMANO</t>
  </si>
  <si>
    <t>PLANES DE MUESTREO EN TODAS LAS ETAPAS DEL PROCESO
CON LA IMPLEMENTACION DEL SISTEMA DE INFORMACION SAP SE PARAMETRIZARON RANGOS DE ACEPTACION QUE ALERTAN SOBRE EL INCUMPLIMIENTO DE LOS MISMOS.</t>
  </si>
  <si>
    <t>SOCIALIZAR EL CRONOGRAMA DE ENTREGA DE INFORMES
HACER SEGUIMIENTO A LA ENTREGA DE LA INFORMACIÓN-REALIZAR ALERTAS A CADA AREA PARA SU ENTREGA OPORTUNA</t>
  </si>
  <si>
    <t xml:space="preserve">FORMULACION DEL PLAN DE ASEGURAMIENTO METROLOGICO
CAPACITACION DEL PERSONAL DE METROLOGIA
CONTRATACION DE SERVICIOS PARA EL CUMPLIMIENTO DEL PLAN DE ASEGURAMIENTO METROLOGICO POR ENTIDAD EXTERNA Y PROCEDIMIENTOS INTERNOS
</t>
  </si>
  <si>
    <t>COMUNICAR Y SOCIALZIAR LA INFORMACIÓN TANTO INTERNA Y EXTERNA DE LA EMPRESA, DE MANERA CLARA, OPORTUNA E INNOVADORA QUE GARANTICE LA SATISFACCION DE LAS PARTES INTERESADAS.</t>
  </si>
  <si>
    <t xml:space="preserve">NO EXISTE CULTURA HACIA LA GENERACION DE INFORMACION ESTADISTICA UTIL Y EN TIEMPO REAL
COMUNICACION DEFICIENTE
INFORMACION INEXACTA PARA LA PLANIFICACION DE LA PRODUCCION Y VENTAS 
</t>
  </si>
  <si>
    <t>NO CONTAR CON INFORMACIÓN CONFIABLE, OPORTUNA Y CLASIFICADA,  PARA FORMULAR PLANES, PROGRAMAS Y PROYECTOS DE LA ELC</t>
  </si>
  <si>
    <t>1. SOCIALIZACION DEL PROCEDIMIENTO FORMULACION DE PROYECTOS E INSCRIPCION EN EL BANO DE PROYECTOS DE INVERSION 
2. SEGUIMIENTO PERIÓDICO  A LOS PROYECTOS CON ASIGNACIÓN DE RECURSOS PRESUPUESTALES EN EJECUCIÓN.
3. BRINDAR ASESORIA PROFESIONAL PARA LA FORMULACIÓN Y EVALUACION DE PROYECTOS DE INVERSION.</t>
  </si>
  <si>
    <t xml:space="preserve">PLANES DE ACCION APROBADOS / TOTALIDAD DE PLANES DE ACCION-10-
SEGUIMIENTO TRIMESTRAL PLANES DEACCION /  TOTAL PLANES DE ACCION-10-
</t>
  </si>
  <si>
    <t>1.MTBF/(MTBF + MTTR)0=
NOTA: MTBF=TIEMPO MEDIO ENTRE FALLAS 
MTTR=TIEMPO MEDIO PARA REPARAR</t>
  </si>
  <si>
    <t>SEGUIMIENTO DEL REPORTE</t>
  </si>
  <si>
    <t>INCUMPLIMIENTO Y/O RETRASOS EN LA ELABORACION DEL CONTRATO, A FIN DE CUMPLIR CON EL PLAN DE COMPRAS</t>
  </si>
  <si>
    <t xml:space="preserve">
DESCONOCIMIENTO Y FALTA DE APROPIACION E INTERIORIZACION DE LOS ELEMENTOS QUE COMPONEN LA PLATAFORMA ESTRATEGICA 
FALTA DE COMPROMISO POR PARTE DE LOS LIDERES DE LOS PROCESOS PARA ACTUALIZAR, Y SOCIALIZAR LOS PROCESOS Y PROCEDIMIENTOS 
FALTA DE DISCIPLINA EN LA APLICACIÓN SISTEMATICA DE LOS PROCESOS Y PROCEDIMIENTOS.
NO PUBLICACION OPORTUNA EN LA INTRANET
USO DE DOCUMENTOS OBSOLETOS
INCUMPLIMIENTO DEL  PROGRAMA ANUAL DE AUDITORÍAS
NO IDENTIFICACION DE ACCIONES CORRECTIVAS  Y OPORTUNIDADES DE MEJORA. </t>
  </si>
  <si>
    <t xml:space="preserve">1. HALLAZGOS DE NO CONFORMIDADES MAYORES
2.PERDIDA DE LA CERTIFICACION 
3.DISMINUCION DE LA CREDIBILIDAD E IMAGEN DE LA ORGANIZACION
</t>
  </si>
  <si>
    <t xml:space="preserve">1. REALIZAR SOCIALIZACION, CAMPAÑAS Y DIVULGACION PERMANENTE DEL SISTEMA INTEGRADO DE GESTION A LAS PARTES INTERESADAS.  
2. MANTENER LA DOCUMENTACION ACTUALIZADA
3.VERIFICAR LISTADO MAESTRO DE DOCUMENTOS CON EL DOCUMENTO FISICO Y LO PUBLICADO EN LA INTRANET.  TRIMESTRALMENTE.
4.SELECCIONAR, FORMAR Y CAPACITAR EL EQUIPO AUDITOR INTERNO.
5.BRINDAR ASESORIA Y ACOMPAÑAMIENTO PERMANENTE EN LA IDENTIFICACION, DOCUMENTACION, SEGUIMIOENTO Y CIERRE DE LAS ACCIONES CORRECTIVAS Y ACCIONES DE MEJORA IDENTIFICADAS.
</t>
  </si>
  <si>
    <t>1. JORNADAS DE SENSIBILIZACION y/O CAPACITACION REALIZADAS
2. No. DE FUNCIONARIOS CAPACITADOS 
3.No. DE DOCUMENTOS APROBADOS, REVISADOS,  OBSOLETOS Y TOTAL LISTADO MAESTRO.
4. ACTIVIDADES REALIZADAS CON EL EQUIPO AUDITOR
5.ASESORIAS Y ACOMPAÑAMIENTOS REALIZADOS EN LA IDENTIFICACION, SEGUIMIENTO Y CIERRE DE LAS AC Y AM</t>
  </si>
  <si>
    <t>AUTOEVALUACIÓN 1 TRIMESTRE 2020
Responsable del proceso</t>
  </si>
  <si>
    <t>AUTOEVALUACIÓN 3 TRIMESTRE 2020
Responsable del proceso</t>
  </si>
  <si>
    <t xml:space="preserve">Acciones               /     Indicadores
</t>
  </si>
  <si>
    <t xml:space="preserve">Acciones             /     Indicadores
</t>
  </si>
  <si>
    <t>AUTOEVALUACIÓN 4 TRIMESTRE 2020
Responsable del proceso</t>
  </si>
  <si>
    <t>Durante el primer trimestre del año se controló  la matriz cumpliendo con el plan de ventas  así mismo se han tenido en cuenta las estrategias comerciales para controlar las necesidades del consumidor en el mercado. 
Durante el trascurso del tercer trimestre del año 2019 se realizaron 3 reuniones entre la subgerencia técnica y la subgerencia comercial con el fin de realizar un seguimiento al plan de producción y ventas.
Durante el primer trimestre del año 2020 no  se realizó  modificación alguna al  plan de ventas.</t>
  </si>
  <si>
    <t>Durante el primer trimestre del año 2020 se envasaron 2,816,896 unidades con respecto a lo programado que fue de 2,826741 unidades, cumplimiento al 99,6% con las metas establecidas y generando control al abastecimiento en el mercado.  
Seguimiento diario al programa de produccion.</t>
  </si>
  <si>
    <t>1.No DE UNIDADES PRODUCIDAS /No TOTAL DE UNIDADES PROGRAMADAS = 2816896/ 2 826741 =  99,6%
2.CONTROLES ESTABLECIDOS</t>
  </si>
  <si>
    <t>1.No DE PERSONAS CAPACITADAS / No TOTAL DE PERSONAS EN EL AREA DE ENVASADO  = 15/20=75%
2.No DE ESTIBAS ENTREGADAS CORRECTAMENTE /No TOTAL DE ESTIBAS ENTREGADAS = 1,910/1910 = 100%</t>
  </si>
  <si>
    <t>1.No UNIDADES SOLICITADAS/No DE UNIDADES PLANEADAS =   
2807700/ 2826740 = 99,3%
2.REUNIONES COMERCIALTECNICA  RALIZADAS  / REUNIONES PLANEADAS  :  
3/3:100%
3,.MODIFICACIONES AL PROGRAMA DE PRODUCCION POR MODIFICACIONES AL PROGRAMA DE VENTAS  = 0</t>
  </si>
  <si>
    <t>En el trascurso del primer trimestre al personal del  envasadero los días lunes (inicio de semana) se realiza reunión liderada por el sub. Gerente Técnico  Javier Lemus para retroalimentar la información del nuevo plan  Estrategico  para el cuatrenio, objetivos de producción y retroalimentación d e  capacitaciones ya aplicadas. 
En el primer trimestre del año se entregaron 1910 estibas correctamente de tal manera que el porcentaje de entregas correctas fue de un 100%.</t>
  </si>
  <si>
    <t>En este trimestre no se ha realizado Comité de Control Interno, se realizarà en el segundo trimestre.
No se incorporo  personal calificado.</t>
  </si>
  <si>
    <t xml:space="preserve">Se elaboró cronograma de informes y las fechas de entrega por parte de las diferentes áreas.
El recordatorio a las áreas se realizó de forma personalizada
Se verifica semanalmente la entrega de los informes y en este trimestre se entregaron.
La Oficina de Control Interno envio el ifnorme de 
Evaluación del Control interno 2019 a la Contaduría General de la Nación.
Derechos de Autor. </t>
  </si>
  <si>
    <t>0
100%</t>
  </si>
  <si>
    <t>Se han realizado comites con la Gerencia, Subgerencia Tecnica,al interior de la subgerencia comercial y con algunos de los distribuidores, como seguimiento a las cifras de ventas según las proyecciones establecidas de cada distribuidor,  asi como las intenciones de compra de los distribuidoresinteresados en ventas directas sin cuotas contractuales, se han realizado recomendaciones en la generacion y aplicacion de estrategias de rotacion de inventarios y se evalua de manera permanente la manera de apoyo para el 2do trimestre de 2020 y los efectos de la crisis sanitaria que inicio en marzo 19.</t>
  </si>
  <si>
    <t>1.024.298 / 10.979.272 = 9%</t>
  </si>
  <si>
    <t>Se han realizado reuniones de seguimiento y evaluacion a las cifras de evacuacion de los distribuidores, asi como a evluaccion y seguimiento  las condiciones de operacion en cada destino de frente a la situacion excepcional de restricciones comerciales por el Coronavid 19. Con el distribuidor de cundinamarca se esta realizando las evaluaciones de consumidor de los nuevos productos de ron blanco, ron citrus y chorrito limon.</t>
  </si>
  <si>
    <t>1. 6 / 30 = 20%
2.  100%
3. 3 / 3 = 100%</t>
  </si>
  <si>
    <t>Se estan haciendo los analisis preliminares de ciclo de vida de producto y de perfil de clientes, para alinear el mensaje comercial, el cambio de imagen y la estrategia comercial de los productos de acuerdo con las tendencias y las nuevas condiciones de mercado, se espera finalizar el analisis en el 2do trimestre de 2020.</t>
  </si>
  <si>
    <t>1 / 4 = 25%</t>
  </si>
  <si>
    <t>Las operaciones de comercializacion de producto se vieron afectadas durante el 1er trimestre de 2020 debido a las restricciones logisticas y de consumo en algunos canales como estrategia estatal de control a la emergencia sanitaria frente al Covid 19, se realizan 2 veces por semana reuniones con los distribuidores el desarrollo de posibles estrategias para reactivacion de las operaciones.</t>
  </si>
  <si>
    <t>1.      81.680 / 251.893 = 32%  
2.       0/2: 0%</t>
  </si>
  <si>
    <t>Se han realizado labores de revision y seguimiento de la base de datos de clientes existentes en el ERP-SAP desde el año 2015 con el objetivo de reactivar acercamientos comerciales .Asi mismo se priorizo la atencion a la alta demanda por la emergencia sanitaria del Covid 19.</t>
  </si>
  <si>
    <t>1.      128.854 / 73.152 = 176%  
2.       46/2: 100%</t>
  </si>
  <si>
    <t xml:space="preserve">De todas las 65 comunicaciones recibidas en la Subgerencia Comercial, 61 correspondian a temas comercial por venta de alcohol y/o propuestas comerciales que fueron debidamente trasladadas a los funcionarios responsables para su gestion. </t>
  </si>
  <si>
    <t xml:space="preserve">1.   65 / 65 = 100%
2.   61
3.  3
</t>
  </si>
  <si>
    <t xml:space="preserve">Durante el primer trimestre de 2020:
1. No hubo actualizaciones de Roles.
2. Si hubo capacitación para los usurairos del SAP Módulo Presupuesto- 
3. Se realizaron controles y seguimientos a las ejecuciones Activa y Pasiva.
</t>
  </si>
  <si>
    <t>El proceso de Anteproyecto de Presupuesto se ejecuta a partir del mes de Agosto de la vigencia.</t>
  </si>
  <si>
    <t>2. Se han realizado capacitaciones en marcha, de acuerdo a las necesidades.
3.Cuando se ha requerido se han devuelto  documentos al área responsable para su ajuste.
4. Se ha mejorado en el registro oportuno de la información en SAP.                                  5.Cuando es necesario, se realiza actualización a la parametrización del SAP.                                                                                                                           6. LAas demás áreas SI reportan oportunamente.</t>
  </si>
  <si>
    <t xml:space="preserve">1.No. DE DOCUMENTOS ANULADOS / TOTAL DE DOCUMENTOS REGISTRADOS EN EL TRIMESTRE
2.No. DE DOCUMENTOS MODIFICADOS / TOTAL DE DOCUMENTOS REGISTRADOS EN EL TRIMESTRE.  
 3. No. DE DOCUMENTOS DEVUELTOS/No. TOTAL DE DOCUMENTOS RADICADOS TRIMESTRALMENTE EN  CONTABILIDAD
</t>
  </si>
  <si>
    <t>1) Documentos anulados / Total documentos en el trimestre   (61 / 2933) = 2,08% 
2) El sistema no permite modificar documentos por lo tanto este indicador no es posible generarlo. 
3)Total documentos devueltos / total documentos radicados en el trimestre (1 / 1 ) = 1%</t>
  </si>
  <si>
    <t>1. Nº Traslados= 16 vs 33
2. No ha habido ninguna capacitación de presupuesto y ellos no lo han solicitado o requerido.</t>
  </si>
  <si>
    <t xml:space="preserve">1. Semanalmente la Tesoreria emite listado de los vencimientos, con el fin de girar las obligaciones oportunamente.
2. Diariamente la Tesorería revisa los saldos bancarios de todas las cuentas, asi como  los movimientos generados en las mismas.                                                       3. La nómina es radicada por parte de la Oficina de Talento Humano en los tiempos establecidos para su pago.                                                                                                              4 El manejo de los portales bancarios se realiza exclusivamente desde el computador de la Tesorería y la Subgerente Financiera;  ningún otro equipo o computador tienen acceso a estos portales. </t>
  </si>
  <si>
    <t xml:space="preserve">1.REALIZAR ACCIONES RECORDATORIAS RESPECTO DE LAS FECHAS DE PAGOS ESTABLECIDAS EN LOS CRONOGRAMAS INTERNOS Y LAS ESTABLECIDAS POR LOS ENTES DE CONTROL 
2.REVISION DIARIA DE LOS MOVIMIENTOS BANCARIOS
3.SOLICITAR A LA SUBGERENCIA DE TALENTO RADICACION OPORTUNA DE LA LIQUIDACIÓN DE NOMINA, CON INFORMACION DE CALIDAD. </t>
  </si>
  <si>
    <t>1. Ordenes pendientes por liquidar / Ordenes totales mensuales (0/280)
2. Numero de errores generados en eel sistema para el cierre del periodo, solo se presento Un error el cual fue resuelto con éxito.</t>
  </si>
  <si>
    <t xml:space="preserve">
1.No. DE ORDENES PENDIENTES POR LIQUIDAR / NO. DE ORDENES TOTALES MENSUALES
3. No. DE ERRORES GENERADOS EN EL SISTEMA PARA EL CIERRE DEL PERIODO.</t>
  </si>
  <si>
    <t>SOLPEDS
160/160
CAPACITACIONES
0/2</t>
  </si>
  <si>
    <t>0/2</t>
  </si>
  <si>
    <t xml:space="preserve">Seguimiento del temino de vencimiento de los derechos de petición radicados en la Oficina </t>
  </si>
  <si>
    <t>5./5.</t>
  </si>
  <si>
    <t>Revisión de los actos administravos allegados a la oficina con el fin de verificar que se ajusten a la normatividad vigente</t>
  </si>
  <si>
    <t>25/25</t>
  </si>
  <si>
    <t xml:space="preserve">Verificación de la información suministrada por los asesores externos frente a las actuaciones de la pagina de la Rama Judicial </t>
  </si>
  <si>
    <t>9/9,</t>
  </si>
  <si>
    <t>Se realizó control de las fec has de vencimientos de registros marcarios, sanitarios y nombres de dominio</t>
  </si>
  <si>
    <t xml:space="preserve">Marcas: 1/1                                   Registros 3/3
Dominios: 53/53                   </t>
  </si>
  <si>
    <t>Control y seguimiento de las actuaciones en cada unos de los procesos de cobro coactivos que se encuentran activos. Se realizó informe mensual del estado de los procesos de cobro coactivo.</t>
  </si>
  <si>
    <t>0/0</t>
  </si>
  <si>
    <t>1, Se han realizado las inducciones respectivas al personal que ha ingresado a la empresa durante la vigencia 2020,
2, El programa de reinduccion se enuentra pendiente de programacion.
3, Se han realizado las respectivas gestiones a nivel pre-contractual para la intervencion de clima laboral, ya que contamos con los estudios previos y diagnostico de la vigencia 2019.</t>
  </si>
  <si>
    <t>1, 23/23
2, 0/106
3, 0</t>
  </si>
  <si>
    <t>1, Se realizan las respectivas liquidaciones de las novedades radicadas, ademas de realizar la revision de las mismas en el momento de efectuar cada nomina quincenal.</t>
  </si>
  <si>
    <t>Enero 0/463
Febrero 0/522
Marzo 0/1024</t>
  </si>
  <si>
    <t>1, Se reporta efectivamente el indicador mensual de ausentismo, aunque se refleja que el sistema de control biometrico presenta errores, los cuales se deben calcular de manera manual
2, No ha sido necesaria la remision de casos especificos a la oficina de control interno disciplinario.</t>
  </si>
  <si>
    <t>Enero 16%
Febrero 11%
Marzo 13%</t>
  </si>
  <si>
    <t>1, Cabe anotar que el uso de elementos de proteccion personal es responsabilidad de cada uno de los trabajadores, ademas que su control en primera medida se debe realizar por parte de los jefes inmediatos o supervisores de las actividades que cada trabajador realiza, en este caso, los subgerentes y jefes de oficina.  En cuanto al seguimiento que realiza la subgerencia de Talento Humano al uso de los elementos de proteccion personal, evidenciamos que cada uno de los requerimientos de realizados, son entregados a conformidad.. 
2, Capacitaciones realizadas
3, El programa de SST para la vigencia 2020 se ha cumplido de manera satisfactoria en su formulacin y aprobacion de cronograma de actividades.</t>
  </si>
  <si>
    <t>1, 100%
2, 23/23
3, 30%</t>
  </si>
  <si>
    <t xml:space="preserve">Se emitieron un total de 12 boletines de prensa con información importante de difusión de la compañía.
No se reportaron filtraciones a las redes sociales de las marcas ni a la pagina we de la empresa.
Se socializo con los funcionarios desde el trimestre pasado el manual de marca de la compañia, se esta trabajando con los distribuidores el plan de manejo de redes sociales </t>
  </si>
  <si>
    <t>100%
0 mensajes de alertas 
50%</t>
  </si>
  <si>
    <t xml:space="preserve">Se socializó el manual de imagen corporativa con los funcionarios desde el trimestre pasado y a su vez se envian pizas comunicativas 1 vez por semana reforzando la imagen corporativa de la compañía.
Debido a que el plan maestro de comunicaciones se encunetra pendiente de aprobación no se han procedido con las capacitaciones a los defensores de marca.
Se realizarón las pñanillas del cuatrenio según el manual de marca de la compañia y el de lo Gobernación los cuales ya se encuentran vinculados en Orfeo para su adecuado manejo y seguimiento. </t>
  </si>
  <si>
    <t>100%
0%
No se reporta uso indebido</t>
  </si>
  <si>
    <t>Teniendo en cuenta que el personal operativo y administrativo de la entidad no se  encontraba en su totalidad laborando por motivos de fiestas de fin e inicio de año y posteriormente por la emergencia Nacional del COVID-19 y la declaración por parte del Gobierno Nacional donde se implementa el aislamiento obligatorio hasta el 11 de Mayo de la presente vigencia, las capacitaciones programadas para el primer trimestre no se pudieron llevar a cabo según la meta programada.
Se programan las capacitaciones para el segundo  y tercer trimestre del año.</t>
  </si>
  <si>
    <t>No se obtienen resultados debido a que no se realizarón las capacitaciones.</t>
  </si>
  <si>
    <t>1. Durante el tirmestre no se resibieron solicitudes para apoyo a operativos debido a la emergencia Nacional por COVID-19 que vive el país, por tanto, no se establecen programación de operativos.
2.Durante el trimestre no se recibieron solicitudes de capacitaciones, ni se realizarón capacitaciones a  los miembros de la Polfa,CTI, Inspectores de la policía, inspectores de sanidad sobre la identificación de alcohol adulterado siendo que no se contaba con el personal sificiente en la empresa por motivos de vacaciones de fin e inicio de año y así mismo, por el aislamiento obligatorio impuesto por el Gobierno Nacional por la emergencia en lo concerniente al COVID-19.</t>
  </si>
  <si>
    <t>No se obtienen resultados debido a que no se llevaron a cabo las capacitaciones ni programación de las mismas.</t>
  </si>
  <si>
    <t>1. Se continúa con la verificación del llenado de los tanques de agua residual industrial. 
2. Durante el primer  trimestre se verificó 27 veces el llenado de los tanques, de los cuales se presentaron 2 incidentes, los cuales fueron solucionados mediante el traslado de las ari de la caja final al tanque occidental.</t>
  </si>
  <si>
    <t>Pendiente reporte por parte de la Subgerencia Administrativa.</t>
  </si>
  <si>
    <t xml:space="preserve">De acuerdo al seguimiento realizado en la caja  final de agua residual, se puede deducir que la mezcla de las aguas lluvias con la red industrial quedo subsanada con el arreglo de las bajantes de las canales (pendiente inspección en bodega de almacenamiento de estibas, ya que esta continua ocupada). </t>
  </si>
  <si>
    <t>1, El presupuesto asignado para el área de mantenimiento industrial en el año 2020, fue de $ 1.706.500.000.oo y se ha realizado contratos con corte a 30 de Marzo de 2020 por un monto de $ 156.753.023, lo que equivale al 9,1% de la apropiación.
2, Capacitación operación y mantenimiento 
Capacitación en programa automatización Rockwell Automation.</t>
  </si>
  <si>
    <t>1,   9,1%
2,    0%</t>
  </si>
  <si>
    <t>1, Depuración de la base de datos con base en los respuestos que lo conforman</t>
  </si>
  <si>
    <t>1, 0% 
Se debe buscar apoyo consultor sap mm, para almacén de repuestos</t>
  </si>
  <si>
    <t xml:space="preserve">
Mtbf (tiempo medio entre fallas)
Determinar el tiempo promedio entre paros no programados de cada línea de producción.
Enero 756,88
Febrero 631,43
Marzo 1198,33
Promedio  862,21
Mttr  (tiempo medio para reparar) 
Determinar en promedio en cuanto tiempo se resuelve al paro no programado.
Enero 118,13 
Febrero 65
Marzo 79,44
Promedio  87,52
</t>
  </si>
  <si>
    <t>Disponibilidad: Corresponde al tiempo que una máquina está disponible durante un tiempo definido de trabajo. 
MTBF/(MTBF+MTTR)= Tiempo de operación/(tiempo de operación + tiempo de reparación) =Disponibilidad.
Enero 86,5%
Febrero 90,7%
Marzo 93,8%
Promedio  90,3%</t>
  </si>
  <si>
    <t xml:space="preserve">1. CDP 4/225   =  1.77%                           CRP 8/260 = 3.07%  
 2. Se le solicito en la reunión primaria con el Señor JOHAN CORDOBA, estando presente toda el área de algunos ajustes que debía hacerse, sin tener hoy en día ninguna respuesta. Se está redactando un documento para hacerlo más oficialmente.
3.No ha habido ninguna
</t>
  </si>
  <si>
    <t>Seguimiento trimestral al avance y cumplimiento del plan estratégico 2016-2019 y plan de acción 2019, generación de informe consolidado de la gestión.
Revisión, ajuste, consolidación y publicación en página web del plan de acción 2020.</t>
  </si>
  <si>
    <t>1.  10/10= 100%
2. 10/10= 100%</t>
  </si>
  <si>
    <t xml:space="preserve">Actualización procedimientos y formatos de gestión de proyectos por implementación del módulo PS-SAP.
Asesorías para socialización y publicación en pagina de Intranet.
El seguimiento se efectúa trimestralmente y se evidencia en el informe consolidado  de gestión de la entidad. 
En el periodo no se recibieron nuevos proyectos para inscripción en el banco de proyectos implementado en SAP.  </t>
  </si>
  <si>
    <t>1. 1/1 = 100%
2. 0%
3. 1/1=100%</t>
  </si>
  <si>
    <t xml:space="preserve">Se diseñó y socializó por correo electrónico a Subgerencias y Oficinas  el cronograma de entrega de informes a entes externos, internos  y de control, generando comunicaciones para asegurar su cumplimiento. Sin embargo continúa la demora y retraso en la entrega de información causando traumatismos para la remisión oportuna a todos los entes. En el periodo se generó una solicitud de prórroga para la rendición de cuenta anual a la Contraloria de Cundinamarca.
La información recibida se revisa,  solicitando ajustes y complementos a los responsables cuando es necesario y se verifica antes del envio. </t>
  </si>
  <si>
    <t xml:space="preserve">1. 1/1=100%
2. 6/7 = 86%
</t>
  </si>
  <si>
    <t>1.-  82 Jornadas de capacitación.
2.-  186 funcionarios capacitados.
3.-Documentos Aprobados     16
Documentación en revisión    35
Documentos Obsoletos            14
Total listado Maestro             707
4.  N.A.
5.-  10 Asesorías brindadas.</t>
  </si>
  <si>
    <t>En el periodo se generaron 306 lotes de inspección y se atendieron 12.644  muestreos para 46 materiales diferentes.</t>
  </si>
  <si>
    <t xml:space="preserve">Calibraciones 98%
Mantenimientos y Verificaciones 98%
Capacitaciones 100%
las capacitaciones se tomaron por parte del profesional de metrología, teniendo en cuenta que no hay practicantes en el área. 
</t>
  </si>
  <si>
    <t>El porcentaje obedece al cumplimiento al plan general de aseguramiento metrológico
se realizó capacitación en: Metrología básica, Estadística, Introducción a la metrología química, Incertidumbre, medición de PH, Buenas prácticas de medición de conductividad, Grandes Volúmnes, introducción a la metrologia de masa, Norma 17025.</t>
  </si>
  <si>
    <t>Funcionarios capacitados 60 en orfeo y tablas de retencion documental.</t>
  </si>
  <si>
    <t xml:space="preserve">*Se suscribio el Contrato 5320200026 con la empresa FUMINKO valor $37.246.524 Control integral de plagas en la sede Cota, Bogotá y Choconta de la Empresa de Licores de Cundinamarca vigencia DICIEMBRE 2020, se han realizado 14  intervenciones control de plagas de linea base de 77 intervenciones para un avance de 18.9 % de lo programado para el año.  </t>
  </si>
  <si>
    <t>No intervenciones ejecutadas 14, de linea base de 77 programadas para la vigencia 2020, corte 31 de marzo de 2020.</t>
  </si>
  <si>
    <t xml:space="preserve">*Contrato 5320190273 manejo venta residuos aprovechables año 2019 se realizó prorroga , no se ha presentado riesgo en el manejo  de residuos aprovechables logrando manejo adecuado de la capacidad del almacenamiento.
</t>
  </si>
  <si>
    <t>cantidad de residuos  aprovechables vendidos a 30 de marzo de 2020:
13586 KG</t>
  </si>
  <si>
    <t xml:space="preserve">*Se suscribio contrato No. 5320190193 con la empresa AGUILA DE ORO DE COLOMBIA vigencia 01 de marzo -  31 de diciembre de 2019 valor  $1.446.339.948 prestación de servicios de vigilancia y seguridad privada, inmuebles rurales y predios urbanos vigilancia y seguridad de predios de la entidad con personal dispuesto en cada uno de los inmuebles, con dos adiciones 1. 5420190178 2. 5420200007 y prórroga al 13 de abril del 2020,  a fecha de corte de mes 31 de marzo de 2020 sin riesgo de invasion, se realizó el cerramiento del espacio invadido en chocontá, el cual fue recuperado en el 2019 . </t>
  </si>
  <si>
    <t>Cubrimiento vigilancia de los predios al 100% con  personal dispuesto corte 31 de marzo de 2020.</t>
  </si>
  <si>
    <t xml:space="preserve">
*Seguro contraincendio poliza 8001005329 vigencia 29/02/2020 a 28/02/2021 .
*Proyecto Red Contra Incendios. Se realizó solicitud de pedido No. 2020200052 con la finalidad de hacer la actualización de los estudios y diseños del sistema de detección, alarma y extinción contraincendios.                    </t>
  </si>
  <si>
    <t>Avance ejecucion actividades preventivas en un  50%  corte 31 de marzo de 2020.</t>
  </si>
  <si>
    <t xml:space="preserve">*Mantenimientos locativos solicitados, atendidos a demanda  al 100% con corte a 31 de marzo de 2020 en cuanto a locativos planta hidraulicos 3 mantenimientos preventivos y/o correctivos. Registro de activiades realizadas y 12 mantenimientos rutinarios.
*Se realizaron 54 mantenimientos preventivos locativos de rutina de seguimiento según cronograma y plan de mantenimiento de SAP. </t>
  </si>
  <si>
    <t>Se ha atendido al 100% un  total 3 acciones preventivas conducentes a minimizar riesgo de inundacion. Corte informe 31 de marzo de 2019.</t>
  </si>
  <si>
    <t>Se realizó delegacion personal por parte de los subgerentes para la conformacion del comité de tablas de retencion documental, en el comité de gestion y desempeño.                                  
 Capacitación a funcionarios en orfeo y tablas de retencion .</t>
  </si>
  <si>
    <t>Seguimiento trimestral al avance y cumplimiento del plan de acción 2020, con corte a 31 de marzo, generación de informe consolidado de gestión de la ELC. 
Debido a las medidas implementadas por la Empresa para la contingencia del COVID 19, como las vacaciones colectivas  a partir del 1° de abril, se presentaron demoras en el envió de la información de las Subgerencias y Oficinas, presentándose traumatismos en la geneación y consolidación del informe.
El plan de acción 2020 se encuentra publicado en la página web de la Empresa en el link:  http://www.licoreracundinamarca.com.co/uploads/images/general/5e35d300aa34c.pdf</t>
  </si>
  <si>
    <t xml:space="preserve">El procedimiento y los formatos actualizados para gestión de proyectos por implementación del módulo PS-SAP, se encuentran publicados en la página de intranet de la ELC. Esta información se socializa en las inducciones realizadas a  nuevos funcionarios.  
El seguimiento se efectúa trimestralmente y se evidencia en el informe consolidado  de gestión de la entidad. 
En el periodo de análisis no se recibieron nuevos proyectos para inscripción en el banco de proyectos implementado en SAP, ni solicitud de asesorías.  </t>
  </si>
  <si>
    <t>1. 1/1 = 100%
2. 0%
3. 1/1=100%
4. 0%</t>
  </si>
  <si>
    <t xml:space="preserve">Solicitud de informes trimestrales de acuerdo con el cronograma establecido.
Rendición de cuenta mensual de marzo a la Contraloría de Cundinamarca con oportunidad y calidad.
Remisión de información financiera a Secretaría de Hacienda a 31 de marzo de 2020.
Respuesta oportuna al derecho de petición recibido de la Asamblea de Cundinamarca.
La información recibida se revisa,  se solicita ajustes y complementos a que haya lugar a los responsables y se verifica antes del envio. </t>
  </si>
  <si>
    <t xml:space="preserve">1. 1/1=100%
2. 3/3 = 100%
</t>
  </si>
  <si>
    <t>1. Se continúa con la verificación del llenado de los tanques de agua residual industrial. 
2. Durante el segundo  trimestre se verificó 13 veces el llenado de los tanques, de los cuales se presentaron 7 incidentes, los cuales fueron solucionados mediante el traslado de las ari de la caja final a los tanques oriental, occidental y a su  vez fueron dispuestas en la planta de tratamiento de agua residual autorizada por la Car.</t>
  </si>
  <si>
    <t>De acuerdo a la información suministrada por el Ing. Nelson Triana, durante el segundo trimestre se realizaron 56 mantenimientos de 56 mantenimientos programados.</t>
  </si>
  <si>
    <t xml:space="preserve">Tenidendo en cuenta que el año 2019 se realizaron algunas adecuaciones, se puede deducir que la mezcla de las aguas lluvias con la red industrial quedo subsanada con el arreglo de las bajantes de las canales, por lo que se considera que el riesgo ha sido mitigado. Razón por la cual se solicitará a la Oficina de Planeación y Sistemas de Información, la eliminación de este riesgo. </t>
  </si>
  <si>
    <t>1/1.</t>
  </si>
  <si>
    <t>69/69</t>
  </si>
  <si>
    <t>Se realizó comtrol de las fec has de vencimientos de registros marcarios, sanitarios y nombres de dominio</t>
  </si>
  <si>
    <t xml:space="preserve">Marcas: 5/5 
 Registros 2/2
Dominios: 8/8                   </t>
  </si>
  <si>
    <t>Se presento el cronograma al comité de coordinacion de Control interno para el programa de auditoria, fue autorizado el 2 de junio del 2020 mediante acta 01. 
No se incorporo  personal calificado.</t>
  </si>
  <si>
    <t xml:space="preserve">
Se realizo el envio del cronograma de informes que debe presentar la empresa a los entes de control externos para rendicion y fechas de las mismas. A las Financiera(tesoreria,  contabilidad y costos)
Se realizaron los informes de mapa de riesgos del primer trimestres , informe de gestión primer trimestre e indicadores primer trimestre. Evaluación al segundo semestre de riesgos del 2019. </t>
  </si>
  <si>
    <t xml:space="preserve">
1)Cuatro (1) comunicaciones enviadas /Cuatro (1) programadas = 100%.
2)  4 Informes entregados oportunamente  / 4 Informes solicitados en la vigencia 
=100% </t>
  </si>
  <si>
    <t>AUTOEVALUACIÓN 2 TRIMESTRE 2020 
Responsable del proceso</t>
  </si>
  <si>
    <t>En el periodo se generaron 142 lotes de inspección y se atendieron 4.887  muestreos para 13 materiales diferentes.</t>
  </si>
  <si>
    <t>SOLPEDS
68/68
CAPACITACIONES
0/2</t>
  </si>
  <si>
    <t xml:space="preserve">Se realizó envio de cajas del archivo al personal de modalidad trabajo en casa se interviene en foliación, encarpetar, marcar carpetas y cajas). 
</t>
  </si>
  <si>
    <t xml:space="preserve">No de cajas enviadas a funcionarios 150 cajas para el segundo trimetres </t>
  </si>
  <si>
    <t>1. DESASTRE NATURAL
2. NO SE HACE USO DE TRD
3. ROBO DE LA INFORMACION
4. NO SE HACE REGISTRO DE LA INFORMACION
5. NO SE HACE USO DE LA VENTANILLA UNICA
6. BAJA UTILIZACION DE HERRAMIENTAS DEL SISTEMA DE INFORMACION  DE GESTION   DOCUMENTAL ORFEO
7. LOS PROCEDIMIENTOS SE ENCUENTRAN DESACTUALIZADOS
8.FALTA DE PERSONAL EN EL AREA DE ARCHIVO
9.NO TRAZABILIDAD EN LA INFORMACION
10.NO CUMPLIMIENTO  DEL PLAN DE  CRONOGRAMA DEL PLAN DE GESTION DOCUMENTAL 
11.NO  SE REALIZA INVENTARIO DOCUMENTAL PARA ARCHIVOS DE GESTION 
12.NO SE CUENTA CON EL SISTEMA DE GESTION DE DOCUMENTOS ELECTRONICOS 
13.BAJO NIVEL DE CONTROL DE ACCESO  A LOS DOCUMENTOS ELECTRONICOS 
14.INADECUADA INFRAESTRUCTURA DE HARDWARE Y SOFTWARE
15. TRASLADO DE DOCUMENTOS POR DISPOSICIÓN FINAL EN MODALIDAD DE TRABAJO EN CASA.</t>
  </si>
  <si>
    <r>
      <t xml:space="preserve">1. FALLAS EN EL SISTEMA DEL FLUIDO ELECTRICO 
2. FALTA DE SEGURIDAD EN EL ACCESO A LOS CENTROS DE DISTRIBUCION
3.  NO MANTENIMIENTO ADECUADO DE LAS UPS
4.  EVENTOS NATURALES (INCENDIO, INUNDACION, ETC)
5- ACCIDENTES Y ROBOS. 
 </t>
    </r>
    <r>
      <rPr>
        <sz val="10"/>
        <color rgb="FFFF0000"/>
        <rFont val="Arial Narrow"/>
        <family val="2"/>
      </rPr>
      <t xml:space="preserve">
</t>
    </r>
    <r>
      <rPr>
        <sz val="10"/>
        <color theme="8" tint="-0.249977111117893"/>
        <rFont val="Arial Narrow"/>
        <family val="2"/>
      </rPr>
      <t xml:space="preserve">
</t>
    </r>
  </si>
  <si>
    <t>1. DAÑO DE EQUIPOS / DETRIMENTO PATRIMONIAL
2. PERDIDA DE GARANTIA DE LOS EQUIPOS
3. PERDIDA TOTAL DE LAS COMUNICACIONES.</t>
  </si>
  <si>
    <r>
      <t>1. UPS DE RESPALDO
MANTENIMIENTO PERIODICO A LOS EQUIPOS Y SISTEMAS DE INFORMACION</t>
    </r>
    <r>
      <rPr>
        <sz val="10"/>
        <color rgb="FFFF0000"/>
        <rFont val="Arial Narrow"/>
        <family val="2"/>
      </rPr>
      <t xml:space="preserve">.
</t>
    </r>
    <r>
      <rPr>
        <sz val="10"/>
        <rFont val="Arial Narrow"/>
        <family val="2"/>
      </rPr>
      <t>2. RESTRICCION DE ACCESO BIOMETRICO AL DATACENTER</t>
    </r>
    <r>
      <rPr>
        <sz val="10"/>
        <color rgb="FFFF0000"/>
        <rFont val="Arial Narrow"/>
        <family val="2"/>
      </rPr>
      <t xml:space="preserve">
</t>
    </r>
    <r>
      <rPr>
        <sz val="10"/>
        <rFont val="Arial Narrow"/>
        <family val="2"/>
      </rPr>
      <t>3. EXTENSION DE GARANTIAS PARA LOS EQUIPOS.</t>
    </r>
  </si>
  <si>
    <r>
      <t xml:space="preserve">1.  EJECUTAR PLAN DE MANTENIMIENTO PREVENTIVO / CORRECTIVO DE LAS UPS
2,  CAPACITACION Y ACTUALIZACION PERMANENTE A LOS ADMINISTRADORES DEL SISTEMA
3, DAR CONTINUIDAD A LOS CONTRATOS DE SOPORTE DE LOS EQUIPOS Y SISTEMAS DE INFORMACION
4. HOSTEAR LA DATA DEL CORE DEL NEGOCIO.
</t>
    </r>
    <r>
      <rPr>
        <sz val="10"/>
        <color rgb="FFFF0000"/>
        <rFont val="Arial Narrow"/>
        <family val="2"/>
      </rPr>
      <t/>
    </r>
  </si>
  <si>
    <t xml:space="preserve">1. MANTENIMIENTOS REALIZADOS / MANTENIMIENTOS PROGRAMADOS
2..  USUARIOS CAPACITADOS  / TOTALIDAD DE USUARIOS
3,  CONTRATOS APROBADOS / CONTRATOS SOLICITADOS
</t>
  </si>
  <si>
    <t>SE REALIZA VISITA DE MANTENIMIENTO DE LAS UPS, MONITOREO DE LOS CONTRATOS VIGENTES, INFORMES DEL PROVEEDOR DONDE ESTA HOSTEADO EL ERP SAP.</t>
  </si>
  <si>
    <t xml:space="preserve">1. MANTENIMIENTO 100% DE LAS UPS.
2, NO HAY CAPACITACIONES.
3, CONTRATOS VIGENTES A LA FECHA SEIS (6) 100%
</t>
  </si>
  <si>
    <r>
      <t>1.  FALTA DE SEGURIDAD EN EL ACCESO A LOS CENTROS DE DISTRIBUCION
2.  FALTA DE CAPACITACION PARA LA CORRECTA MANIPULACION DE LOS EQUIPOS (TOKEN Y SERVICIOS OFRECIDOS POR LOS BANCOS , APLICATIVOS)
3.  VULNERABILIDAD DE LA SEGURIDA PERIMETRAL (ATAQUE CIBERNETICOS)
4- AUSENCIA DE COPIAS DE SEGURIDAD DE LA INFORMACION.</t>
    </r>
    <r>
      <rPr>
        <sz val="10"/>
        <color rgb="FFFF0000"/>
        <rFont val="Arial Narrow"/>
        <family val="2"/>
      </rPr>
      <t xml:space="preserve"> 
</t>
    </r>
    <r>
      <rPr>
        <sz val="10"/>
        <rFont val="Arial Narrow"/>
        <family val="2"/>
      </rPr>
      <t>5- USO INADECUADO DE DISPOSITIVOS EXTERNOS EN LOS COMPUTADORES DE LA EMPRESA (USB, TARJETAS SD, DISCOS DUROS EXTERNOS).</t>
    </r>
    <r>
      <rPr>
        <sz val="10"/>
        <color rgb="FFFF0000"/>
        <rFont val="Arial Narrow"/>
        <family val="2"/>
      </rPr>
      <t xml:space="preserve">
</t>
    </r>
    <r>
      <rPr>
        <sz val="10"/>
        <rFont val="Arial Narrow"/>
        <family val="2"/>
      </rPr>
      <t xml:space="preserve">6. ALTERACION DE LOS PROCESOS Y PROCEDIMIENTOS
</t>
    </r>
    <r>
      <rPr>
        <sz val="10"/>
        <color theme="8" tint="-0.249977111117893"/>
        <rFont val="Arial Narrow"/>
        <family val="2"/>
      </rPr>
      <t xml:space="preserve">
</t>
    </r>
  </si>
  <si>
    <t>DELITOS INFORMATICOS</t>
  </si>
  <si>
    <r>
      <t>1.  TRAUMATISMO EN LA OPERACIÓN DE LOS SISTEMAS DE INFORMACION.
2.  FRAUDES FINANCIEROS</t>
    </r>
    <r>
      <rPr>
        <sz val="10"/>
        <color rgb="FFFF0000"/>
        <rFont val="Arial Narrow"/>
        <family val="2"/>
      </rPr>
      <t xml:space="preserve">.
</t>
    </r>
    <r>
      <rPr>
        <sz val="10"/>
        <rFont val="Arial Narrow"/>
        <family val="2"/>
      </rPr>
      <t>3,  INTERUPCION EN LAPRESTACION DE SERVICIOS DE TI</t>
    </r>
  </si>
  <si>
    <t>1.  GESTION DE LA SEGURIDAD PERIMETRAL A TRAVÉS DE REGLAS DEL FIREWALL.</t>
  </si>
  <si>
    <r>
      <t xml:space="preserve">1. ACTUALIZAR POLITICAS DE SEGURIDAD PERIMETRAL
2. CAPACITAR A LOS USUARIOS FINALES.DE TESORERIA Y A LA SUBGERENCIA FINANCIERA-
3. CAPACITACION Y ACTUALIZACION PERMANENTE A LOS ADMINISTRADORES DEL SISTEMA EN TEMAS RELACIONADOS CON CIBERSEGURIDAD.
</t>
    </r>
    <r>
      <rPr>
        <sz val="10"/>
        <color rgb="FFFF0000"/>
        <rFont val="Arial Narrow"/>
        <family val="2"/>
      </rPr>
      <t/>
    </r>
  </si>
  <si>
    <t xml:space="preserve">1. MANTENIMIENTOS REALIZADAS / MANTENIMIENTOS PROGRAMADOS
2. NUMERO DE USUARIOS AUTORIZADOS POR NIVEL/ TOTALIDAD DE USUARIOS DEL SISTEMA
3.  USUARIOS CAPACITADOS  / TOTALIDAD DE USUARIOS
 </t>
  </si>
  <si>
    <t>1. SE REALIZAN ACTUALIZACIONES, MANTENIMIENTO Y SOPORTE A LAS POLITICAS DE LA SEGURIDAD PERIMETRAL, 
2. SE PROGRAMARÁ CAPACITACION DE INDUCCION BÁSICA  EN TEMA DE CIBERSEGURIDAD  A LOS FUNCIONARIOS DE SUBGERENCIA INVOLUCRADOS.
3, ATENDER RECOMENDACIONES DE LA CONTRALORIA DE CUNDINAMARCA RESPECTO A LA CAPACITACION DEL AREA DE SISTEMAS EN TEMAS DE CIBERSEGURIDAD.</t>
  </si>
  <si>
    <t>1, SE REALIZAN TRES (3) MANTENIMIENTOS Y ACTUALIZACIONES AL FIREWALL  ABRIL, MAYO Y JUNIO 100%
2. SE PROGRAMARA CAPACITACION A USUARIOS DE FINANCIERA PARA EL TERCER TRIMESTRE. 0%
3. SE INDAGARA SOBRE CURSOS DE CIBERSEGURIDAD PARA EL TERCER TRIMESTRE. 0%</t>
  </si>
  <si>
    <r>
      <t xml:space="preserve"> 
1, LA NO ACTUALIZACION DE LOS SISTEMAS DE INFORMACION
2, AUSENCIA DE COPIAS DE SEGURIDAD DE LA INFORMACION. 
3- MAL USO DE LAS  CREDENCIALES DE ACCESO (CONTRASEÑAS)   Y PERMISOS.</t>
    </r>
    <r>
      <rPr>
        <sz val="10"/>
        <color rgb="FFFF0000"/>
        <rFont val="Arial Narrow"/>
        <family val="2"/>
      </rPr>
      <t xml:space="preserve">
</t>
    </r>
    <r>
      <rPr>
        <sz val="10"/>
        <rFont val="Arial Narrow"/>
        <family val="2"/>
      </rPr>
      <t>4- USO DE REDES SOCIALES EN LOS EQUIPOS DE LA EMPRESA.
5-  USO INDEBIDO  DEL CORREO CORPORATIVO.
6. AL TERACION DE LOS PROCESOS Y PROCEDIMIENTOS
7. FUGA DE INFORMACION.</t>
    </r>
    <r>
      <rPr>
        <sz val="10"/>
        <color theme="8" tint="-0.249977111117893"/>
        <rFont val="Arial Narrow"/>
        <family val="2"/>
      </rPr>
      <t xml:space="preserve">
8</t>
    </r>
    <r>
      <rPr>
        <sz val="10"/>
        <rFont val="Arial Narrow"/>
        <family val="2"/>
      </rPr>
      <t>. CONEXIONES REMOTAS A TRAVÉS DE VPN.  PARA MODALIDAD DE "TRABAJO EN CASA" POR  CONTINGENCIA DEL COVID19
9. AUSENCIA DE COPIAS DE SEGURIDAD DE LA INFORMACION.</t>
    </r>
    <r>
      <rPr>
        <sz val="10"/>
        <color theme="8" tint="-0.249977111117893"/>
        <rFont val="Arial Narrow"/>
        <family val="2"/>
      </rPr>
      <t xml:space="preserve">
</t>
    </r>
  </si>
  <si>
    <t>FUGA - PERDIDA DE INFORMACION POR MODALIDAD "TRABAJO EN CASA"  CONTINGENCIA DE COVID 19</t>
  </si>
  <si>
    <t xml:space="preserve">1, ALTERACION  DE LA INFORMACION
2. PERDIDA TOTAL DE LAS COMUNICACIONES 
3, TRAUMATISMO EN LA OPERACIÓN DE LOS SISTEMAS DE INFORMACION.
4. FUGA DE LA INFORMACION PARA USO INDEBIDO.
5, INTERUPCION EN LAPRESTACION DE SERVICIOS DE TI
</t>
  </si>
  <si>
    <t>1. MONITOREO Y GESTION EN LOS SISTEMAS DE INFORMACION.
2. REALIZACION DE BACKUP DE LA INFORMACION POR PARTE DE LOS USUARIO.
3. BACKUP DE LA PLATAFORMA EN EL SERVIDOR DE BACKUP.
4. BACKUP EN LA NUBE DE LAS MAQUINAS VIRTUALES.</t>
  </si>
  <si>
    <t xml:space="preserve">
1.GESTIONAR NIVELES DE ACCESO A INTERNET
2. CAPACITAR A LOS USUARIOS FINALES.-
3. CAPACITACION Y ACTUALIZACION PERMANENTE A LOS ADMINISTRADORES DEL SISTEMA
4. SOCIALIZAR LAS POLITICAS DE TIC
5. SE TIENE BACKUP DE LA INFRAESTRUCTURA EN EL SERVIDOR DE BACKUP, ADICIONAL  ABACKUP AZZURE (EN LA NUBE).
</t>
  </si>
  <si>
    <t xml:space="preserve">
1. NUMERO DE USUARIOS AUTORIZADOS POR NIVEL/ TOTALIDAD DE USUARIOS DEL SISTEMA
2.  USUARIOS CAPACITADOS  / TOTALIDAD DE USUARIOS
3.  SOCIALIZACION DE LA POLITICA MEDIANTE BANNER  A TRAVÉS DE LA INTRANET Y/O FONDOS DE PANTALLA.-
4.  CASOS ATENDIDOS EN MESA DE AYUDA / CASOS REPORTADOS EN MESA DE AYUDA </t>
  </si>
  <si>
    <t xml:space="preserve">1. A TRAVÉS DE COMUNICADOS SE SOCIALIZA A LOS USUARIOS LAS MEDIDAS DE SEGURIDAD QUE SE DEBEN TENER PARA LA MODALIDAD DE TRABAJO EN CASA.
2.SE GESTIONAN LOS NIVELES DE ACCESO A INTERNET, SE SOCIALIZA MEDIANTE COMUNICADO A TODOS LOS USUARIOS SOBRE LAS MEDEIDAS PREVENTIVAS QUE SE DEBEN TENER PARA LA MODALIDAD "TRABAJO EN CASA",  
3.SE GESTIONA EL TEMA DE BACKUP.
</t>
  </si>
  <si>
    <t>1, 132 USUARIOS DE 132 USUARIOS SOCIALIZADOS MEDIANTE CORREO MASIVO.RELACIONADO CON MODALIDAD TRABAJO EN CASA 100%.
2, 52 INCIDENCIAS REPORTADAS A MESA DE AYUDA 52 ATENDIDAS 100%</t>
  </si>
  <si>
    <t>1.259.670/4.363.512 = 29%</t>
  </si>
  <si>
    <t>1. 10 / 30 = 33%
2.  100%
3. 3 / 3 = 100%</t>
  </si>
  <si>
    <t>2 / 4 = 50%</t>
  </si>
  <si>
    <t>1.      234.962 / 260.427 = 90%  
2.       0/2: 0%</t>
  </si>
  <si>
    <t>1.      1.122.537 / 91.584 = 1226%  
2.       138/138: 100%</t>
  </si>
  <si>
    <t xml:space="preserve">1.   411 / 411 = 100%
2.   263
3.  2
</t>
  </si>
  <si>
    <t>Se han continuado con reuniones de seguimiento a los proyectos de innovación en nuevos productos, asi mismo se realizaron reuniones de retroalimentación posterior a la participación en webinars y foros relacionados con tendencias y temas de innovación, se limitaron algunas tareas de campo de los proyectos de nuevos productos como pruebas de prototipos y evaluación post consumo por las restricciones dadas dentro de la emergencia sanitaria.</t>
  </si>
  <si>
    <t>Durante el 2do trimestre se adelantaron estudios de arbol de decisión, etnográficos y retos estratégicos de cara a la contratación de una nueva agencia creativa para el establecimiento de la estrategia 2020, pero la emergencia sanitaria y las variaciones radicales en las condiciones de mercado obligaron a realizar una pausa mientras se evalua todo el contexto y se toma la decisión de la contratación de la agencia y sus implicaciones en el desarrollo y aplicación de la estrategia. Durante la emergencia y con el lanzamiento de productos de la linea de sanitización se desarralló una estrategia publicitaria basada en piezas de comunicación que vincularan el apoyo de la ELC a la superación de la emergencia sanitaria y a la población principalmente en Bogotá y Cundinamarca.</t>
  </si>
  <si>
    <t>Las operaciones de comercialización de producto se vieron afectadas durante el 2do trimestre de 2020 debido a las restricciones logísticas y de consumo en algunos canales como estrategia estatal de control a la emergencia sanitaria frente al Covid 19, se realizan reuniones con los distribuidores el desarrollo de posibles estrategias para reactivación progresiva de las operaciones.</t>
  </si>
  <si>
    <t>De cara a las nuevas condiciones del mercado por la emergencia sanitaria y basados en la linea alternativa de productos de sanitizacion (alcoholes, Gel antibacterial) la ELC logró consolidar el 100% de los contactos comerciales mediante la realización de contratos y convenios comerciales.</t>
  </si>
  <si>
    <t>Debido a la efectiva estrategia de comunicación para promocionar los productos de la nueva linea de sanitización se presentó una alta demanda de estos, lo que generó un volúmen importante de las PQR recibidas en la Subgerencia Comercial. De todas las 411 comunicaciones recibidas en la Subgerencia Comercial, 263 correspondian a temas comerciales que fueron procesadas por el area y las demas, remitidas a las areas correspondientes.</t>
  </si>
  <si>
    <t xml:space="preserve">*Se suscribio el Contrato 5320200026 con la empresa FUMINKO valor $37.246.524 Control integral de plagas en la sede Cota, Bogotá y Choconta de la Empresa de Licores de Cundinamarca vigencia DICIEMBRE 2020, se han realizado 35 intervenciones control de plagas de linea base de 77 intervenciones para un avance de 45.5 % de lo programado para el año.  </t>
  </si>
  <si>
    <t>No intervenciones ejecutadas 35, de linea base de 77 programadas para la vigencia 2020, corte 30 de junio de 2020.</t>
  </si>
  <si>
    <t>cantidad de residuos  aprovechables vendidos a 30 de junio de 2020:
18836 KG y 13 unidades.</t>
  </si>
  <si>
    <t>*Se suscribio contrato No. 5320200068 con la empresa AGUILA DE ORO DE COLOMBIA vigencia 01 de abril -  31 de diciembre de 2020 valor  $1.446.534.700 prestación de servicios de vigilancia y seguridad privada, inmuebles rurales y predios urbanos vigilancia y seguridad de predios de la entidad con personal dispuesto en cada uno de los inmuebles,  a fecha de corte de mes 30 de Junio de 2020 sin riesgo de invasion, por lo cual no ha sido necesario realizar  cerramientos de areas adicionales a los existente, permitiendo coadyuvar en  manejo de disminucion de gasto acorde a la politica de austeridad del gasto de mantenimiento.</t>
  </si>
  <si>
    <t>*Se realizó la invitación abierta 09 de 2020 con 
OBJETO: CONSULTORÍA PARA LA ACTUALIZACIÓN DE ESTUDIOS Y DISEÑOS DEL SISTEMA DE DETECCIÓN, EXTINCIÓN CON AGUA, EXTINCIÓN CON AGENTE LIMPIO Y ALARMA PARA LA PROTECCIÓN CONTRA INCENDIO A SER IMPLEMENTADO EN LAS ÁREAS OPERATIVAS Y ADMINISTRATIVAS DE LAS NUEVAS INSTALACIONES DE LA EMPRESA DE LICORES DE CUNDINAMARCA, SEGÚN LA NORMATIVA VIGENTE, CONSIDERANDO EL MÁXIMO APROVECHAMIENTO DE LA INFRAESTRUCTURA ACTUALMENTE DISPONIBLE, ASÍ COMO EL LEVANTAMIENTO DE LOS PLANOS RECORD ARQUITECTÓNICOS.</t>
  </si>
  <si>
    <t>Avance ejecucion actividades preventivas en un  70%  corte 30 de Junio de 2020.</t>
  </si>
  <si>
    <t xml:space="preserve">*Mantenimientos locativos solicitados, atendidos a demanda  al 100% con corte a 31 de marzo de 2020 en cuanto a locativos planta hidraulicos 6 mantenimientos preventivos y/o correctivos. Registro de activiades realizadas y 24 mantenimientos rutinarios.
*Se realizaron 108 mantenimientos preventivos locativos de rutina de seguimiento según cronograma y plan de mantenimiento de SAP. </t>
  </si>
  <si>
    <t>Se ha atendido al 100% un  total 6 acciones preventivas conducentes a minimizar riesgo de inundacion. Corte informe 31 de marzo de 2019.</t>
  </si>
  <si>
    <t>1, Se han realizado las inducciones respectivas al personal que ha ingresado a la empresa durante la vigencia 2020,
2, El programa de reinduccion se enuentra pendiente de programacion.
3, Se han realizado las respectivas gestiones a nivel pre-contractual para la intervencion de clima laboral, ya que contamos con los estudios previos y diagnostico de la vigencia 2019.
4,  Se han elaborado los borradores del procedimiento de trabajo en cas, con el respectivo formato para rendir el informe de actividades al personal que realiza trabajo en casa. estos documentos, se encuentran en fase de revision, correccion y aprobacion para ser emitidos en la primera semana de julio.</t>
  </si>
  <si>
    <t>1, 1/1
2,  0/106
3, 0</t>
  </si>
  <si>
    <t>1, Todas las novedades de nomina radicadas en la Subgerencia de Talento Humano, se han liquidado y revisado conforme a los procedimientos establecidos.</t>
  </si>
  <si>
    <t>Abril 0/73
Mayo 0/226
Junio 0 / 587</t>
  </si>
  <si>
    <t>1, 100%
2, 1/1
3, 45%</t>
  </si>
  <si>
    <t>Teniendo en cuenta la emeregencia sanitaria por el COVID-19 y su crecimiento a Nivel Nacional , el Gibierno ha tenido que ir prorrogando el aislamiento obligatorio, por tal motivo, la Oficina no ha podido cumplir con el cronograma establecido para las capacitraciones de todo el personal de la ELC  SOBRE LA LEY 734 DE 2002, ESTATUTO ANTICORRUPCIÓN, REGLAMENTO INTERNO DE TRABAJO.
Teniendo en cuenta lo anterior, la oficina de Control Interno Disciplinario ha tomado la desiciòn de realizar las capacitaciones en el tercer trimestre de la preseneste vigencia de manera virtual/ correo masivo onstitucional y de èsta manera dar cumplimiento a las actividades programadas.
Se programan las capacitaciones para el  tercer trimestre de la presente vigencia.</t>
  </si>
  <si>
    <t>1. Durante el tirmestre no se recibieron solicitudes para apoyo a operativos debido a la emergencia Nacional por COVID-19 que vive el país, por tanto, no se establecen programación de operativos, teniendo en cuenta que no se ha reactivado algunos de los establecimientos que requieren control de bebidas alcoholicas.
2.Durante el trimestre no se recibieron solicitudes de capacitaciones, ni se realizarón capacitaciones a  los miembros de la Polfa,CTI, Inspectores de la policía, inspectores de sanidad sobre la identificación de alcohol adulterado ya que no se han normalizado actividades por la Emergencia Sanitaria y aislamineto obligatorio.</t>
  </si>
  <si>
    <t>Durante este periodo no hubo producción de licor , a partir de abril 17 hasta el 27 de mayo hubo produccion de alcohol antiseptico debido a la emergencia sanitaria , por lo tal no habia plan de ventas sino se trato fue de abastecer el mercado según la oportinidad de mercado se iba supliendo la necesidad.
En este periodo  se realizaron 3 reuniones entre la subgerencia técnica y la subgerencia comercial con el fin de realizar un seguimiento para reajustrar el plan de producción y ventas y asi poder ajustar el presupuesto .
Debido a la emergencia Sanitaria se debio modificar el plan de produccón ya que el plan de ventas fue modificado y se entra a la produccion y envasado de alcohol antiseptico como oprtunidad de mercado.</t>
  </si>
  <si>
    <t>1.No UNIDADES SOLICITADAS/No DE UNIDADES PLANEADAS =   2609790/ 2609790 = 100%
2.REUNIONES COMERCIALTECNICA  RALIZADAS  / REUNIONES PLANEADAS  :  3/3:100%
3,.MODIFICACIONES AL PROGRAMA DE PRODUCCION POR MODIFICACIONES AL PROGRAMA DE VENTAS  = 1</t>
  </si>
  <si>
    <t>En este periodo se envasaron 2,609,970 unidades de alcohol antiseptico, en e periodo comprendido entre el 17 de abril al 27 de mayo, superando la expectativa de  la capacidad de produccion, y debido a que se generaron horas extras para suplir la demanda en ese periodo para poder cumplir con los compromisos que tenia  area comercial.
Seguimiento diario al programa de produccion.</t>
  </si>
  <si>
    <t>1.No DE UNIDADES PRODUCIDAS /No TOTAL DE UNIDADES PROGRAMADAS = 2609970/ 2609970 =  100%
2. Se continua con los Controles Establecidos y el seguimiento al plan de producción.</t>
  </si>
  <si>
    <t>En el trascurso del segundo trimestre al personal del  envasadero se realiza reunión liderara por el sub. Gerente Javier Lemus para retroalimentar la información de la necesidad de producir alcohol antiseptico como oportunidad de mercado  , objetivos de produccion y retroalimentaciòn de este proceso .cabe recalcar que el personal Administrativo estuvo colaborando en este proceso, ya que gran parte  del personal  operativo esta en aislamiento por  dispocisiones generales. 
En este periodo se envasaron 2,609,970 unidades de alcohol antiseptico, en e periodo comprendido entre el 17 de abril al 27 de mayo, para lo que se utilizaron 2900 estibas para lo que cada estiba contenia  900 unidades en 60 fardos de 15 unidades cada uno.</t>
  </si>
  <si>
    <t>1.No DE PERSONAS CAPACITADAS / No TOTAL DE PERSONAS EN EL AREA DE ENVASADO  = 17/20=85%
2.No DE ESTIBAS ENTREGADAS CORRECTAMENTE /No TOTAL DE ESTIBAS ENTREGADAS = 2900/2900 = 100%</t>
  </si>
  <si>
    <t xml:space="preserve">1.-  Los profesionales de la oficina brindaron asesoria y acompañamiento en el primer trimestre realizaron un total de 82 capacitaciones y asesorias brindadas a un total de 186 servidores públicos.
Los temas fueron Indicadores de Gestión, Grupo Digital, Banco de Proyectos, Documentación SIG, Revisión General SIG, Inducciones, Capacitaciones, Auditoría Interna, Empalme, Informe de Gestión, Informe de Responsabilidad Social, MIPG y SAP.
Para el primer trimestre se actualizaron 18 documentos: 6 procedimientos, 7 formatos, 2 instructivos y 3 otros-
En revisión se encuentran 35 documentos: 34 son procedimientos y 1 manual. 
Para esta vigencia se recibieron 9 solicitudes de documentos las cuales fueron atendidas en su totalidad.
4.-La capacitación del equipo auditor,  no se realizó en este primer trimestre;  queda aplazada.
5.- Se realizaron diez  (10) sesorías y acompañamientos para el cierre de las acciones correctivas y de mejora,  evidenciadas en las Auditorías Internas.  
</t>
  </si>
  <si>
    <r>
      <t xml:space="preserve">Se han realizado comites con la Gerencia,la Subgerencia Tecnica,al interior de la subgerencia comercial y con algunos de los distribuidores en videollamada, como accion de seguimiento durante la crisis sanitaria que genero restricciones en operaciones las proyecciones a las cifras de ventas,  </t>
    </r>
    <r>
      <rPr>
        <b/>
        <u/>
        <sz val="11"/>
        <rFont val="Arial"/>
        <family val="2"/>
      </rPr>
      <t>se establecieron nuevas metas para el ejercicio 2020</t>
    </r>
    <r>
      <rPr>
        <sz val="11"/>
        <rFont val="Arial"/>
        <family val="2"/>
      </rPr>
      <t>, se han realizado recomendaciones en la aplicacion de estrategias de rotacion de inventarios y se evalua la manera de apoyo para el 2do semestre de 2020. El presupuesto de venta para los meses de marzo, abril y mayo se vio suspendido por las restricciones en movilidad y venta de licor decretadas por la presidencia de la Republica y los mandatarios locales.</t>
    </r>
  </si>
  <si>
    <t>1-CIERRE COSTOS: 1- BLOQUEO DEL SISTEMA :Durante el  los bloqueos al sistema SAP a los 5 días sigjuientes al mes de cierre.  Se presentaron 2 errores en la liquidación de las órdenes de gestión del costo, los cuales fueron resueltos con éxito. 
2-REVISION PERIODICA DE LA INFORMACION: Durante el proceso de cierre de costos se deteectó un error en la partición del costo por errores en la imputación a las órdenes de Gestión del costo, por lo que fue necesario hacer contabilizaciones manuales, que permitieron culminar con éxito el proceso.
3-CUMPLIMIENTO EN LA ENTREGA DE LA INFORMACION :  Se realizaron los cierres de costos en las fechas oportunas, para lo cual se contó con el acompañamiento de la consultoría de Softeck.</t>
  </si>
  <si>
    <t>1, El indicador de este trimestre se ha visto afectado en su medicion debido a las siguientes causas:
Por la pandemia hay personas que se encuentran realizando trabajo en casa de forma permananente
Otra gran cantidad del personal realiza trabajos alternados entre casa y oficina 
El personal de subgerencia tecnica, realiza trabajos ocasionales por turnos.
El sistema de control biometrico se encuentra suspendido, debido a los protocolos de bioseguridad por lo cual el ingreso del personal se registra manual mente en planillas
Las anteriores circunstancias impiden poder realizar un correcto seguimiento al cumplimiento del reglamento en cuanto a la permanenci del personal, por lo cual la subgerencia de talento humano prefiere abstenerse de brindar este indicador, ya que no reflejaria la realidad de la situacion actual.
2, Se han elaborado los borradores del procedimiento de trabajo en casa, con el respectivo formato para rendir el informe de actividades al personal que realiza trabajo en casa. estos documentos, se encuentran en fase de revision, correccion y aprobacion para ser emitidos en la primera semana de julio.</t>
  </si>
  <si>
    <t>1, Se entregan los elementos de proteccion personal de acuerdo a las necesidades del personal, cabe anotar que la mayoria de elementos se proporcionan por medio del dispensador.
2, Capacitaciones realizadas al personal vinculado
3, El programa de SST para la vigencia 2020 se ha cumplido de manera satisfactoria en su formulacin y aprobacion de cronograma de actividades.
4, Se establecen y socializan los protocolos de bioseguridad el dia 24 de junio por medio de los correos electronicos, con el fin de que todo el personal se encuentre al tanto de las prácticas que se realizan para mitigar el riesgo de contagio.
5, Por medio de correos electrónicos y el grupo de comunicaciones internas de Whatsapp se emitende manera constante, mensajes con el fin de mantener al personal informado sobre las medidas que se toman respecto al covid 19.
6,  Socialización 14 piezas enviadas por chat de Whatsapp
Socialización de protocolo enviado por intranet y correo
Socialización de 7 instructivos en todas las áreas de la empresa</t>
  </si>
  <si>
    <t>1- 5% documentos modificados 2-  No hubo solicitud de ajuste a los roles.  3- No hubo Capacitacion 4- Si hubo pero no hay hoja de trabajo.</t>
  </si>
  <si>
    <t>1- No hubo capacitacion. 2- No hubo para el tercer trimestre 3- No hubo para el tercer trimestre</t>
  </si>
  <si>
    <t>14 VS  16</t>
  </si>
  <si>
    <t>1. La infornación es revisada por cada supervisor en cada subgerencia u oficia, antes de ser remitida a la subgerencia financiera, al llegar se hace revision nuevamente de los documentos allegados.    2. Se han realizado capacitaciones, de acuerdo a las necesidades.
3.Cuando se ha requerido se han devuelto  documentos al área responsable para su ajuste.
4. No se ha realizado actualizacion del manual interno.                                                                                         5.Cuando es necesario, se realiza actualización a la parametrización del SAP.                                                              6. Las demás áreas SI reportan oportunamente la información.</t>
  </si>
  <si>
    <t>1) Documentos anulados / Total documentos en el trimestre   (217 /7587) = 2,86% 
2) El sistema no permite modificar documentos por lo tanto este indicador no es posible generarlo. 
3)Total documentos devueltos / total documentos radicados en el trimestre (1 / 1 ) = 1%</t>
  </si>
  <si>
    <t>Durante el segundo trimestre de 2020:
 1- no hubo actualizaciones de roles 
2- No hubo capacitacion para los usuarios de del modulo de de SAP-presupuesto 
3-Se realizaron seguimientos a las ejecuciones activa y pasiva, se hicieron los ajustes pertinentes. 
4- se le sige insistiendo al Ing. Johan Cordoba sobre lo hablado en la reunion primaria sobre la ejecucion activa y del desarollo de los pagos sin ninguna respuesta. 
5- se le solicito al Ing Johan Cordoba sobre la facturacion inicial que se llevo como alcohol de 96 grado, se pasara a un rubro a parte como alcohol anticepticos, sin ninguna respuesta,</t>
  </si>
  <si>
    <t>1. SE COMUNICA A LOS SUBGERENTES Y JEFES DE OFICINA LA CUAL INDICA LA FECHAS DE RADICACION DE CUENTAS.                                  
2,SE REALIZA REVISION DIARIA DE LOS SALODS BANCARIOS .                                   
3,SEGÚN CONVENCION COLECTIVA DE TRABAJO VIGENTE LA NOMINA DEBE SER RADICA UN DIA ANTES CORRESPONDIENTE A CADA QUINCENA, POR LO TANTO TALENTO HUMANO VIENE RADICANDO LA NOMINA DE FORMA OPORTUNA Y CON INFORMACION DE CALIDAD.</t>
  </si>
  <si>
    <t>CIERRE COSTOS: 
1- BLOQUEO DEL SISTEMA :DURANTE EL TRIMESTRE SE REALIZARON LOS BLOQUEOS AL SISTEMA SAP  A LOS 5  DIAS SIGUIENTES AL  DE CIERRE,  
2-REVISION PERIODICA DE LA INFORMACION : PREVIO AL PROCESO DE  CIERRE DE COSTOS SE REALIZACION LAS REVISIONES DE LOS REGISTROS  EN CADA UNO DE LOS MODULOS , ENCONTRANDO LA INFORMACION CON ALGUNAS INCOSISTENCIAS QUE DEMORO  EL PROCESO DE CIERRE , LAS DEMAS AREAS NO TUVIERON EN CUENTA ALGUNOS PROCESOS  
 3- CUMPLIMIENTO EN LA ENTREGA DE LA INFORMACION :  SE REALIZARON LOS CIERRES DE COSTOS EN LAS FECHAS MAXIMAS REAQUERIDAS  PARA LO CUAL SE CONTO CON EL ACOMPAÑAMIENTO DE LA CONSUTORIA DE SOFTECK.</t>
  </si>
  <si>
    <t>1, El presupuesto asignado para el área de mantenimiento industrial en el año 2020, fue de $ 1.706.500.000.oo y debido a la pandemia COVID-19 el presupuesto se ajustó al máximo en  $ 391.394.264,oo Debido al recorte de producción, el mantenimiento se reduce y se estima emplear este presupuesto para realizar el mantenimiento preventivo de los equipos críticos y de frecuente uso. 
 Se han realizado contratos con corte a 30 de Junio de 2020 por un monto de $ $218.694.364,oo lo que equivale al 55,9% de la apropiación.
2, Capacitación operación y mantenimiento. Aplazado pandemia COVID-19
Capacitación en programa automatización Rockwell Automation. Aplazado pandemia COVID-19</t>
  </si>
  <si>
    <t>1,   55,9%
2,    0%</t>
  </si>
  <si>
    <t xml:space="preserve">
Mtbf (tiempo medio entre fallas)
Determinar el tiempo promedio entre paros no programados de cada línea de producción.
Abril 693,67
Mayo 685,31
Junio 0
Promedio  689,49
Mttr  (tiempo medio para reparar) 
Determinar en promedio en cuanto tiempo se resuelve al paro no programado.
Abril 39,67
Mayo 17,81
Junio 0
Promedio  28,74
</t>
  </si>
  <si>
    <t>Disponibilidad: Corresponde al tiempo que una máquina está disponible durante un tiempo definido de trabajo. 
MTBF/(MTBF+MTTR)= Tiempo de operación/(tiempo de operación + tiempo de reparación) =Disponibilidad.
Abril 94,6%
Mayo 97,5%
Junio 100%
Promedio  97,3</t>
  </si>
  <si>
    <t>El porcentaje obedece al cumplimiento al plan general de aseguramiento metrológico
No se han programado capacitaciones.La pandemia CoVID-19, ha hecho que se aplacen las capacitaciones, se debe revisar la posibilidad de realizarlas virtualmente
Para el segundo trimestre del año el cumplimiento del programa se encuentran las siguientes acciones:
-Mantenimiento báscula camionera
-Mantenimiento Spectrquant 600
-Verificación de 38 manómetros
-Verificación de aforos de 2 tanques pulmón en envasadero.
-Verificación de 4 termómetros.
-Verificación de 4 alcoholímetros
-Mantenimiento y calibración báscula patrón.
obedece a que no se ha podido adelantar el plan, debido a la pandemia del covid-19. en donde muchas de las empresas que realizan estas calibraciones requieren permisos especiales de movilidad y limpieza.</t>
  </si>
  <si>
    <t>Capacitaciones 0%
Las actividades 81%</t>
  </si>
  <si>
    <t>100%
0 Mensajes de alerta 
50%</t>
  </si>
  <si>
    <t xml:space="preserve">Se socializó el manual de imagen corporativa con los funcionarios desde el 2019  y a su vez se envia boletin informativo 1 vez por semana reforzando la imagen corporativa de la compañía.
Debido a que el plan maestro de comunicaciones se encunetra pendiente de aprobación no se han procedido con las capacitaciones a los defensores de marca.
No se han reportado uso indebido de plantillas oficiales de la compañia 
</t>
  </si>
  <si>
    <t>1.-  Teniendo en cuenta que la empresa adopto la modalidad de Trabajo en casa, a partir del 24 de abril, por la pandemia del covid 19, se aprobadon diferentes mecannismos para brindar las asesorías y acompañamientos necesarios: La documentación se consulta a través de la intranet.  
Las asesorías y acompañamientos se realizan virtualmente, convocados a través de la herramienta calendar de google.  
La información se comunicó a través  del Boletín ELC Comunica del   (20 de abril y 1-8 de junio) enviado a través del grupo Comunicaciones de Whatsapp y a través del correo electrónico. 
Igualmente se realizan las reuniones de comité primario, semanalmente. 
Los profesionales de la Oficina Asesora realizaron 118  mesas de trabajo en las cuales se dio asesoría a los temas:  Indicadores de gestión, procesos y objetivos de calidad, riesgos, plan anticorrupción, documentos Sig, Auditoría interna,  MIPG, revisión por la dirección, revisión general SIG e informes de gestión, Gobierno digital, a 259 servidores públicos.
En el 2 trimestre se actualizaron 25 documentos:  7 procedimientos, 13 formatos, 1 Instructivo, 4 otros.  En revisión 12 (7 procedimientos, 5 formatos).  Todos los documentos aprobados están publicados enl a intranet.
La capacitación de los auditores y la ejecución de las auditorías se realizarán en el mes de Julio.</t>
  </si>
  <si>
    <t>1.-  118 Mesas de trabajo convocadas
2.-  259 Servidores públicos asesorados.
3.-  Documentos aprobados   25
Documentos en revisión 12
Solicitudes de documentos 12 
Total documentos en Listado Maestro 717
Total documentos migrados 515.
4.-  N/A
5.-  No se realizaron asesorías.</t>
  </si>
  <si>
    <t>AUSENCIA DE CONTROLES EN EL PROCESO DE PRODUCCION</t>
  </si>
  <si>
    <t xml:space="preserve">Se emitieron tres boletines de prensa con información de interes al publico en general y aos diferentes medios de comunicación 
No se reportaron filtraciones a las redes sociales de las marcas ni a la pagina we de la empresa.
El manual de marca de la compañia se socializo con funcionario desde el 2019, se está trabajando en un manual de marca para las redes sociales </t>
  </si>
  <si>
    <t>Seguimiento trimestral al avance y cumplimiento del plan de acción 2020  de las Subgerencias y Oficinas, con corte a 30 de junio de 2020 y consolidación del informe de gestión de la ELC.
Se sigue presentando demora en la entrega de informes de gestión por parte de las dependencias, lo cual genera traumatismo en la consolidación del informe institucional de gestión.  
El plan de acción 2020 se encuentra publicado en la página web de la Empresa en el link:  http://www.licoreracundinamarca.com.co/uploads/images/general/5e35d300aa34c.pdf</t>
  </si>
  <si>
    <t>1. 10/10= 100%
2. 10/10 = 100%</t>
  </si>
  <si>
    <t>El procedimiento y los formatos actualizados para gestión de proyectos por implementación del módulo PS-SAP, se encuentran publicados en la página de intranet de la ELC. Esta información se socializa en las inducciones realizadas a  nuevos funcionarios.  
El seguimiento se efectúa trimestralmente y se evidencia en el informe consolidado  de gestión de la entidad. 
En el periodo de análisis se brindó asesoría profesional y acompañamiento para la inscripción en el Módulo PS-SAP  del proyecto "Amor por Colombia". 
 Se recibió capacitación por parte de la consultoría de Softek para el manejo del módulo Project System</t>
  </si>
  <si>
    <t>1. 1/1=100%
2.1/1=100%
3. 1/1=100%
1. 1/1=100%</t>
  </si>
  <si>
    <t xml:space="preserve">Solicitud de informes trimestrales de acuerdo con el cronograma establecido para 2020.
Remisión de información financiera a Secretaría de Hacienda a 30 de junio.
Diligenciamiento y remisión de Encuesta  Dane "Pulso Empresarial" de los meses de junio  julio y agosto. 
Diligenciamiento y remisión de Encuesta DANE ENTIC- Empresas de  2019
La información recibida se revisa,  se solicita ajustes y complementos a que haya lugar a los responsables y se verifica antes del envio. 
</t>
  </si>
  <si>
    <t>1. 1/1=100%
2. 5/5=100%</t>
  </si>
  <si>
    <t xml:space="preserve">1.-  210 Mesas de trabajo en temas de la oficina.
En este trimestre se realizaron  12 reuniones de comité primario. 
2.-  820 servidores públicos asesorados.
3.-  44 documentos aprobados
En revisión 1, 
Solicitudes de documentos 6, 
Total documentos en listado maestro 732. 
Documentos migrados 538, publicados en la intranet 681. 
4.-  Se realizaron dos capacitaciones al equipo auditor 2 julio y 2 septiembre y se socializó la auditoría remota en video los días 7 y 10 de julio.  Se realizaronn 37 Mesas de trabajo, durante todo el proceso de auditorías.
5.- </t>
  </si>
  <si>
    <t xml:space="preserve">
1.ESTABLECER CANAL DE COMUNICACIÓN EFECTIVO CON EL AREA COMERCIAL, CON EL FIN DE PREVEER CAMBIOS EN EL PROGRAMA DE VENTAS Y ANTICIPARCE EN LA PROGRAMACION DE LA PRODUCCION
2.ASEGURAR QUE LOS INSUMOS,PERSONAL Y MAQUINAS ESTEN DISPONIBLES, CADA VEZ QUE SE APRUEBEN MODIFICACIONES AL PROGRAMA DE PRODUCCION.                                                                                              3. CONTRATACION DE PERSONAL.
4.ALQUILAR DE MAQUINARIA.</t>
  </si>
  <si>
    <t>1.No UNIDADES SOLICITADAS/No DE UNIDADES PLANEADAS
2.REUNIONES COMERCIAL/TECNICA  RALIZADAS  / REUNIONES PLANEADAS
3,.MODIFICACIONES AL PROGRAMA DE PRODUCCION POR MODIFICACIONES AL PROGRAMA DE VENTAS
4. NUMERO  DE UNIDADES / NUMERO DE PERSONAS</t>
  </si>
  <si>
    <t xml:space="preserve">
PLAN DE VENTAS QUE ENTREGA LA SUBGERENCIA COMERCIAL, CONTROL DE BAJAS E INSUMOS. CONTROL EN LA EFICIENCIA DE LAS MAQUINAS.</t>
  </si>
  <si>
    <t>PLAN DE PRODUCCIÓN MODIFICADO</t>
  </si>
  <si>
    <t xml:space="preserve">
1. CONTINUAS MODIFICACIONES AL PLAN DE VENTAS QUE AFECTA EL PLAN DE PRODUCCION:
2.LOS DISTRIBUIDORES NO CUMPLEN CON EL PLAN PROPUESTO Y APROBADO PARA LA VENTA DE LICORES
3.SE TRABAJA CON LA INFORMACION QUE ARROJA EL PLAN DE VENTAS,  DEBE SER CON ESTADISTICAS QUE REFLEJEN LA REALIDAD DEL MERCADO.
4.FALTA ARTICULACION ENTRE LOS PROCESOS DE GESTION COMERCIAL Y GESTION DE PRODUCCION
5.EMERGENCIA SANITARIA </t>
  </si>
  <si>
    <t xml:space="preserve">1.PERDIDAS ECONOMICAS PARA LA EMPRESA  POR INCUMPLIMIENTO DE PEDIDOS
2.AUMENTO DE COSTOS DE PRODUCCION POR PAGO DE JORNADAS EXTRAS PARA CUMPLIR CON LOS PEDIDOS , ALMACENAMIENTO, ETC                                                                                                                     3.PERDIDAS ECONOMICAS POR DISMICIIÓN EN LAS VENTAS.                                                                                                                   4.PERDIDAS ECONOMICAS  POR BAJAS EN INSUMOS ,CONTRATACION DE PERSONAL Y ALQUILER DE MAQUINARIA.                                                                      5 MODIFICACION AL PLAN DE PRODUCCION
</t>
  </si>
  <si>
    <t>1.FALTA DE INSUMOS Y/O PERSONAL 
2.FALLAS MECANICAS Y/O ELECTRICAS
3. DEVOLUCION DE MATERIA PRIMA E INSUMOS INOPORTUNOS
4 HURTO O PERDIDA DE MATERIA PRIMA E INSUMOS O PRODUCTO TERMINADO SIN ESTIBAR.
5.MODIFICACION AL PLAN DE PRODUCCCIÓN POR CAIUASA EXTERNAS.</t>
  </si>
  <si>
    <t>INCUMPLIMIENTO DEL PLAN DE PRODUCCION 
MODIFICACIÓN AL PLAN DE PRODUCCIÓN</t>
  </si>
  <si>
    <t>INADECUADO PROCESO DE PLANEACIÓN
MODIFICACIÓN AL PLAN DE PRODUCCIÓN</t>
  </si>
  <si>
    <t xml:space="preserve">
1.PERDIDAS ECONOMICAS PARA LA EMPRESA  POR INCUMPLIMIENTO DE PEDIDOS
2.INCUMPLIMIENTO A DISTRIBUIDORES.                                                                                3.AFECTACION DE LA IMGEN  .                                                                                                      4. PERDIDA DE PARTICIPACIÓN EN EL MERCADO   </t>
  </si>
  <si>
    <t>SEGUIMIENTO AL  CUMPLIMIENTO DEL PROGRAMA DE PRODUCCIÓN</t>
  </si>
  <si>
    <t>MODIFCACIONES AL PROGRAMA DE PRODUCCIÓN</t>
  </si>
  <si>
    <t>1.No DE UNIDADES PRODUCIDAS /No TOTAL DE UNIDADES PROGRAMADAS 
2.CONTROLES ESTABLECIDOS:  NUMEROS DE UNIDADES PRODUCIDAD / NUMERO DE BAJAS EN INSUMOS.                                                                                                    3. NUMERO DE PERSONAS CAPACITADAS / NUMERO DE CAPACITACIONES.</t>
  </si>
  <si>
    <t>1.REALIZAR LAS MODIFICACIONES AL PLAN DE COMPRAS Y AL PLAN DE PRODUCCIÓN.
2.REALIZAR Y AJUSTAR EL PROGRAMA DE MANTENIMIENTO PREVENTIVO.
3.ESTABLECER CONTROLES DE LOS INSUMOS ENTREGADOS PARA PRODUCCIÓN VERSUS PRODUCCIÓN REALIZADA.
4. CONTROL DE LOS INSUMOS  ENTREGADOS POR COMERCIAL Y ALMACEN .
5.CAPACITACION DE PERSONAL .
6.DOCUMENTAR EL INSTRUCTIVO DE ESTE PROCESO Y SOCIALIZARLO.</t>
  </si>
  <si>
    <t xml:space="preserve">1.PERDIDAS  ECONÓMICAS 
2.RETRASO EN LOS PROCESOS 
3.DIFERENCIAS EN EL INVENTARIO DE PTO TERMINADO </t>
  </si>
  <si>
    <t>1.LOS DISTRIBUIDORES SE AJUSTAN A SUS NECESIDADES Y NO A LAS DE LA EMPRESA
2.NO ENTREGAN OPORTUNAMENTE EL PRESUPUESTO DE COMPRAS O SOLICITAN MODIFICACIONES DURANTE TODO EL AÑO.
3. NO SE REALIZA UN ESTUDIO DE MERCADO TECNICO Y SOBRE FUENTES REALES.
4.CONDICIONES MACROECONOMICAS VARIABLES DE GRAN IMPACTO</t>
  </si>
  <si>
    <t>1.EN LOS CONTRATOS DE DISTRIBUCION SE FIJAN CUOTAS MINIMAS Y SE SOLICITA EL PROGRAMA ANUAL DE COMPRAS.
2.SE REALIZA UN SEGUIMIENTO MENSUALIZADO DE LOS COMPORTAMIENTOS DE VENTA DE PRODUCTO EN LOS DISTRIBUIDORES
3.SE ANALIZAN PERMANENTEMENTE LAS TENDENCIAS DE MERCADO.                       
4. SEGUIMIENTO AL PLAN DE ACCION.</t>
  </si>
  <si>
    <t xml:space="preserve">1.PROYECTAR UN % ADICIONAL  EN EL PLAN DE VENTAS.
2.ACORDE A LOS CONTRATOS DE DISTRIBUCION LOS CONTRATISTAS (DISTRIBUIDORES) SE DEBEN HACER SEGUIMIENTOS E INFORMAR TIRMESTRAMENTE EL CUMPLIMIENTO DE LAS METAS DE VENTA  PARA QUE LA SUBGERENCIA COMERCIAL EVALUE, DISEÑE Y EJECUTE ESTRATEGIAS DEL SIGUIENTE TRIMESTRE SEGÚN CORRESPONDA. 
3.ESTUDIOS EXTERNOS DE ANALISIS DE DATA Y TENDENCIAS DE MERCADO.   </t>
  </si>
  <si>
    <t>2.128.295/4.363.512 = 49%</t>
  </si>
  <si>
    <t>Se han realizado comites con la Gerencia,la Subgerencia Tecnica,al interior de la subgerencia comercial y con algunos de los distribuidores con medios virtuales, como accion de seguimiento durante la crisis sanitaria que genero restricciones en operaciones las proyecciones a las cifras de ventas,  se establecieron nuevas metas para el ejercicio 2020, se han realizado recomendaciones en la aplicacion de estrategias de rotacion de inventarios y se inicio la ejecucion para el apoyo durante el 4to semestre de 2020.
Evidencias, soportes de las actas o decisiones, modificación de cuotas, comunicación a distribuidores</t>
  </si>
  <si>
    <t xml:space="preserve">1. EL PROCEDIMIENTO  NO SE APLICA DE MANERA CORRECTA 
2. NO SE BASAN LAS DECISIONES TOTALMENTE EN ESTUDIOS DE MERCADO Y VIABILIDAD FINANCIERA 
3. NO SE PARTICIPA ACTIVAMENTE DE EVENTOS LIDERES EN TEMAS DE INNOVACION DE PRODUCTOS Y DE MANEJO DE TENDENCIAS
4. NO SE CAPACITA A LOS FUNCIONARIOS PARA EL DESARROLLO DE PROYECTOS DE ESTA INDOLE  </t>
  </si>
  <si>
    <t xml:space="preserve">
LANZAMIENTO DE NUEVOS PRODUCTOS SIN LA DEBIDA PLANEACION.                                                            .
</t>
  </si>
  <si>
    <t xml:space="preserve">1.LA EMPRESA NO PODRA ESTAR ACORDE A LAS NUEVAS TENDENCIAS DE MERCADO.
2.LANZAMIENTO DE PRODUCTOS DE BAJO IMPACTO Y BAJA ROTACION.
3.DISMINUCION DE LA RENTABILIDAD.
4.PERDIDA DE PARTICIPACION EN EL MERCADO .           
</t>
  </si>
  <si>
    <t xml:space="preserve">1. EL PROCEDIMIENTO ESTA DOCUMENTADO E INCLUYE     FORMATOS PAR ATRAZABILIDAD DE LAS ACTIVIDADES                                         </t>
  </si>
  <si>
    <t xml:space="preserve">
1.CONFORMACIÓN DE UN EQUIPO INTERDISCIPLINARIO PARA EL DESARROLLO DE NUEVOS PRODUCTOS.
2.ACTUALIZACION DEL PROCEDIMIENTO.
3.PARTICIPAR DE EVENTOS ESPECIALIZADOS EN EL TEMA                                                
4.OFICIALIZACION DEL COMITÉ DE INNOVACION
5. VERIFICACIÓN DE LAS ESTADÍSTICAS PARA DETERMINAR QUE CATEGORÍAS DE LICORES TIENEN ALTA PARTICIPACIÓN EN CONSUMO Y A PARTIR DE ELLO DETERMINAR ESTRATEGIAS NUEVOS DESARROLLOS.</t>
  </si>
  <si>
    <t xml:space="preserve">1.No DE COMITES REALIZADOS /No DE COMITES PROGRAMADAS.
2.AVANCE EN ACTUALIZACION DEL PROCEDIMIENTO.                                                     3. PROCEDIMIENTO SOCIALIZADO.
4. No. DE PROYECTOS PRESENTADOS / NO. DE PROYECTOS  PLANEADOS. .        
</t>
  </si>
  <si>
    <t xml:space="preserve">Se han continuado con reuniones de seguimiento a los proyectos de innovacion en nuevos productos con modificaciones segun las prioridades establecidas por la Gerencia General, asi mismo se realizaron reuniones de retroalimentacion posterior a la participacion en webinars y foros relacionados con tendencias y temas de innovacion, se limitaron algunas tareas de campo de los proyectos de nuevos productos como pruebas de prototipos y evaluacion post consumo por las restricciones dadas dentro de la emergencia sanitaria.
</t>
  </si>
  <si>
    <t>1. 14 / 30 = 47%
2.  100%
3. 3 / 3 = 100%</t>
  </si>
  <si>
    <t>1. FALTA DE ESTRATEGIAS  DE MERCADEO EN LOS DIFERENTES CANALES DE VENTA.
2.. MAYOR INVERSION PUBLICITARIA DE LA COMPETENCIA
3..LOS DISTRIBUIDORES NO APLICAN LOS PROCEDIMIENTO LEGALES PARA LA PUBLICIDAD DE LOS PRODUCTOS DE LE ELC.                                                                                                                                                                  4. USO INDEBIDO DE LA MARCA.</t>
  </si>
  <si>
    <t xml:space="preserve">PERDIDA DE RECORDACION DE MARCA EN EL CONSUMIDOR. </t>
  </si>
  <si>
    <t>1. DISMINUCION DE LAS VENTAS
2 .PERDIDAS DE PARTICIPACIÓN EN EL MERCADO
3. AFECTACION NEGATIVA DE IMAGEN CORPORATIVA Y DE MARCAS
4. SANCIONES  POR EL USO INADECUADO DE PUBLICIDAD DE LA MARCA.</t>
  </si>
  <si>
    <t xml:space="preserve">PROCEDIMIENTO DOUMENTADO.        APROBACION  DE PUBLICACIONES Y DEMAS POR PARTE DEL AREA JURIDICA. </t>
  </si>
  <si>
    <t>1.APOYO ESTRATEGIAS DE LLENADO DE CANALES, PROMOCIONES, ACTIVACIONES, AUMENTO DE NUMÉRICA EN EXHIBICIÓN  Y AUMENTO DE PLAN DE PRODUCCIÓN.
2.ACTUALIZACION MANEJO DE MEDIO DIGITALES DE COMUNICACIÓN Y PROMOCION.
3.DESARROLLO DE ESTRATEGIAS INNOVADORAS DE OMNICANALIDAD Y SU PROYECCION HACIA LOS DISTRIBUIDORES.</t>
  </si>
  <si>
    <t>1.No DE ESTRATEGIAS PUBLICITARIAS REALIZADAS  DEL DISTRIBUIDOR / No DE ESTRATEGIAS PROGRAMADAS DEL DISTRIBUIDOR.                                                   2. No DE ESTRATEGIAS PUBLICITARIAS REALIZADAS  POR LA ELC / No DE ESTRATEGIAS PROGRAMADAS POR LA ELC.</t>
  </si>
  <si>
    <t>3 / 4 = 75%</t>
  </si>
  <si>
    <t xml:space="preserve">1. MAL  DISTRIBUCION NUMERICA EN VENTAS POR  DISTRIBUIDOR Y CANAL.                                                                                               2.NO APERTURA DE  NUEVOS MERCADOS.
3.VARIACIONES EN PRECIO DE VENTA AL PUBLICO
4.AUMENTO DE IMPUESTOS                                                                                                                                                                                                                                   5.PRESENCIA DE BIENES SUTITUTOS
6.COMPETENCIA CON IMPORTADOS DE BAJO COSTO                                                                                                          7. PROHIBICIONES GUBERNAMENTALES PARA LA VENTA Y/O DISTRIBUCIÓN  DE LICOR                                                                                                                         8.CAMBIOS DE CONSUMO POR DIFERENTES VARIABLES.                                                                 </t>
  </si>
  <si>
    <t xml:space="preserve">1.LA COMPETENCIA DESLEAL EN EL MERCADO CON OFERENTES DE ALCOHOL IMPORTADO A MENOR PRECIO Y CALIDAD DIFERENTE.                                                                                                                              2.DEFICIENCIAS EN LA COMUNICACIÓN SOBRE PROCEDIMIENTO DE DESPACHO
2.PROBLEMAS DE SERVCIO AL CLIENTE EN PRE VENTA  DESPACHO Y POSTVENTA
3. LIMITACIONES LOGISTICAS Y DE INFRAESTRUCTURA PARA DESPACHO Y SERVICIO PRE-POST VENTA
4. LIMITACIONES OPERATIVAS EN EL RECURSO HUMANO ASIGNADO AL PROCESO.                             5. NO PRESENCIA DE PRODUCTOS DE LA ELC A NIVEL NACIONAL  NUEVOS MERCADOS                   2..CAMBIOS DE CONSUMO POR APLICACION DE NORMATIVIDADES           
</t>
  </si>
  <si>
    <t xml:space="preserve">1.INCUMPLIMIENTO DE PLAN ANUAL  DE VENTAS 
2.DISMINUCIÓN  DE LOS INGRESOS POR VENTAS 
3.RECORTES PRESUPUESTALES
4.DISMINUCIÓN EN LA PARTICIPACIÓN DE LA CATEGORÍA DE LICORES.                                                                     5. INEXISTENCIA DEL PRODUCTO EN DIFERENTES DEPARTAMENTOS DONDE SE ENCUENTRA LA COMPATENCIA.                                                   
</t>
  </si>
  <si>
    <t xml:space="preserve">1.  HAY UN PROCEDIMIENTO DOCUMENTADO.                                                       2. SEGUIMIENTO A LAS VENTAS.                                                                            </t>
  </si>
  <si>
    <t xml:space="preserve">1. REALIZACION DE ENCUESTAS DE SERVICIO AL CLIENTE.
2. PROCEDIMIENTO DE VENTA DE ALCOHOL ACTUALIZADO. </t>
  </si>
  <si>
    <t xml:space="preserve">
1. ACTUALIZACION Y SEGUIMIENTO A BASE DE DATOS DE CLIENTES
2.VISITAS DE SEGUIMIENTO Y PROMOCION DE SERVICIO AL CLIENTE 
3.TRABAJO COORDINADO CON RENTAS DEL DEPARTAMENTO PARA VIGILANCIA AL MERCADO
</t>
  </si>
  <si>
    <t xml:space="preserve">
1. ESTUDIOS  PARA LA  APERTURA DE MERCADOS A NIVEL NACIONAL E INTERNACIONAL.
2. REALIZAR SELECCIÓN DE DISTRIBUIDORES MAS OPTIMA                                                                                                                                                         4.SOLICITDES DE PERMISOS DE INTRODUCCION A LOS DEPARTAMENTOS DONDE  NO SE TIENE PRESENCIA DE NUESTRO PORTAFOLIO.                                    
5.SEGUIMIENTO MENSUAL  A LAS CUOTAS  DE VENTAS DE LOS DISTRIBUIDORES.                                                                       </t>
  </si>
  <si>
    <t>1. VENTAS REALIZADAS / VENTAS PROGRAMADAS-Plan Modificado
2. NUEVOS MERCADOS ABIERTOS / NUEVOS MERCADOS PROGRAMADOS    3. SOLICITUDES APROBADAS / SOLICITUDES ENVIADAS.</t>
  </si>
  <si>
    <t xml:space="preserve">1. VENTAS REALIZADAS /  VENTAS PROGRAMADAS
2. No DE VENTAS EFECTIVAS CLIENTES NUEVOS /No DE CLIENTES NUEVOS CONTACTADOS.                                  
3. No  DE CLIENTES CONTACTADOS EN EL PERIODO. 
</t>
  </si>
  <si>
    <t>1.     869.035/ 866.068 = 100%  
2.       0/2: 0%
3.     5/21 = 23%</t>
  </si>
  <si>
    <t>De cara a las nuevas condiciones del mercado por la emergencia sanitaria y basados en la linea alternativa de productos de sanitizacion (alcoholes, Gel antibacterial) la ELC logró consolidar el 100% de los contactos comerciales mediante la realizacion de contratos y convenios comerciales.</t>
  </si>
  <si>
    <t>1.      1.122.537 / 91.584 = 1226%  
2.       138/138: 100%
3. 138</t>
  </si>
  <si>
    <t xml:space="preserve">1. CANALES DE COMUNICACIÓN NO EFECTIVOS.
2 FALTA DE  RECONOCIMIENTO DEL VINCULO DIRECTO DE LA MARCA CON LA ELC.
3.NO SE DA RESPUESTA A LAS PQRS  EN LOS TERMINOS ESTABLECIDOS.                                                                       4. FALTA DE SEGUIMIENTO AL CLIENTE.                                                               </t>
  </si>
  <si>
    <t xml:space="preserve">PERDIDA DE LOS CLIENTES </t>
  </si>
  <si>
    <t xml:space="preserve">1. CLIENTES INSATISFECHOS Y DESMOTIVADOS     2.INCREMENTO EN LAS PETICIONES, QUEJAS O RECLAMOS,                                                                                          3.MALA IMAGEN INSTITUCIONAL
4.. DESCONOCIMIENTO DE LAS MARCAS Y LA EMPRESA
5.. PROBLEMAS DE POSICIONAMIENTO DE LA MARCA EN EL MERCADO
6.. LIMITACION EN LAS OPORTUNIDADES DE GENERACIÓN DE NUEVOS NEGOCIOS
</t>
  </si>
  <si>
    <t>1. HAY UN PROCEDIMIENTO DOCUMENTADO
2. SE REPORTAN Y ANALIZAN LAS CIFRAS DE SEGUIMIENTO A LOS REQUERMIENTOS RECIBIDOS</t>
  </si>
  <si>
    <t xml:space="preserve">1.REALIZAR SEGUIMIENTO A LAS PQRSD SOLICITADAS MEDIANTE LA LINEA DE QUEJAS Y RECLAMOS DE LOS CLIENTES Y CORREO ELECTRONICO.
2. REALIZAR SEGUIMIENTO A LOS PQRSD REMITIDAS POR LOS DISTRIBUIDORES.                                                                                                                                                                   
</t>
  </si>
  <si>
    <t xml:space="preserve">1.No DE SOLICITUDES ATENDIDAS PQRSD-ELC/No SOLICITUDES RECIBIDAS PQR-ELC
2.  SEGUIMIENTO MENSUAL A LOS PQRSD PRESENTADOS POR LOS DISTRIBUIDORES.                                                                 
</t>
  </si>
  <si>
    <t xml:space="preserve">1.   599 / 609 = 98%
2.   299
</t>
  </si>
  <si>
    <t>Debido a la efectiva estrategia de comunicación para promocionar los productos de la nueva linea de sanitizacion se presentó una alta demanda de estos, lo que genero un volumen importante de las PQR recibidas en la Subgerencia Comercial. De todas las 609 comunicaciones recibidas en la Subgerencia Comercial, 299 correspondian a temas comerciales que fueron procesadas por el area y las demas, remitidas a las areas correspondientes.
Discriminado por canal, soporte cuadro de control</t>
  </si>
  <si>
    <t>Las operaciones de comercializacion de productos en otros departamentos y el exterior aun se vieron afectadas durante el 3er trimestre de 2020 debido a las restricciones logisticas y de consumo en algunos canales como estrategia estatal de control a la emergencia sanitaria frente al Covid 19, se realizan reuniones con los distribuidores el desarrollo de posibles estrategias para reactivacion progresiva de las operaciones ademas de la redistribucion de las cuotas de compra.
*Cuadro actualizado..
Relacionar los deptos.</t>
  </si>
  <si>
    <t>1. 13/286  =  5%                               
2. Se le reiteró al área de sistemas de los errores que presenta el modulo de presupuesto,  por vía correo institucional, en cuanto a los roles, perfiles la necesidad de implementar algunas necesidades en el modulo.
3. No se solicitó capacitación a SOFTEK, porque la version que se tiene ERP-SAP va a cambiar a una nueva version ERP-SAP HANA.
4. Si se hizo cruce de Informacion  contabiIidad vs presupuesto.</t>
  </si>
  <si>
    <t>1. 30 vs 30
2. El profesional de presupuesto no hizo ninguna capacitacion a los directivos.</t>
  </si>
  <si>
    <t xml:space="preserve">
1.No. DE ORDENES PENDIENTES POR LIQUIDAR / NO. DE ORDENES TOTALES MENSUALES = 0/(245+43+18) = 0
3. No. DE ERRORES GENERADOS EN EL SISTEMA PARA EL CIERRE DEL PERIODO:=. 2 ERRORES DE CIERRE</t>
  </si>
  <si>
    <t>1) Documentos anulados / Total documentos en el trimestre   (424 /10732) = 3,95% 
2) El sistema no permite modificar documentos por lo tanto este indicador no es posible generarlo. 
3)Total documentos devueltos / total documentos radicados en el trimestre (1 / 403 ) = 0,25%</t>
  </si>
  <si>
    <t xml:space="preserve">ORFEO , FORMULARIO UNICO DE INVENTARIO DOCUMENTAL, CAPACITACIONES EN GESTIÓN DOCUMENTAL. </t>
  </si>
  <si>
    <t xml:space="preserve">ACTUALIZACION DE TABLAS DE RETENCIÓN DOCUMENTAL, CUADRO CLASIFICACIÓN DOCUMENTAL.  </t>
  </si>
  <si>
    <t>*Funcionarios capacitados 71 en ORFEO y tablas de retencion documental
*100% digitalizacion según linea base contratada (Nomina e historias laborales)</t>
  </si>
  <si>
    <t xml:space="preserve">No de cajas enviadas a funcionarios 100 cajas para el tercer trimetres </t>
  </si>
  <si>
    <t>cantidad de residuos  aprovechables vendidos a 30 de Septiembre de 2020:
1´853,300 (COP)</t>
  </si>
  <si>
    <t>Cubrimiento vigilancia de los predios al 100% con  personal dispuesto corte 30 de septiembre de 2020.</t>
  </si>
  <si>
    <t>Avance ejecucion actividades preventivas en un  80%  corte 30 de Septiembre de 2020.</t>
  </si>
  <si>
    <t>Se ha atendido al 100% un  total 6 acciones preventivas conducentes a minimizar riesgo de inundacion. Corte informe 30 de Septiembre de 2020.</t>
  </si>
  <si>
    <t xml:space="preserve">SE CUENTA CON UN SISTEMA DE EYECCIÓN AUTOMATICO EN LOS RESERVORIOS PARA EVITAR LA ACUMULACIÓN DE AGUA LLUVIA. ADICIONALMENTE SE EJECUTA UN PLAN DE MANTENIMIENTO PARA SEGURAR QUE ESTOS MECANISMOS FUNCIONES. </t>
  </si>
  <si>
    <t xml:space="preserve">CONTRATO CON EMPRESA DE SEGURIDAD AGUILA DE ORO. 
</t>
  </si>
  <si>
    <t xml:space="preserve">SE CUENTA CON LA PRESENCIA DEL GRUPO DE BOMBEROS DE CUNDINAMARCA, CON UN CAMIÓN EN CASO DE EMERGENCIA.
PÓLIZAS DE SEGURO CONTRA INCENDIOS. </t>
  </si>
  <si>
    <t xml:space="preserve">SE HIZO UNA CONTRATACIÓN CON LA EMPRESA INDESCA INGENIERIA Y DESARROLLO  ENCARGADA DEL DISEÑO DE LA RED CONTRA INCENDIOS. </t>
  </si>
  <si>
    <t>1. NO SE REALIZA DEBIDAMENTE EL PROCESO DE INDUCCION Y REINDUCCION
2. FALTA COMUNICACIÓN ASERTIVA EN TODOS LOS NIVELES JERARQUICOS
3. EL  PROCEDIMIENTO DE INDUCCION Y REINDUCCION SE ENCUENTRA DESACTUALIZADO  NO  SE DIVULGA A LAS DIFERENTES DEPENDENCIAS 
4. DESCONOCIMIENTO DE LA NORMATIVIDAD VIGENTE EN LA ELC
5.  DESMOTIVACION E INSATISFACCION DE LOS SERVIDORES PÚBLICOS
6. CRISIS MUNDIAL DE SALUD PÚBLICA POR COVID 19.</t>
  </si>
  <si>
    <t xml:space="preserve">SUBGERETE TALENTO HUMANO, GERENTE GENERAL, SUBGERENTES, JEFES DE OFICINA
EQUIPO DIRECTIVO TENIENDO EN CUENTA LA LABOR A DESPEMPEÑAR.
PROFESIONAL DE BIENESTAR SOCIAL
PROFESIONAL DE SEGURIDAD Y SALUD EN EL TRABAJO
PROFESIONALES DE OFICINA DE PLANEACION. Y DESIGNADOS EN LAS DIFERENTES AREAS QUE INTERVIENEN EL EL PROCESO DE INDUCCIÓN
</t>
  </si>
  <si>
    <t>Se realiza la validacion y revision de todos los datos ingresados para la liquidacion de nomina.
Se debe replantear este indicador debido a que ya no se presentan riesgos notables en el proceso de liquidacion de nomina.</t>
  </si>
  <si>
    <t>julio 0 / 810
agosto 0 / 754
Septiembre 0 / 1036</t>
  </si>
  <si>
    <t>1. FALTA DE INFORMACION PRECISA Y A TIEMPO SOBRE EL INGRESO Y SALIDA DE LOS SERVIDORES PUBLICOS.
2. DEFICIENCIA EN EL CONTROL DE HORARIOS Y AUSENTISMOS 
3. FALTA DE CAPACITACION Y DIVULGACION DE LOS DEBERES, DERECHOS, OBLIGACIONES Y FUNCIONES.
4. CRISIS MUNDIAL DE SALUD PUBLICA POR COVID 19</t>
  </si>
  <si>
    <t>1. SOCIALIZACION Y DIVULGACION DE DE LOS DEBERES, DERECHOS, OBLIGACIONES Y FUNCIONES.
1. IMPLEMENTACION DE SISTEMA DE CONTROL BIOMETRICO.
2. GENERACION DE INFORMES DE INCUMPLIMIENTO DE HORARIO, CON EL FIN DE TOMAR LAS MEDIDAS PERTINENTES.
3. SEGUIMIENTO MEDIANTE MEMORANDOS EN LOS CASOS QUE LO AMERITE POR PARTE DE LA SUBGERENCIA DE TALENTO HUMANO.
4. ENVIO DE INFORMES DE LOS CASOS REITERATIVOS E INJUSTIFICADOS A LA OFICINA DE CONTROL INTERNO DISCIPLINARIO.
5, IMPLEMENTAR UN PROCEDIMIENTO PARA LA REALIZACION DE TRABAJO EN CASA DEBIDO A LA CONTIGENCIA DE SALUD PUBLICA ACTUAL.
6. IMPLEMENTACION DE UN FORMATO DE REPORTE DE TRABAJO REALIZADO EN CASA.</t>
  </si>
  <si>
    <t>Debido a la situacion de salud publica, se ha suspendido el sistema de control biometrico, mediante el cual se obtenian los datos para este indicador.
Actualmente se realiza el registro y control de ingreso de manera manual, su tabulacion y analisis se llevan de la misma manera, lo cual dificulta la obtencion de datos confiables.</t>
  </si>
  <si>
    <t>Julio  13%
Agosto  7%
Septiembre  10%</t>
  </si>
  <si>
    <t>1. DESCONOCIMIENTO DE LAS  NORMAS QUE SEAN APLICABLES  A SEGURIDAD Y SALUD EN EL TRABAJO
2. NO CONTAR CON ELEMENTOS DE PROTECCION PERSONAL ADECUADOS Y/O ENTREGA INOPORTUNA DE LOS MISMOS
3.FALTA DE CULTURA DE AUTOCUIDADO 
4. CRISIS MUNDIAL DE SALUD PUBLICA POR COVID 19</t>
  </si>
  <si>
    <t>1. INVESTIGACIONES  ADMINISTRATIVAS, DISCIPLINARIAS,  FISCALES Y PENALES  POR EL INCUMPLIMIENTO A LA NORMATIVIDAD VIGENTE EN LA MATERIA.
2. ACCIDENTES DE TRABAJO Y/O ENFERMEDADES LABORALES.
4. DETRIMIENTO PATRIMONIAL
5.ESTRES LABORAL
6. INCUMPLIMIENTO DE METAS
7. AMBIENTE SOCIAL INADECUADO
8. HALLAZGOS, INVESTIGACIONES Y/O SANCIONES  POR PARTE DE LOS ENTES DE CONTROL.
9. CIERRE TEMPORAL DE LA EMPREESA POR CONTAGIO DE COVID 19.</t>
  </si>
  <si>
    <t>1. REALIZAR CAPACITACION DE SEGURIDAD EN EL TRABAJO A TODOS LOS SERVIDORES PUBLICOS
2. ENTREGA DE DOTACION OPORTUNA
3. SEGUIMIENTO Y CONTROL AL USO DE EPP 
4. SEGUIMIENTO Y CONTROL A LA REALIZACION DE ACTIVIDADES DE ALTO RIESGO.
5. ESTADISTICAS DE ACCIDENTALIDAD.
6. INSPECCION Y MANUNTENCION NECESARIA EL PUNTO  DE PRIMEROS AUXILIOS
7. ESTABLECER PROTOCOLOS DE BIOSEGURIDAD PARA LA P REVENCIÓN DEL CONTAGIO POR COVID 19
8. MANTENERE INFORMADOS A LOS TRABAJADORES SOBRE LAS MEDIDAS DE SANIDAD QUE SE DEBEN TENER EN CUENTA TANTO EN LA EMRESA COMO EN LA CASA.</t>
  </si>
  <si>
    <t>1,  100% cobertura en entrega de Elementos de Protección personal y Bioseguridad  
No hay reportes de incumplimiento de uso de EPP durante el trimestre.
2, Jornadas de inducción 
27 julio: 4 personas
2 sept: 3 personas
30 sept: 3 personas
3, Se han realizado las actividades respectivas al croograma planteado para la vigencia 2020 logrando un cumplimiento del 84 % en el trimestre y un 65% acumulado anual</t>
  </si>
  <si>
    <t>1,   100%
2, 10/10
3, 65 %</t>
  </si>
  <si>
    <t>Se han realizado 11 inducciones efectivas a 12 personas que ingresaron a laborar durante el trimeestre
Se ha normalizado el procedimiento de trabajo en casa con su respectivo formato para el reporte de actividades semanales, este entro en vigencia a partir del 10 de julio del 2020 y se socializo por medio de la intranet y el correo institucional.</t>
  </si>
  <si>
    <t>1,  11/12
2, 0/106
3, 0</t>
  </si>
  <si>
    <t>7/7.</t>
  </si>
  <si>
    <t>59/59</t>
  </si>
  <si>
    <t xml:space="preserve">Marcas: 3/6                                  
 Registros 2/2
Dominios: 19/19                   </t>
  </si>
  <si>
    <t>1. SE GESTIONÓ DE ACUERDO CON LINEAMIENTOS PREVIOS LOS NIVELES DE SALIDA DE INTERNET DE LOS USUARIOS.
2. SE LLEVARON A CABO ACCIONES TENDIENTES A COMUNICAR A LOS USUARIOS DE LA INFORMACIÓN, EN LO QUE RESPECTA A TEMÁTICA POLÍTICA TI.
3. SE GESTIONARON NOVENTA Y DOS (92) INCIDENCIA DESDE SU APERTURA HASTA SU CIERRE SATISFACTORIAMENTE A TRAVÉS DEL CANAL DE COMUNICACIÓN INTRANET.</t>
  </si>
  <si>
    <t>1.NO SE LLEVÓ A CABO MANTENIMIENTOS A LAS UPS, YA QUE NO CONTABA CON CONTRATO VIGENTE.
2.NO SE PROGRAMARON CAPACITACIONES RELACIONADAS CON LA TEMÁTICA.
3.SE LLEVO A CABO ACTIVIDADES RELACIONADAS CON GESTIÓN DE RECURSOS EN TÉRMINOS DE MANTENIMIENTOS MEDIANTE CONTRATO NÚMERO 5320200225.</t>
  </si>
  <si>
    <t xml:space="preserve">
0%
0%
100%
</t>
  </si>
  <si>
    <t>100%
0%
0%</t>
  </si>
  <si>
    <t>1. SE VALIDARON LAS REGLAS APLICABLES DE CONFORMIDAD CON EL OBJETO CONTRACTUAL Y SE ANALIZÓ EL CORRESPONDIENTE INFORME DEL PROVEEDOR.
2. SE EFECTÚAN LOS MANTENIMIENTOS CORRESPONDIENTES A SEGURIDAD PERIMETRAL.</t>
  </si>
  <si>
    <t>100%
0%
100%
100%</t>
  </si>
  <si>
    <t xml:space="preserve">Se realizaron dos cargues de información a la pagina web de la compañía debidamente revisados y aprobados, a la efcha no han presentado riesgos en la publicación.
Se revisaron una estrategias de comunicación referente a la campaña colombiano, compra colombiano, difundiendo parte de la misma a diferentes influenciadores del país por medio de redes sociales 
</t>
  </si>
  <si>
    <t>100%
100%</t>
  </si>
  <si>
    <t xml:space="preserve">Debido a que el plan de copmunicaciones se encuentra en tramite de aprobación no se han relizado las respectivas socializaciones. 
Se realizo revisión previa de la información a difundirse en los 14 boletines interno correpondientes al tercer trimestre del año, 
</t>
  </si>
  <si>
    <t xml:space="preserve">0%
100%
</t>
  </si>
  <si>
    <t xml:space="preserve">1. FALLAS TECNOLÓGICAS QUE GENEREN EL MAL FUNCIONAMIENTO DE LA PLATAFORMA O SERVIDOR DE LA PÁGINA WEB OFICIAL
2. ELIMINACIÓN Y PUBLICACIÓN DE INFORMACIÓN NO AUTORIZADA POR PARTE DE LOS USUARIOS.             
3. INFORMACIÓN DESACTUALIZADA O CONFUSA PARA EL RECEPTOR.                                                                 
4. DIFUSIÓN DE PIEZAS PUBLICITARIAS O INFORMACIÓN COMERCIAL CONFIDENCIA, L SIN PREVIA AUTORIZACIÓN O VALIDACIÓN DE CONTENIDO
5. MAL MANEJO DE LOS CANALES DE COMUNICACIÖN.
</t>
  </si>
  <si>
    <t xml:space="preserve"> FALTA DE CONTROL DE LA  INFORMACIÓN A COMUNICAR.                               </t>
  </si>
  <si>
    <t xml:space="preserve">DIFUSIÓN DE INFORMACIÓN Y/O  CONFIDENCIAL     </t>
  </si>
  <si>
    <t xml:space="preserve">
1.-HALLAZGOS DE LOS ENTES DE CONTROL, POR CAIDA DE LA PAGINA.
2.-PERDIDA DE INFORMACIÓN.
3- AUSENCIA DE LA EMPRESA EN LOS CANALES DIGITALES
5.AFECTACIÓN DE LA IMÁGEN INSTITUCIONAL Y/O COMERCIAL.
6. NO RECORDACIÓN DE LA MARCA.
</t>
  </si>
  <si>
    <t>1.-  DIFUSIÓN DE INFORMACIÓN QUE NO CORRESPONDE  AL ACTUAR DE LA COMPAÑÍA 
2.-  CREACION DE FAKE NEWS QUE IMPACTAN Y DETERIORAN LA IMAGEN CORPORATIVA  Y LAS MARCAS DE SUS PRODUCTOS. 
3. SANCIONES LEGALES POR INFORMACIÓN FALSA O ERRONEA.
4.  SANCONES DISCIPLILNARIAS</t>
  </si>
  <si>
    <t xml:space="preserve">SE REALIZA MANTENIMIENTO CONSTANTE DE SERVIDORES Y FUNCIONAMIENTO DE PAGINA WEB.                                                                 
APOYO POR PARTE DEL AREA DE SISTEMA DE INFORMACIÓN.
SE CUENTA CON EL PROCEDIMIENTO DE COMUNICACIONES </t>
  </si>
  <si>
    <t>ACUERDO DE CONFIDENCIALIDAD FIRMADO POR TODOS LOS SERVIDORES PUBLICOS.</t>
  </si>
  <si>
    <t>SUBGERENCIA COMERCIAL
OFICINA ASESORA DE PLANEACIÓN</t>
  </si>
  <si>
    <t xml:space="preserve">
1. REALIZAR SEGUIMIENTO Y MONITOREO A LA OPERATIVIDAD DE LA PÁGINA WEB Y SU FUNCIONAMIENTO.
2. CONTROL  DE CONTENIDOS A PUBLICAR EN  PAGINA INSTITUCIONAL. 
3. ACTUALIZACIÓN PERMANENTE  DE LA  INFORMACIÓN PUBLICADA EN LA PAGINA.
4.  PUBLICACIONES DE INFORMACIÓN CON PREVIA VALIDACIÓN DE LOS INTERESADOS.
</t>
  </si>
  <si>
    <t xml:space="preserve">
1. MONITOREOS Y CARGUE DE INFORMACIÓN EL LA PAGINA REALIZADOS / MONITOREOS PLANEADOS.
2.  #DE ESTRATEGIAS DE COMUNICACIÓN REVISADAS/# DE ESTRATEGIAS DIFUNDIDAS.    
</t>
  </si>
  <si>
    <t>1, SOCIALIZACIÓN DEL PLAN DE COMUNICACIONES, POLITICA DE COMUNICACIONES Y MANUAL DE CRISIS CON LOS FUNCIONARIOS 
2- REVISIÓN PREVIA DE TODA LA INFORMACIÓN SE DESEA DIFUNDIR POR LOS CANALES DE COMUNICACIÓN INTERNOS.</t>
  </si>
  <si>
    <t xml:space="preserve">
 #DE ESTRATEGIAS DE COMUNICACIÓN  DIFUNDIDAS /# DE ESTRATEGIAS DISEÑADAS  Y VALIDADAS.
</t>
  </si>
  <si>
    <t>1, El presupuesto se ajustó al máximo en  $ 391.394.264,oo Debido al recorte de producción, el mantenimiento se reduce y se estima emplear este presupuesto para realizar el mantenimiento preventivo de los equipos críticos y de frecuente uso, se prioriza el contrato de las etiquetadoras modulares y las celdas robóticas. 
 Se han realizado contratos con corte a 30 de Septiembre de 2020 por un monto de      $ 332.916.175,oo lo que equivale al 85% de la apropiación.
2, Capacitación operación y mantenimiento. Aplazado pandemia COVID-19
Capacitación en programa automatización Rockwell Automation. Aplazado pandemia COVID-19</t>
  </si>
  <si>
    <t>1,   85%
2,    0%</t>
  </si>
  <si>
    <t>1.DAR CUMPLIMIENTO AL PLAN DE COMPRAS 
2.CONTRATACION DEL PERSONAL TECNICO COCONOCIMIENTOS ESPEFICIOS CON VINCULACION DIRECTA CON LA EMPRESA 
3.CAPACITACION DEL PERSONAL ACTIVO DE LAS AREAS DE MANTENIMIENTO Y PRODUCCION</t>
  </si>
  <si>
    <t xml:space="preserve">
Mtbf (tiempo medio entre fallas)
Determinar el tiempo promedio entre paros no programados de cada línea de producción.
Julio 0
Agosto 736,43
Septiembre 686,47
Promedio  711,45
Mttr  (tiempo medio para reparar) 
Determinar en promedio en cuanto tiempo se resuelve al paro no programado.
Julio 0
Agosto 49,29
Septiembre 48,82
Promedio  49,05
</t>
  </si>
  <si>
    <t>Disponibilidad: Corresponde al tiempo que una máquina está disponible durante un tiempo definido de trabajo. 
MTBF/(MTBF+MTTR)= Tiempo de operación/(tiempo de operación + tiempo de reparación) =Disponibilidad.
Julio 
Agosto 93,7
Septiembre 93,36
Promedio  93,54</t>
  </si>
  <si>
    <t>SOLICITUDES DE PEDIDO CON DEFICIENCIAS EN LOS FUNDAMENTOS TECNICOS, ECONOMICOS Y JURIDICOS QUE SOPORTAN Y SUSTENTAN LA CONTRATACION.
1. LAS AREAS NO DETERMINAN CLARAMENTE LAS NECESIDADES, LO QUE CONLLEVA A COTIZACIONES NO COMPARABLES, GENERANDO DEMORAS EN EL TRAMITE CONTRACTUAL.
2. LA RADICACION DE SOLICITUDES DE PEDIDO SIN LOS DOCUMENTOS NECESARIOS PARA INICIAR EL PROCEDIMIENTO CONTRACTUAL. 
3. FALTA DE MOTIVACION EN LA NECESIDAD, SELECCION INADECUADA DE OPCIONES EN EL SISTEMA SAP, O EL NO DILIGENCIAMIETO TOTAL DE LA INFORMACION. 
4. INDEBIDA JUSTIFICACION EN LA CONVENIENCIA DEL OBJETO A CONTRATAR.</t>
  </si>
  <si>
    <t>1. ADQUISICION DE BIENES Y SERVICIOS SIN EL LLENO DE REQUISITOS LEGALES.</t>
  </si>
  <si>
    <t>SE CUENTA CON EL MANUAL DE CONTRATACION, PRINCIPIOS DE LA LEY 80 DE 1993, CODIGO DE COMERCIO Y CODIGO CIVIL, ADEMAS DE CUMPLIR CON LAS FUNCIONES DE CADA SUPERVISOR EN LA VERIFICACION Y CORRECTA EJCUCION DE LOS CONTRATOS, ASI COMO LOS TRAMITES PREVIOS PERTENECIENTES A LA ETAPA PRE CONTRACTUAL DE ACUERDO A LOS PROCEDIMIENTOS PARA CADA UNA DE LAS MODALIDADES.</t>
  </si>
  <si>
    <t>1.No DE SOLPED SIN REQUISITOS LEGALES/No DE SOLPED RADICADAS
2.No DE CAPACITACIONES /No DE CAPACITACIONES PREVISTAS.</t>
  </si>
  <si>
    <t>SOLPEDS
49/49
CAPACITACIONES
2/2</t>
  </si>
  <si>
    <t>2/2</t>
  </si>
  <si>
    <t xml:space="preserve">1.FALTA DE RECIPIENTES ADECUADOS PARA LA RECOLECCIÓN Y ALMACENAMIENTO DE RESIDUOS DE BIOSEGURIDAD.
</t>
  </si>
  <si>
    <t>CONTAMINACION POR RESIDUOS BIOLÓGICOS E INCUMPLIMIENTO A LA NORMATIVIDAD LEGAL</t>
  </si>
  <si>
    <t>1. INCUMPLIMIENTO A LOS PROTOCOLOS DE BIOSEGURIDAD
2. NO CONFORMIDADES  POR PARTE DE AUTORIDAD AMBIENTAL</t>
  </si>
  <si>
    <t xml:space="preserve">
SEGUIMIENTOS PERIODICOS A LOS TANQUES DE ALMACENAMIENTO DE AGUAS RESIDUALES
CONTRATO DE DISPOSICION DE AGUAS RESIDUALES INDUSTRIALES
</t>
  </si>
  <si>
    <t>MANTENIMIENTO A LAS BOMBAS EYECTORAS CUANDO SE PRESENTEN INCIDENTES  (SUB. ADMINISTRATIVA)</t>
  </si>
  <si>
    <t>N.A.</t>
  </si>
  <si>
    <t>REGISTROS EN SAP</t>
  </si>
  <si>
    <t xml:space="preserve">1 OPERAR EL SISTEMA DE  BOMBEO DEL  ARI Y VERIFICAR EL LLENADO DEL TANQUE. 
2.DILIGENCIAR EL FORMATO PARA CONTROL DE NIVEL DE AGUA DE LOS TANQUES, PERIODICAMENTE.
</t>
  </si>
  <si>
    <t>1.REALIZAR MANTENIMIENTO PREVENTIVOS A LAS BOMBAS 
2. ESTUDIO DE DISEÑOS DE ADECUACION DE LA PLANTA DE TRATAMIENTO DE AGUA RESIDUAL DOMESTICA, PARA CONTRATACIÓN.-</t>
  </si>
  <si>
    <t>1.REALIZAR ESTUDIO DE MERCADO PARA ADQUISICIÓN DE RECIPIENTES ADECUADOS.
2.CAPACITAR AL PERSONAL EN EL USO Y MANEJO DE LOS RESIDUOS.
3.SOCIALIZAR A TODO NIVEL EL USO Y MANEJO ADECUADO DE LOS RESIDUOS.</t>
  </si>
  <si>
    <t xml:space="preserve">
No. DIAS CON INCIDENTES PRESENTADOS   /  No. DE DIAS VERIFICADOS 
</t>
  </si>
  <si>
    <t>1. MANTENIMIENTOS REALIZADOS / MANTENIMIENTOS PROGRAMADOS
2.PORCENTAJE DE AVANCE DEL DISEÑO</t>
  </si>
  <si>
    <t xml:space="preserve">1 ESTUDIO DE MERCADO REALIZADO
2 PERSONAL CAPACITADO
3 CAMPAÑAS REALIZADAS
</t>
  </si>
  <si>
    <t>1. Se continúa con la verificación del llenado de los tanques de agua residual industrial y de la caja de aforo final. 
2. Durante el tercer trimestre del año 2020, se revifico 11 veces el llenado de los tanques de almacenamiento de agua residual industrial, de las cuales se presentaron 3 incidentes, los cuales fueron subsanados mediante el traslado de las ari de la caja final a los tanques y posteriormente fueron dispuestas por la empresa autorizada por la autoridad ambiental Car.</t>
  </si>
  <si>
    <t>1.  De acuerdo a la información suministrada por el Ing. Nelson Triana, durante el tercer trimestre se realizaron 16  mantenimientos de 16 mantenimientos programados.
2. De acuerdo a lo informado por la Ing. Melissa Ayala, en la actualidad la Subgerencia Adminsitrativa supervisa el contrato celebrado con la empresa ESSERE SA, la cual se encuentra realizando un estudio de diseño de la planta de tratamiento de agua residual doméstica, con un porcentaje de avance de ejecución del 25%.</t>
  </si>
  <si>
    <t>1. Se cotizó recipientes para el manejo de residuos de elementos de bioseguridad, que cumplen con lo establecido en la Resolución 666 de 2020. Pendiente definir proceso de compra, para posteriormente capacitar y socializar con el personal de la empresa.</t>
  </si>
  <si>
    <t>Se da inicio a las auditorias internas correspondientes a las siguientes areas asi:
* Subgrencia Comercial       Agosto 12 de 2020
* Subgerencia Tecnica        Agosto 27 de 2020 
No se incorporo  personal calificado.</t>
  </si>
  <si>
    <t>Indicador 1:  100 / 100
Indicador 2:    0</t>
  </si>
  <si>
    <t>En el periodo se generaron 156 lotes de inspección y se atendieron 6.019  muestreos para 42 materiales diferentes.
El número de lotes de inspección generados durante el periodo se verifica con la transacción MCXA.
El número de muestreos y de materiales analizados se revisa en la transacción MCXB.</t>
  </si>
  <si>
    <t>El porcentaje obedece al cumplimiento total al plan general de aseguramiento metrológico</t>
  </si>
  <si>
    <t>Calibraciones 100%
Mantenimientos y Verificaciones 100%
No se han programado capacitaciones</t>
  </si>
  <si>
    <t>Se Realizaron 2 socializaciones en el mes de Septiembre sobre Generalidades del Derecho Disciplinario el 16 de septiembre del 2020 y qué es el Derecho Disciplinario  el 23 de septiembre del 2020.</t>
  </si>
  <si>
    <r>
      <t xml:space="preserve">Durante el 3er trimestre debido a la emergencia sanitaria y las variaciones radicales en las condiciones de mercado obligaron a realizar una estrategia de </t>
    </r>
    <r>
      <rPr>
        <b/>
        <u/>
        <sz val="11"/>
        <rFont val="Arial"/>
        <family val="2"/>
      </rPr>
      <t>"Colombiano compra Colombiano"</t>
    </r>
    <r>
      <rPr>
        <sz val="11"/>
        <rFont val="Arial"/>
        <family val="2"/>
      </rPr>
      <t>, una estrategia publicitaria basada en piezas de comunicacion que promocionarán a los productos de la ELC a un mensaje de arraigo por sentimiento de Colombianidad y cuya presentacion tiene una modificacion consistente en una funda termoencogible.  
Informes de comités comerciales*</t>
    </r>
  </si>
  <si>
    <r>
      <t xml:space="preserve">DURANTE EL TERCER  TRIMESTRE DE 2020:
</t>
    </r>
    <r>
      <rPr>
        <b/>
        <sz val="11"/>
        <rFont val="Arial"/>
        <family val="2"/>
      </rPr>
      <t>1. ACTUALIZAR ROLES Y PERFILES DE LOS USUARIOS DE PRESUPUESTO EN SAP:</t>
    </r>
    <r>
      <rPr>
        <sz val="11"/>
        <rFont val="Arial"/>
        <family val="2"/>
      </rPr>
      <t xml:space="preserve"> NO HUBO ACTUALIZACIONES DE ROLES (SOFTTEK ES EL ENCARGADO) Y LOS REQUERIMIENTOS SOLICITADOS PARA EL BUEN FUNCIONAMIENTO DEL MODULO DE PRESUPUESTO.
</t>
    </r>
    <r>
      <rPr>
        <b/>
        <sz val="11"/>
        <rFont val="Arial"/>
        <family val="2"/>
      </rPr>
      <t>2. PERMANENTE CAPACITACION A LOS USUARIOS DEL SISTEMA SAP MODULO DE PRESUPUESTO:</t>
    </r>
    <r>
      <rPr>
        <sz val="11"/>
        <rFont val="Arial"/>
        <family val="2"/>
      </rPr>
      <t xml:space="preserve"> NO HUBO CAPACITACIÓN PARA LOS USUARIOS  DE SAP, NO SE LE  SOLICITO AL PROFESIONAL DE PRESUPUESTO, PARA LA CAPACITACION EN LA ELABORACION DE PRESUPUESTO PARA LA VIGENCIA 2021.
</t>
    </r>
    <r>
      <rPr>
        <b/>
        <sz val="11"/>
        <rFont val="Arial"/>
        <family val="2"/>
      </rPr>
      <t>3. DEFINIR CONTROLES EN EL MANEJO  DE LA INFORMACION PRESUPUESTAL DENTRO DEL SISTEMA SAP</t>
    </r>
    <r>
      <rPr>
        <sz val="11"/>
        <rFont val="Arial"/>
        <family val="2"/>
      </rPr>
      <t xml:space="preserve">: SE REALIZARON CONTROLES Y SEGUIMIENTO  A LAS EJECUCIONES ACTIVA Y PASIVA, SOLICITANDO  LA COMPAÑIA DEL ING JOHAN DIAZ CORDOBA LOS AJUSTES PERTINENTES .
</t>
    </r>
    <r>
      <rPr>
        <b/>
        <sz val="11"/>
        <rFont val="Arial"/>
        <family val="2"/>
      </rPr>
      <t xml:space="preserve">4. PERMANENTE ANALISIS DE LA EJECUCIÓN PRESUPUESTAL : </t>
    </r>
    <r>
      <rPr>
        <sz val="11"/>
        <rFont val="Arial"/>
        <family val="2"/>
      </rPr>
      <t xml:space="preserve">SE AJUSTÓ LA EJECUCIÓN DE INGRESOS Y  DE GASTOS.                                                                                
</t>
    </r>
    <r>
      <rPr>
        <b/>
        <sz val="11"/>
        <rFont val="Arial"/>
        <family val="2"/>
      </rPr>
      <t xml:space="preserve">5. ESTABILIZAR EL SISTEMA DE INFORMACION PARA QUE ARROJE DATOS DE CALIDAD Y OPORTUNAMENTE: </t>
    </r>
    <r>
      <rPr>
        <sz val="11"/>
        <rFont val="Arial"/>
        <family val="2"/>
      </rPr>
      <t>SE REALIZAN  SEGUIMIENTOS  A LA EJECUCIÓN ACTIVA Y PASIVA Y CUENTAS POR PAGAR.</t>
    </r>
  </si>
  <si>
    <r>
      <rPr>
        <b/>
        <sz val="11"/>
        <rFont val="Arial"/>
        <family val="2"/>
      </rPr>
      <t xml:space="preserve">1. CAPACITAR PARA QUE  LAS AREAS CONSULTEN INFORMACION EN EL SISTEMA: </t>
    </r>
    <r>
      <rPr>
        <sz val="11"/>
        <rFont val="Arial"/>
        <family val="2"/>
      </rPr>
      <t xml:space="preserve">POR PARTE DEL PROFESIONAL DE PRESUPUESTO SE HA BRINDADO ASISTENCIA PERSONAL  CORRESPONDIENTE A CADA DEPENDENCIA  PARA LA ELABORACION DEL PRESUPUESTO DE LA VIGENCIA 2021, NO FUI INVOLUCRADO.
</t>
    </r>
    <r>
      <rPr>
        <b/>
        <sz val="11"/>
        <rFont val="Arial"/>
        <family val="2"/>
      </rPr>
      <t>2.ELABORAR Y SOCIALIZAR EL CRONOGRAMA PARA LA ELABORACION DEL ANTEPROYECTO DE PRESUPUESTO:</t>
    </r>
    <r>
      <rPr>
        <sz val="11"/>
        <rFont val="Arial"/>
        <family val="2"/>
      </rPr>
      <t xml:space="preserve"> LA SUBGERENCIA FINANCIERA ELABORO CRONOGRAMA PARA LA ELABORACION DEL PRESUPUESTO PARA LA VIGENCIA 2021, EL CUAL FUE APROBADO POR LA GERENCIA Y SOCIALIZADO.
</t>
    </r>
    <r>
      <rPr>
        <b/>
        <sz val="11"/>
        <rFont val="Arial"/>
        <family val="2"/>
      </rPr>
      <t>3. ENVIAR MEMORANDO CON LAS ESPECIFICACIONES TECNICAS PARA LA ELABORACION DEL ANTEPROYECTO DE PRESUPUESTO DEL SIGUIENTE AÑO:</t>
    </r>
    <r>
      <rPr>
        <sz val="11"/>
        <rFont val="Arial"/>
        <family val="2"/>
      </rPr>
      <t xml:space="preserve"> SE ENVIO A CADA DEPENDENCIA MEMORANDO VIA CORREO ELECTRONICO,  CON LAS ESPECIFICACIONES TECNICAS PARA LA ELABORACION DEL ANTEPROYECTO,  IGUALMENTE SE INCLUYERON LAS FECHAS LIMITES PARA RECIBIR DICHA INFORMACION.</t>
    </r>
  </si>
  <si>
    <r>
      <rPr>
        <b/>
        <sz val="11"/>
        <rFont val="Arial"/>
        <family val="2"/>
      </rPr>
      <t xml:space="preserve">1.REALIZAR ACCIONES RECORDATORIAS RESPECTO DE LAS FECHAS DE PAGOS ESTABLECIDAS EN LOS CRONOGRAMAS INTERNOS Y LAS ESTABLECIDAS POR LOS ENTES DE CONTROL: </t>
    </r>
    <r>
      <rPr>
        <sz val="11"/>
        <rFont val="Arial"/>
        <family val="2"/>
      </rPr>
      <t xml:space="preserve">SE COMUNICA MEDIANTE CIRCULAR 20201400000676 DIRIGIDA A LOS SUBGERENTES Y JEFES DE OFICINA, LAS FECHAS LIMITE DE RADICACION DE LAS CUENTAS DE CADA MES Y LA FECHA DE RADICACION PARA EL MES DE DICIEMBRE DE 2020.
</t>
    </r>
    <r>
      <rPr>
        <b/>
        <sz val="11"/>
        <rFont val="Arial"/>
        <family val="2"/>
      </rPr>
      <t>2.REVISION DIARIA DE LOS MOVIMIENTOS BANCARIOS:</t>
    </r>
    <r>
      <rPr>
        <sz val="11"/>
        <rFont val="Arial"/>
        <family val="2"/>
      </rPr>
      <t xml:space="preserve">SE REALIZA REVISION DIARIA DE LOS SALDOS BANCARIOS .
</t>
    </r>
    <r>
      <rPr>
        <b/>
        <sz val="11"/>
        <rFont val="Arial"/>
        <family val="2"/>
      </rPr>
      <t>3.SOLICITAR A LA SUBGERENCIA DE TALENTO RADICACION OPORTUNA DE LA LIQUIDACIÓN DE NOMINA, CON INFORMACION DE CALIDAD:</t>
    </r>
    <r>
      <rPr>
        <sz val="11"/>
        <rFont val="Arial"/>
        <family val="2"/>
      </rPr>
      <t xml:space="preserve"> SEGÚN CONVENCION COLECTIVA DE TRABAJO VIGENTE LA NOMINA DEBE SER RADICA UN DIA ANTES CORRESPONDIENTE A CADA QUINCENA, POR LO TANTO TALENTO HUMANO VIENE RADICANDO LA NOMINA DE FORMA OPORTUNA Y CON INFORMACION DE CALIDAD.</t>
    </r>
  </si>
  <si>
    <r>
      <rPr>
        <b/>
        <sz val="11"/>
        <rFont val="Arial"/>
        <family val="2"/>
      </rPr>
      <t>CIERRE COSTOS</t>
    </r>
    <r>
      <rPr>
        <sz val="11"/>
        <rFont val="Arial"/>
        <family val="2"/>
      </rPr>
      <t>:</t>
    </r>
    <r>
      <rPr>
        <b/>
        <sz val="11"/>
        <rFont val="Arial"/>
        <family val="2"/>
      </rPr>
      <t xml:space="preserve"> 1- BLOQUEO DEL SISTEMA</t>
    </r>
    <r>
      <rPr>
        <sz val="11"/>
        <rFont val="Arial"/>
        <family val="2"/>
      </rPr>
      <t xml:space="preserve"> :DURANTE EL TRIMESTRE SE REALIZARON LOS BLOQUEOS AL SISTEMA SAP  A LOS 5  DIAS SIGUIENTES AL  DE CIERRE,  </t>
    </r>
    <r>
      <rPr>
        <b/>
        <sz val="11"/>
        <rFont val="Arial"/>
        <family val="2"/>
      </rPr>
      <t xml:space="preserve">2-REVISION PERIODICA DE LA INFORMACION </t>
    </r>
    <r>
      <rPr>
        <sz val="11"/>
        <rFont val="Arial"/>
        <family val="2"/>
      </rPr>
      <t xml:space="preserve">: PREVIO AL PROCESO DE  CIERRE DE COSTOS SE REALIZACION LAS REVISIONES DE LOS REGISTROS  EN CADA UNO DE LOS MODULOS , ENCONTRANDO LA INFORMACION CON ALGUNAS INCOSISTENCIAS QUE DEMORO  EL PROCESO DE CIERRE , LAS DEMAS AREAS NO TUVIERON EN CUENTA ALGUNOS PROCESOS   </t>
    </r>
    <r>
      <rPr>
        <b/>
        <sz val="11"/>
        <rFont val="Arial"/>
        <family val="2"/>
      </rPr>
      <t xml:space="preserve">3- CUMPLIMIENTO EN LA ENTREGA DE LA INFORMACION : </t>
    </r>
    <r>
      <rPr>
        <sz val="11"/>
        <rFont val="Arial"/>
        <family val="2"/>
      </rPr>
      <t xml:space="preserve"> PARA OBTENER LA INFORMACION EN LAS FECHAS OPORTUNAS SE PROGRAMO UN CORREO AUTOMATICO EL CUAL EL 28 DE CADA MES DE CIERRE LLEGA A TODOS LOS USUARIOS SOLICITANDO LA INFORMACION DE CIERRE.</t>
    </r>
  </si>
  <si>
    <r>
      <rPr>
        <b/>
        <sz val="11"/>
        <rFont val="Arial"/>
        <family val="2"/>
      </rPr>
      <t>1. VERIFICACION DE LA INFORMACION ANTES DE SER RECONOCIDA EN EL SISTEMA DE INFORMACION POR PARTE DE CADA DEPENDENCIA</t>
    </r>
    <r>
      <rPr>
        <sz val="11"/>
        <rFont val="Arial"/>
        <family val="2"/>
      </rPr>
      <t xml:space="preserve">: LA INFORNACIÓN ES REVISADA POR CADA SUPERVISOR EN CADA SUBGERENCIA U OFICINA, ANTES DE SER REMITIDA A LA SUBGERENCIA FINANCIERA, SEGUN CONSTA EN EL CERTIFICADO DEL SUPERVISOR; AL LLEGAR A SUBGERENCIA SE HACE REVISION NUEVAMENTE DE LOS DOCUMENTOS ALLEGADOS.    
</t>
    </r>
    <r>
      <rPr>
        <b/>
        <sz val="11"/>
        <rFont val="Arial"/>
        <family val="2"/>
      </rPr>
      <t>2. CAPACITACION Y/O ACTUALIZACION DE LOS USUARIOS DEL SISTEMA SOBRE EL REGISTRO DE LA INFORMACION AL SISTEMA DE INFORMACION</t>
    </r>
    <r>
      <rPr>
        <sz val="11"/>
        <rFont val="Arial"/>
        <family val="2"/>
      </rPr>
      <t xml:space="preserve">:  NO HUBO CAPACITACION DE SAP DURANTE EL TRIMESTRE.
</t>
    </r>
    <r>
      <rPr>
        <b/>
        <sz val="11"/>
        <rFont val="Arial"/>
        <family val="2"/>
      </rPr>
      <t xml:space="preserve">3. REMISION DE LA INFORMACION INEXACTA AL AREA RESPONSABLE, PARA SU AJUSTE Y REPROCESO: </t>
    </r>
    <r>
      <rPr>
        <sz val="11"/>
        <rFont val="Arial"/>
        <family val="2"/>
      </rPr>
      <t xml:space="preserve">CUANDO SE HA REQUERIDO SE HAN DEVUELTO  DOCUMENTOS AL ÁREA RESPONSABLE PARA SU AJUSTE.
</t>
    </r>
    <r>
      <rPr>
        <b/>
        <sz val="11"/>
        <rFont val="Arial"/>
        <family val="2"/>
      </rPr>
      <t>4.ACTUALIZACON E IMPLEMENTACION DEL MANUAL INTERNO CONTABLE Y FINANCIERO DE LA EMPRESA</t>
    </r>
    <r>
      <rPr>
        <sz val="11"/>
        <rFont val="Arial"/>
        <family val="2"/>
      </rPr>
      <t xml:space="preserve">:  SE REALIZO SOCIALIZACION DE MODIFICACION AL MANUAL DE POLITICAS CONTABLES AL INTERIOR DE LA SUBGERENCIA FINANCIERA Y SE PRESENTO CRONOGRAMA PROYECTADO.                                                                                         
</t>
    </r>
    <r>
      <rPr>
        <b/>
        <sz val="11"/>
        <rFont val="Arial"/>
        <family val="2"/>
      </rPr>
      <t>5. ACTUALIZACION Y SEGUIMIENTO PERMANENTE A LA PARAMETRIZACION DEL SISTEMA DE INFORMACION</t>
    </r>
    <r>
      <rPr>
        <sz val="11"/>
        <rFont val="Arial"/>
        <family val="2"/>
      </rPr>
      <t xml:space="preserve">: CUANDO ES NECESARIO, SE REALIZA ACTUALIZACIÓN A LA PARAMETRIZACIÓN DEL SAP.                                                              
</t>
    </r>
    <r>
      <rPr>
        <b/>
        <sz val="11"/>
        <rFont val="Arial"/>
        <family val="2"/>
      </rPr>
      <t>6.REGISTRO OPORTUNO DE LA INFORMACION POR PARTE DE LAS AREAS RESPONSABLES</t>
    </r>
    <r>
      <rPr>
        <sz val="11"/>
        <rFont val="Arial"/>
        <family val="2"/>
      </rPr>
      <t xml:space="preserve">: ALGUNAS ÁREAS REPORTAN OPORTUNAMENTE LA INFORMACIÓN, NO OBSTANTE ALGUNOS PROCESOS SE RETRASAN POR DEMORAS EN LA ENTREGA DE ALGUNA INFORMACION.
</t>
    </r>
  </si>
  <si>
    <r>
      <t xml:space="preserve">Teniendo en cuenta la emeregencia sanitaria por el COVID-19, su crecimiento en el trancurso del año lectivo y que aún no se cuenta con todo el personal de la empresa, la Oficina de Control Interno Disciplinario para el tercer trimestre del año 2020 ha ido adelantando el cronograma establecido en el Mapa de Riesgos de la siguiente manera: Se han realizado  2 socializaciones en lo concerniente </t>
    </r>
    <r>
      <rPr>
        <sz val="11"/>
        <color rgb="FFEA0000"/>
        <rFont val="Arial"/>
        <family val="2"/>
      </rPr>
      <t xml:space="preserve">  </t>
    </r>
    <r>
      <rPr>
        <sz val="11"/>
        <rFont val="Arial"/>
        <family val="2"/>
      </rPr>
      <t>A  LA LEY 734 DE 2002, ESTATUTO ANTICORRUPCIÓN, REGLAMENTO INTERNO DE TRABAJO, mediante el canal comunicativo ELC INFORMA con tips informativos a todos los funcionarios de la ELC.</t>
    </r>
    <r>
      <rPr>
        <sz val="11"/>
        <color rgb="FFEA0000"/>
        <rFont val="Arial"/>
        <family val="2"/>
      </rPr>
      <t xml:space="preserve">
</t>
    </r>
  </si>
  <si>
    <t xml:space="preserve">
1). Dos (2) comunicaciones enviadas / Dos (2) Comunicaciones programadas = 100%
2)  3 Informes entregados oportunamente  / 3 Informes solicitados en el trimestre  
=100% </t>
  </si>
  <si>
    <t xml:space="preserve">Se realiza la solicitud de informacion para realizar informe de austeridad del gasto el 09 de julio.
Solicitud a Talento Humano sobre el avance en la implementacion del código de Integridad. 
Se realizaron los informes de mapa de riesgos del segundo trimestre, informe de gestión segundo trimestre e indicadores de gestion del segundo trimestre. </t>
  </si>
  <si>
    <t>En el tercer trimestre se convocaron las mesas de trabajo virtualmente a través de la herramienta calendar de google meet, para brindar la asesoría y acompañamientos solicitados por los diferentes líderes de los macroprocesos o programadas por parte de los profesionales de la Oficina de Planeación, en los sigjuientes temas:   SAP,  Intranet, Normograma, Objetivos de calidad, Comunicaciones, Plan Estratégico, MIPG, Riesgos, Plan Anticorrupción, Tablas de Retención Documental TRD,  Inventarios, Documentación SIG , Auditorías, Gobierno digital, Ley 1712, ITA, Tecnologías de la información, Gestión de Proyectos.
En este trimestre se realizaron  12 reuniones de comité primario. (13 y 27 de julio, 3, 10, 18, 24, 28 y 31 de agosto,  7, 14, 21 y 28 de septiembre).-
La información se comunicó a través del Boletín ELC Comunica, a  los grupos de whatsapp, protectores de pantalla de los computadores y al correo electrónico institucional.
Se continuó con el acompañamiento para la actualización, modificación, publicación y socialización de la documentación del Sistema.
Se llevó a cabo el programa de auditorías internas, capacitación a los auditores, acompañamiento en la preparación de las auditorías y evaluación posterior a las reuniones de cierre.
Se brindó asesoría y acompañamiento en el diligenciamiento del formato de reporte de acciones correctivas de las auditorías internas y externa, cliente de alcohol arbofarma.
Se realizó reunión para la revisión por la dirección.</t>
  </si>
  <si>
    <t>En el  tercer trimestre al personal del  envasadero se realiza varias  reuniones  liderara por el sub. Gerente Javier Lemus para compartir  los  objetivos de produccion y retroalimentaciòn del proceso de la campaña amor por colombia. Y las metas de producción . algunas personas que estaban en aislamiento se reintegran a la empresa para apoyar las  actividades de produccion y se realiza contratacion de personal temporal .
En este periodo se envasaron 192615 unidades de alcohol antiseptico,69240 unidades de Club 750,327288 unidades de tradicional 375ml, 243432 unidades de Ron 375 ml y 135468 unidades de Club 1000ml para lo cual se utilizo la cantidad total de 891  estibas las cuales fueron devueltas en su totalidad al almacen.de las cuales 214 estibas se destinaron para Alcohol antieptico las cuales no retornan a la planta.</t>
  </si>
  <si>
    <t>1.No DE PERSONAS CAPACITADAS / No TOTAL DE PERSONAS EN EL AREA DE ENVASADO  = 26/35=75%
2.No DE ESTIBAS ENTREGADAS CORRECTAMENTE /No TOTAL DE ESTIBAS ENTREGADAS = 891/891 = 100%</t>
  </si>
  <si>
    <t>PLANEACIÓN INEXACTA O VARIACIONES REPRESENTATIVAS DURANTE LA EJECUCIÓN DEL PRESUPUESTO COMERCIAL DE INGRESOS QUE AFECTE EL PRESUPUESTO DE INGRESOS Y DE OPERACIONES DE LA ELC</t>
  </si>
  <si>
    <t xml:space="preserve">1.No UNIDADES SOLICITADAS/No DE UNIDADES PLANEADAS =   968043/1007507 =  96 %
2.REUNIONES COMERCIALTECNICA  RALIZADAS  / REUNIONES PLANEADAS  :  3/3:100%
3,.MODIFICACIONES AL PROGRAMA DE PRODUCCION POR MODIFICACIONES AL PROGRAMA DE VENTAS  = 1
</t>
  </si>
  <si>
    <t xml:space="preserve">En este  periodo  hubo producción de licor , y de  alcohol antiseptico  , se realizo modificacion al pla de ventas   tratando de cumplir y  de abastecer el mercado .se continua con la campaña de funda promocional Amor por Colombia.
En el periodo  se realizaron 3 reuniones entre la subgerencia técnica y la subgerencia comercial haciendo seguimiento al plan de producción y ventas,por lo cual se modifico el Sop y se  ajusto el presupuesto.
En el tercer  trimestre del año 2020  se realizó   una modificación  al  plan de ventas.
</t>
  </si>
  <si>
    <t>En este  periodo  hubo producción de licor , y de  alcohol antiseptico  , se realizo modificacion al pla de ventas   tratando de cumplir  la demanda en este periodo.
Seguimiento diario al programa de produccion.</t>
  </si>
  <si>
    <t>1.No DE UNIDADES PRODUCIDAS /No TOTAL DE UNIDADES PROGRAMADAS = 968043/ 1007507 =  96 %
2. Se continua con los Controles Establecidos y el seguimiento al plan de producción.</t>
  </si>
  <si>
    <t xml:space="preserve">
EVALUACIÓN INDEPENDIENTE  
2020
</t>
  </si>
  <si>
    <t xml:space="preserve">Acciones                          /                                 Indicadores
</t>
  </si>
  <si>
    <t xml:space="preserve">
SUBGERENCIA FINANCIERA(BASI O PROFESIONAL DE SISTEMA-SUBGERENTE FINANCIERA-PROFESIONAL DE PRESUPUESTO)
OFICINA ASESORA DE PLANEACIÓN</t>
  </si>
  <si>
    <t>SUB GERENCIA ADMINISTRATIVA
LIDER DE GESTION DOCUMENTAL
LIDER MANTENIMIENTO
LIDER DE SISTEMAS</t>
  </si>
  <si>
    <t xml:space="preserve">SUBGERENCIA ADMINISTRATIVA 
SUBGERENCIA TALENTO HUMANO </t>
  </si>
  <si>
    <t xml:space="preserve">SUBGERENTE TALENTO HUMANO ( TODO EL PERSONAL DE LA SUBGERENCIA DE TALENTO HUMANO)
PROFESIONAL DE BIENESTAR SOCIAL 
PROFESIONAL DE HISTORIAS LABORALES
NOMINA 
PROFESIONAL DE SEGURIDAD Y SALUD EN EL TRABAJO
</t>
  </si>
  <si>
    <t>OFICINA ASESORA JURIDICA Y DE CONTRATACIÓN
ABOGADOS EXTERNOS Y CONTRATISTAS</t>
  </si>
  <si>
    <t>OFICINA ASESORA JURIDICA Y DE CONNTRATACIÓN
ABOGADOS EXTERNOS Y CONTRATISTAS</t>
  </si>
  <si>
    <t xml:space="preserve">SUBGERENCIA COMERCIAL
OFICINA ASESORA JURÍDICA Y DE CONTRATACIÓN
CONTROL INTERNO DISCIPLINARIO
</t>
  </si>
  <si>
    <t xml:space="preserve">OFICINA ASESORA JURIDICA Y DE CONTRATACIÓN 
 TODAS LAS DEPENDENCIAS </t>
  </si>
  <si>
    <t>OFICINA ASESORA DE PLANEACIÓN 
SUBGERENCIA FINANCIERA</t>
  </si>
  <si>
    <t>OFICINA ASESORA JURIDICA Y DE CONTRATACIÓN
TODAS LAS DEPENDENCIAS</t>
  </si>
  <si>
    <t xml:space="preserve">SUBGERENCIA ADMINISTRATIVA
</t>
  </si>
  <si>
    <t>OFICINA DE CONTROL  DISCIPLINARIO INTERNO</t>
  </si>
  <si>
    <t>CONTROL  DISCIPLINARIO INTERNO 
GRUPO GACLA</t>
  </si>
  <si>
    <t>SUBGERENTE FINANCIERO
SUBGERENTE COMERCIAL 
DIRECCIÓN DE PRODUCCIÓN</t>
  </si>
  <si>
    <t>JEFE OFICINA ASESORA DE PLANEACIÓN</t>
  </si>
  <si>
    <t xml:space="preserve">JEFE OFICINA ASESORA DE PLANEACIÓN </t>
  </si>
  <si>
    <t>DIRECCIÓN DE PRODUCCIÓN</t>
  </si>
  <si>
    <t>SUBGERENTE TECNICO, 
SUBGERENTE ADMINISTRATIVO - ALMACENISTA GENERAL</t>
  </si>
  <si>
    <t>SUBGERENTE ADMINISTRATIVO Y 
SUBGERENTE TALENTO HUMANO</t>
  </si>
  <si>
    <t>GERENTE GENERAL,
COMITÉ DE CONTROL INTERNO Y  
JEFE OFICINA  ASESORA DE PLANEACIÓN</t>
  </si>
  <si>
    <t xml:space="preserve">SUBGERENTE COMERCIAL </t>
  </si>
  <si>
    <t>SUBGERENTE COMERCIAL
DIRECCIÓN DE PRODUCCIÓN
SUBGERENTE FINANCIERA
JEFE OFICINA ASESORA JURIDICA Y DE CONTRATACIÓN</t>
  </si>
  <si>
    <t>SUBGERENTE COMERCIAL</t>
  </si>
  <si>
    <t>SUBGERENTE FINANCIERO
PROFESIONAL ESPECIALIZADO</t>
  </si>
  <si>
    <t>SUBGERENTE FINANCIERO
TESORERO GENERAL</t>
  </si>
  <si>
    <t>SUBGERENTE FINANCIERO
PROFESIONAL  CONTABILIDAD</t>
  </si>
  <si>
    <t xml:space="preserve">SUBGERENTE FINANCIERO
PROFESIONAL </t>
  </si>
  <si>
    <t>JEFE OFICINA ASESORA JURÍDICA  Y DE CONTRATACIÓN</t>
  </si>
  <si>
    <t>JEFE OFICINA ASESORA JURÍDICA  Y DE CONTRATAIÓN</t>
  </si>
  <si>
    <t>JEFE OFICINA ASESORA JURÍDICA Y DE CONTRATACIÓN</t>
  </si>
  <si>
    <t>SUBGERENTE COMERCIAL
GRUPO DE COMUNICACIONES</t>
  </si>
  <si>
    <t xml:space="preserve">JEFE OFICINA JURIDICA Y DE CONTRATACIÓN </t>
  </si>
  <si>
    <t>DIRECCIÓN DE PRODUCCIÓN
SUBGERENTE ADMINISTRATIVO</t>
  </si>
  <si>
    <t>DIRECCIÓN DE PRODUCCIO´N</t>
  </si>
  <si>
    <t>JEFE OFICINA DE CONTROL DISCIPLINARIO INTERNO</t>
  </si>
  <si>
    <t>JEFE OFICINA DE CONTROL DISCIPLINARIO  INTERNO
GRUPO GACLA</t>
  </si>
  <si>
    <t>DIRECCIÓN DE PRODUCCIÓN
PROFESIONALL DE METROLOGIA
PROFESIONAL CONTROL DE CALIDAD</t>
  </si>
  <si>
    <t xml:space="preserve">DIRECCIÓN DE PRODUCCIÓN
PROFESIONAL CONTROL DE CALIDAD
PERSONAL CONTROL DE  CALIDAD
ALMACEN GENERAL
</t>
  </si>
  <si>
    <t>DIRECCIÓN DE PRODUCCIÓN
OFICNA ASESORA JURIDICA Y DE CONTRATACIÓN 
SUBGERENCIA ADMINISTRATIVO</t>
  </si>
  <si>
    <t>SUBGERENCIA ADMINISTRATIVA 
DIRECCIÓN DE PRODUCCIÓN -CONTROL DE CALIDAD</t>
  </si>
  <si>
    <t>SUBGERENCIA ADMINISTRATIVA 
DIRECCIÓN DE PRODUCCIÓN (ESTABLECER RESPONSABILIDAD APOYO  CONTROL DE CALIDAD</t>
  </si>
  <si>
    <t>SUBGERENCIA COMERCIAL 
DIRECCIÓN DE PRODUCCIÓN
SUBGERENCIA FINANCIERA
OFICINA ASESORA JURIDICA Y DE CONTRATACIÓN
GERENCIA GENERAL</t>
  </si>
  <si>
    <t>SUBGERENCIA  COMERCIAL
DIRECCIÓN DE PRODUCCIÓN
SUBGERENCIA ADMINISTRATIVA</t>
  </si>
  <si>
    <t>DIRECCIÓN DE PRODUCCIÓN
SUBGERENCIA COMERCIAL</t>
  </si>
  <si>
    <t>SUBGERENCIA COMERCIAL
DIRECCIÓN DE PRODUCCIÓN
SUBGERENCIA ADMINISTRATIVA</t>
  </si>
  <si>
    <t>SUBGERENCIA COMERCIAL
DIRECCIÓN DE PRODUCCION</t>
  </si>
  <si>
    <t>LIDERES DE LOS PROCESOS
OFICINA ASESORA DE PLANEACION
COMITÉ DE GERENCIA</t>
  </si>
  <si>
    <t>OFICINA ASESORA DE PLANEACION 
LIDERES DE LOS PROCESOS</t>
  </si>
  <si>
    <t xml:space="preserve">OFICINA ASESORA DE PLANEACION 
LIDERES DE LOS PROCESOS
</t>
  </si>
  <si>
    <t xml:space="preserve">DIRECCIÓN DE PRODUCCION
SUBGERENCIA COMERCIAL
SUBGERENCIA FINANCIERA
OFICINA ASESORA DE PLANEACION </t>
  </si>
  <si>
    <t xml:space="preserve">1. Se obtuvo un total de 1.285 unidades de alcohol y licor adulterado de las marcas Nectar y Ron Santafe. 
2. Se obtuvo un total 172 funcionarios capacitados de entidades externas en inspección, vigilancia y control de bebidas alcohólicas.
</t>
  </si>
  <si>
    <t>1. Durante el periodo (octubre-diciembre del 2020) no se recibieron solicitudes de apoyo a operativos por parte de los entes externos.
Cabe resaltar que Mediante el Distribuidor REPCO, se realizaron incautaciones de licor y alcohol adulterado y de contrabando de la marca Néctar y Ron Santafe de un total de 1.285 unidades.
2. Durante el periodo reportado (octubre-diciembre del 2020) se realizó 1 capacitación a 172 funcionarios de entidades externas en inspección, vigilancia y control de bebidas alcohólicas (identificación de adulteración de alcohol).</t>
  </si>
  <si>
    <t>4000380/4.363.512 =
92%</t>
  </si>
  <si>
    <t>1. 14 / 30 = 47%
2.   100%
3. 3 / 3 = 100%</t>
  </si>
  <si>
    <t>1.       458306/ 866.068 =
53%
2.          1/2: 50%
3.       5/21 = 23%</t>
  </si>
  <si>
    <t>1.        3378285 / 91.584
= 3689%
2.          138/138: 100%</t>
  </si>
  <si>
    <t>1.    772 / 772 = 100%
2.    299</t>
  </si>
  <si>
    <t>Se han realizado comités  con la Gerencia, la Subgerencia Técnica, al interior de la subgerencia comercial y con algunos de los distribuidores con medios virtuales, como acción de seguimiento durante la crisis sanitaria que genero restricciones en operaciones las proyecciones a las cifras de ventas,  se establecieron nuevas metas para el ejercicio 2020, se han realizado     recomendaciones en la aplicación de estrategias de rotación de inventarios y se inició la ejecución para el apoyo durante el 4to semestre de 2020.</t>
  </si>
  <si>
    <t>Se han continuado con reuniones de seguimiento a los proyectos de innovación en nuevos productos con modificaciones según las prioridades establecidas por la Gerencia General, así mismo se realizaron reuniones de retroalimentación posterior a la participación en webinars y foros relacionados con tendencias y temas de innovación, se limitaron algunas tareas de campo de los proyectos de nuevos productos como pruebas de prototipos y evaluación post consumo por las restricciones dadas dentro de la emergencia sanitaria.</t>
  </si>
  <si>
    <t>A partir del 3er trimestre debido a la emergencia sanitaria y las variaciones radicales en las condiciones de mercado obligaron a realizar una estrategia de "Colombiano compra   Colombiano", una estrategia publicitaria basada en piezas de comunicación que promocionarán a los productos de la ELC a un mensaje de arraigo por sentimiento de Colombianidad y cuya presentación tiene una modificación consistente en una funda termoencogible.</t>
  </si>
  <si>
    <t>Las operaciones de comercialización de productos en otros departamentos y el exterior aún se vieron afectadas durante el 3er 4°trimestre de 2020 debido a las restricciones logísticas y de consumo en algunos canales como estrategia estatal de control a la emergencia sanitaria frente al Covid 19,  se realizan reuniones con los distribuidores el desarrollo de posibles estrategias para reactivación progresiva de las operaciones además de la redistribución de las cuotas de compra.</t>
  </si>
  <si>
    <t>De cara a las nuevas condiciones del mercado por la emergencia sanitaria y basados en la línea alternativa de productos de sanitizacion (alcoholes, Gel antibacterial) la ELC logró consolidar el 100% de los contactos comerciales mediante la realización de contratos y convenios comerciales.</t>
  </si>
  <si>
    <t>Debido a la efectiva estrategia de comunicación para promocionar los productos de la nueva línea   de sanitizacion se presentó una alta demanda de estos, lo que genero un volumen importante de   las PQRDF recibidas en la Subgerencia Comercial. De todas las 772 comunicaciones recibidas en la Subgerencia Comercial, 299 correspondían a temas comerciales que fueron procesadas por el área    y las demás, remitidas a las áreas correspondientes.</t>
  </si>
  <si>
    <t>1, Se realizó el seguimiento y monitoreo de las publicaciones de la página Web                                                                                                                                  2. se realizaron los controles de contenidos junto con gobierno digital de lo publicado en la página.                                                                                                                                         3. se actualizó la página de manera oportuna.                                                                                4. lo publicado en la página web, siempre conto con la aprobación del Gerente de la Empresa de Licores. se reportan en este trimestre 20 publicaciones y cargue de las diferentes noticias de 10 planeados. (anexo evidencia con los links a las diferentes publicaciones)</t>
  </si>
  <si>
    <t>Se socializo por medio del boletín interno ELC COMUNICA, lo solicitado por cada una de las subgerencias, semanalmente se publica 1 boletín, se programaron 12 y se publicaron 12. (se anexa evidencia)</t>
  </si>
  <si>
    <t>1.        20 / 10
=200%
2.        20/20  : 100%</t>
  </si>
  <si>
    <t xml:space="preserve">1.       12 / 12
= 100%
</t>
  </si>
  <si>
    <t>En el periodo se generaron 179 lotes de inspección y se atendieron 10.866  muestreos para 51 materiales diferentes.</t>
  </si>
  <si>
    <t>Indicador 1:  100%
Indicador 2: 0</t>
  </si>
  <si>
    <t xml:space="preserve">
1). Una (1) comunicacion enviada / Una (1) Comunicacion programad = 100%
Informes a entes inernos y externos presentados  (8)/ informes programados  (8)  = 100%
2)  3 Informes entregados oportunamente  / 3 Informes solicitados en el trimestre  
=100% </t>
  </si>
  <si>
    <t>"Seguimiento trimestral al avance y cumplimiento del plan de acción 2020 de las Subgerencias y Oficinas, con corte a 30 de septiembre de 202 y consolidación del informe de gestión de la ELC.  Se presentó demora en la entrega de informes de gestión de algunas dependencias, generando traumatismo en la consolidación de éste gestión.  
El plan de acción 2020 se encuentra publicado en la página web de la Empresa en el link: http://www.licorera cundinamarca.com.co/uploads/images/general/5e35d300aa34c.pdf. 
En el periodo fue aprobado por la Junta Directiva en sesión del 24 de noviembre de 2020, el Plan Estratégico: ""ELC liderando el mercado colombiano de bebidas con sostenibilidad, productividad y compromiso social para el desarrollo del departamento 2020-2023"". Igualmente, se realizaron mesas de trabajo para la estructuración de los planes de acción de Subgerencias y Oficinas para dar cumplimiento con los programas y proyectos del Plan Estratégico aprobado. "</t>
  </si>
  <si>
    <t>1. 1/1=100%
2. 0%
3. 1/1=100%
4. 1/1=100%</t>
  </si>
  <si>
    <t xml:space="preserve">El procedimiento y los formatos actualizados para gestión de proyectos por implementación del módulo PS-SAP, se encuentran publicados en la página de intranet de la ELC. Esta información se socializa en las inducciones realizadas a nuevos funcionarios.  
El seguimiento se efectúa trimestralmente y se evidencia en el informe consolidado de gestión de la entidad. 
En el periodo de análisis se conformó el equipo de directores de proyectos de la entidad quienes recibieron capacitación para el manejo del módulo Project System. por parte de la consultora de Softek. 
Durante el periodo no se inscribieron proyectos en el módulo PS-SAP </t>
  </si>
  <si>
    <t>1. !/1=100%
2.  6/7=86%</t>
  </si>
  <si>
    <t xml:space="preserve">Solicitud de informes trimestrales de acuerdo con el cronograma establecido para 2020.
Remisión de información financiera a Secretaría de Hacienda a 30 de septiembre.
Diligenciamiento y remisión de Encuesta Dane "Pulso Empresarial" de los meses de agosto, septiembre, octubre y noviembre. 
No se recibió infome de Planes de Mejoramiento para rendición a la Contraloría Cundinarmarca porque no habían planes vigentes a 30 de noviembre de 2020.
Se dio respuesta a la solicitud de información de la gestión institucional al Jefe de Gabinete de la Gobernación de Cundinamarca.
La información recibida se revisa,  se solicita ajustes y complementos a que haya lugar a los responsables y se verifica antes del envío. 
</t>
  </si>
  <si>
    <t>5. Actualizaciones TRD Realizadas (1) / Actualizaciones Programasas (2) = 50%</t>
  </si>
  <si>
    <t xml:space="preserve">Se realizarón 77 intervenciones control de plagas de linea base de 77 intervenciones para un avance de 100 % de lo programado para el año.  </t>
  </si>
  <si>
    <t>Se ha atendido al 100% un  total 12 acciones preventivas conducentes a minimizar riesgo de inundacion. Corte informe 30 de Septiembre de 2020.</t>
  </si>
  <si>
    <t xml:space="preserve">Se aprobó en el comité de gestión y desempeño la actualización de tablas de retención documental al año 2009 y se continuo con el equipo interdisciplinario para la actualización a 2020. </t>
  </si>
  <si>
    <t>*Se hace seguimiento al Contrato 5320200026 con la empresa FUMINKO valor $37.246.524 Control integral de plagas en la sede Cota, Bogotá y Choconta de la Empresa de Licores de Cundinamarca vigencia DICIEMBRE 2020.</t>
  </si>
  <si>
    <t xml:space="preserve">cantidad de residuos aprovechables vendidos del 1 de octubre a 31 de Diciembre de 2020:
32,746 KG y 67 unidades
12,278,058 (COP)"
</t>
  </si>
  <si>
    <t xml:space="preserve">Contrato 5320190273 manejo venta residuos aprovechables año 2019 se realizó prorroga , no se ha presentado riesgo en el manejo  de residuos aprovechables logrando manejo adecuado de la capacidad del almacenamiento.
</t>
  </si>
  <si>
    <t>Se suscribió contrato No. 5320200068 con la empresa AGUILA DE ORO DE COLOMBIA vigencia 01 de abril -  31 de diciembre de 2020 valor  $1.446.534.700 prestación de servicios de vigilancia y seguridad privada, inmuebles rurales y predios urbanos vigilancia y seguridad de predios de la entidad con personal dispuesto en cada uno de los inmuebles,  a fecha de corte de mes 30 de Junio de 2020 sin riesgo de invasión, por lo cual no ha sido necesario realizar  cerramientos de áreas adicionales a los existente, permitiendo coadyuvar en  manejo de disminución de gasto acorde a la política de austeridad del gasto de mantenimiento.</t>
  </si>
  <si>
    <t>Se realizó la invitación abierta 09 de 2020 con  OBJETO: CONSULTORÍA PARA LA ACTUALIZACIÓN DE ESTUDIOS Y DISEÑOS DEL SISTEMA DE DETECCIÓN, EXTINCIÓN CON AGUA, EXTINCIÓN CON AGENTE LIMPIO Y ALARMA PARA LA PROTECCIÓN CONTRA INCENDIO A SER IMPLEMENTADO EN LAS ÁREAS OPERATIVAS Y ADMINISTRATIVAS DE LAS NUEVAS INSTALACIONES DE LA EMPRESA DE LICORES DE CUNDINAMARCA, SEGÚN LA NORMATIVA VIGENTE, CONSIDERANDO EL MÁXIMO APROVECHAMIENTO DE LA INFRAESTRUCTURA ACTUALMENTE DISPONIBLE, ASÍ COMO EL LEVANTAMIENTO DE LOS PLANOS RECORD ARQUITECTÓNICOS."</t>
  </si>
  <si>
    <t>Se entregó por parte de la empresa Arqteco la entrega de estudios y diseños de la red contra incendio en un 100%.</t>
  </si>
  <si>
    <t>Mantenimientos locativos solicitados, atendidos a demanda al 100% con corte a 31 de diciembre de 2020 en cuanto a locativos planta hidráulicos 12 mantenimientos preventivos y/o correctivos. Registro de actividades realizadas y 48 mantenimientos rutinarios.</t>
  </si>
  <si>
    <t>En este trimestre se realizó una recepción de 55 solped con la verificación de la documentación Check list, uno a uno los documentos que en él se establecen de conformidad a su naturaleza, es decir, persona natural o jurídica, público o privada, con ánimo o sin ánimo de lucro y esto a fin de que el funcionario encargado de la elaboración del contrato pueda verificar la relación entre lo que se pretende contratar y quien pretende dar el servicio, así como la revisión de la solped en la cual se establecen todas la información necesaria para la realización del contrato.
Se realizó dos capacitaciones, una liderada por la Jefe de la Oficina Asesora Jurídica y Contratación y la segunda a cargo del funcionario Marco Antolinez, ambas con el fin de cubrir todos los temas relacionados con la presentación de solped, requisitos y trámites a fin de dar celeridad a los procesos a una de las áreas que más genera necesidades en el año que es la Subgerencia Comercial.
Debido a la prohibición de congregación de personas en un lugar cerrado estas capacitaciones se realizaron de manera virtual a la cual la participación de los funcionarios fue de gran respuesta en vista de la gran conveniencia del tema a tratar.  
SE ADJUNTAN SOPORTE DE LAS CONVOCATORIAS CON EL MATERAL.</t>
  </si>
  <si>
    <t>SOLPEDS
0/55
CAPACITACIONES
2/2</t>
  </si>
  <si>
    <t>1. LA RECEPCION DE LAS SOLICITUDES DE PEDIDO SE REALIZAN CON LA DOCUMENTACION REQUERIDA, ASI COMO EL ESTUDIO DE MERCADO CORRESPONDIENTE.
2.REVISION POR EL FUNCIONARIO DESIGANDO, CON EL FIN DE VERIFICAR QUE LA SOLICITUD DE PEDIDO Y LA DOCUMENTACION CUMPLAN CON LOS REQUISITOS REQUERIDOS PARA LA CONTRATACION.
3. ACOMPAÑAMIENTO A LOS SUPERVISORES EN LA SUPERVISION DEL CONTRATO, CON LA VERIFICACION DE LA DOCUMENTACION NECESARIA PARA EL PAGO, CON EL VISTO BUENO DEL AREA CONTRACTUAL
4, REALIZAR CAPACITACIONES  Y APOYAR PERMANENTEMENTE A LOS RESPONSABLES DE LA ELABORACION DE LAS SOLICITUDES DE PEDIDO.</t>
  </si>
  <si>
    <t>ACLARACIONES Y MODIFIICACIONES PERMITIDAS POR LA LEY Y CON LA RESPECTIVA JUSTIFICACION.</t>
  </si>
  <si>
    <t>Seguimiento del término de vencimiento de los derechos de petición radicados en la Oficina.</t>
  </si>
  <si>
    <t>9/9.</t>
  </si>
  <si>
    <t>Revisión de los actos administrativos allegados a la oficina con el fin de verificar que se ajusten a la normatividad vigente.</t>
  </si>
  <si>
    <t>42/42.</t>
  </si>
  <si>
    <t>69/69.</t>
  </si>
  <si>
    <t>Se realizó control de las fechas de vencimiento de los registros marcarios, sanitarios y nombres de dominio</t>
  </si>
  <si>
    <t xml:space="preserve">Marcas: 4/4                                   Reg. Sanitarios 2/2
Dominios: 1/1                   </t>
  </si>
  <si>
    <t>Control y seguimiento de las actuaciones surtidas en cada uno de los procesos de cobro coactivo.</t>
  </si>
  <si>
    <t>Verificación de la información suministrada por los asesores externos frente a las actuaciones de la página de la Rama Judicial.</t>
  </si>
  <si>
    <t xml:space="preserve">
Mtbf (tiempo medio entre fallas)
Determinar el tiempo promedio entre paros no programados de cada línea de producción.
Octubre 645
Noviembre 2472
Diciembre 609,63
Promedio  1242,2
Mttr  (tiempo medio para reparar) 
Determinar en promedio en cuanto tiempo se resuelve al paro no programado.
Octubre 105
Noviembre 62,9
Diciembre 202,8
Promedio  123,56
</t>
  </si>
  <si>
    <t>1, El presupuesto se ajustó al máximo en  $ 360,442,364,oo Debido al recorte de producción, el mantenimiento se reduce y se estima emplear este presupuesto para realizar el mantenimiento preventivo de los equipos críticos y de frecuente uso, se prioriza el contrato de las etiquetadoras modulares y las celdas robóticas. 
 Se han realizado contratos con corte a 30 de Diciembre de 2020 por un monto de      $ 332.916.175,oo lo que equivale al 85% de la apropiación.
2, Capacitación operación y mantenimiento. Aplazado pandemia COVID-19
Capacitación en programa automatización Rockwell Automation. Aplazado pandemia COVID-19</t>
  </si>
  <si>
    <t>1, Depuración de la base de datos con base en los repuestos que lo conforman, se actualizaron los códigos de los componentes y/o repuestos. Se realizaron 18 órdenes de trabajo incluyendo repuestos de las cuales en las 18 hubo correlación en lo que se estaba pidiendo.</t>
  </si>
  <si>
    <t>Disponibilidad: Corresponde al tiempo que una máquina está disponible durante un tiempo definido de trabajo. 
MTBF/(MTBF+MTTR)= Tiempo de operación/(tiempo de operación + tiempo de reparación) =Disponibilidad.
Octubre 86
Noviembre 97,5
Diciembre 75
Promedio  86,16</t>
  </si>
  <si>
    <t>En este periodo hubo producción de licor, se cumplió con el plan de ventas.se continua con la campaña de funda promocional Amor por Colombia En la línea 1 y 2</t>
  </si>
  <si>
    <t>1.No UNIDADES SOLICITADAS/No DE UNIDADES PLANEADAS = 3276036/1700391= 192%
2.REUNIONES COMERCIAL/TECNICA  RALIZADAS  / REUNIONES PLANEADAS = 4/3= 0,75%
3,.MODIFICACIONES AL PROGRAMA DE PRODUCCION POR MODIFICACIONES AL PROGRAMA DE VENTAS = 0
4. NUMERO  DE UNIDADES / NUMERO DE PERSONAS =  1579405/19 = 83126 Un  por persona</t>
  </si>
  <si>
    <t>1.No DE UNIDADES PRODUCIDAS /No TOTAL DE UNIDADES PROGRAMADAS = 1579405/1700391= 0,92%
2.CONTROLES ESTABLECIDOS:  NUMEROS DE UNIDADES PRODUCIDAD / NUMERO DE BAJAS EN INSUMOS. = 1579405 /23386=  67,5
3. NUMERO DE PERSONAS CAPACITADAS / NUMERO DE CAPACITACIONES. 19/2= 9,5</t>
  </si>
  <si>
    <t xml:space="preserve">1.No DE PERSONAS CAPACITADAS / No TOTAL DE PERSONAS EN EL AREA DE ENVASADO= 15 / 19 =79%
2.No DE ESTIBAS ENTREGADAS CORRECTAMENTE /No TOTAL DE ESTIBAS ENTREGADAS = 1521 / 1530 = 99%
</t>
  </si>
  <si>
    <t>Durante este periodo No realiza modificación alguna al SOP, se ajusta el programa de mantenimiento de acuerdo a las necesidades, se continua con los controles establecidos para insumos y producción, se actualizan algunos instructivos y procedimientos.</t>
  </si>
  <si>
    <t>Se realiza reunión liderara por el sub. Gerente Javier Lemus para retroalimentar la información de la necesidad de continuar con la campaña amor por Colombia, objetivos de producción y retroalimentación de este proceso.  Cabe recalcar que el personal Administrativo estuvo colaborando en este proceso, ya que gran parte del personal operativo esta en aislamiento por disposiciones generales.</t>
  </si>
  <si>
    <t xml:space="preserve">1.  DAR CUMPLIMIENTO AEL PROCEDIMIENTO DE INDUCCION Y REINDUCCION
2. IMPLEMENTAR SISTEMA DE COMUNICACIÓN INTERNA EFECTIVO
3. IMPLEMENTACION DE UN PROGRAMA QUE CONTEMPLE LA MEDICION E INTERVENCION DEL CLIMA ORGANIZACIONAL Y RIESGO PSICOSOCIAL EN LA EMPRESA DE LICORES DE CUNDINAMARCA.
4. REALIZAR ESTUDIO DE CARGAS LABORALES Y REESTRUCTURACION DE LA PLANTA.
5, IMPLEMENTAR UN PROCEDIMIENTO PARA LA REALIZACION DE TRABAJO EN CASA DEBIDO A LA CONTIGENCIA DE SALUD PUBLICA ACTUAL.
6. IMPLEMENTACION DE UN FORMATO DE REPORTE DE TRABAJO REALIZADO EN CASA.
</t>
  </si>
  <si>
    <t xml:space="preserve">Se realizó inducción a 35 servidores públicos cumpliendo con lo etipulado en el procedimiento. 
Se ajustó registro de inducciones con el fin de buscar máxima particpación de la áreas de la Emrpesa
De acuerdo a las estrategias que la Empesa decició comtemplar debido a la Pandemia actual; el contrato realizado para el 2020 se debió liquidar teniendo en cuenta las medidas decretadas por el Gobierno Nacional. 
Para el 2021 se adelantará el proceso de contratación para realizar la medición, diagnóstico e intervención a cada de uno de los grupos focales de la Empresa para determinar los aspectos en los que se debe intervenir en este proceso respecto a la cultura organiazcional de la Entidad. </t>
  </si>
  <si>
    <t>1.   35 / 35 
2.   0 / 106
3.   0</t>
  </si>
  <si>
    <t>Octubre 0 / 135
Noviembre  0 / 270
 Diciembre   0 / 624</t>
  </si>
  <si>
    <t>Se realiza la validación y revisión de todos los datos ingresados para la liquidación de nómina.
En el mes de noviembre se realiza la salida en vivo del nuevo sistema de liquidación de nómina (SAP); se espera minimizar el margen de error ya que se evita realizar ajustes manuales.</t>
  </si>
  <si>
    <t xml:space="preserve">1.  Se continúa con la suspensión del sistema de control biométrico mediante el cual se obtenían los datos para este indicador lo anterior hasta tanto no esté normalizada la crisis pandémica actual.  
Se da continuidad al registro y control de ingreso de manera manual, su tabulación y análisis se llevan de la misma manera, sin embargo, lograr un cálculo del mismo se ha complicado debido a que la información es extensa para lo cual se está buscando mejorar e implementar este registro que arroje un cálculo confiable del mismo; a la fecha el mes de diciembre no cuenta con dicho indicador. 
2. Se rinde el informe de actividades del personal que realiza trabajo en casa; estos documentos, se revisan por cada jefe de área quien da el visto bueno y radica en la Subgerencia de Talento cada semana; existe un archivo dónde reposa dicha información.  
</t>
  </si>
  <si>
    <t>Octubre 7,5 %
Noviembre 7,5  %
Diciembre XX  %</t>
  </si>
  <si>
    <t>1,  100% cobertura en entrega de Elementos de Protección personal y Bioseguridad  
No hay reportes de incumplimiento de uso de EPP durante el trimestre.
2, Jornadas de inducción 
Se ha realizado la inducción a todo el personal que ha ingresado como Aprendiz, practicante, Temporal, servidor público, trabajador oficial y contratista en el último trimestre.
3, Se han realizado las actividades respectivas al cronograma planteado para la vigencia 2020 logrando un cumplimiento del 85 % en el trimestre y un 86% acumulado anual</t>
  </si>
  <si>
    <t>1.  100%
2.  10/10
3.  86%</t>
  </si>
  <si>
    <t>1. Se realiza un mantenimiento preventivo de las UPS de1 programado.
2. No se realizan capacitaciones. Por el tema de la pandemia.
3. Mediante contrato 5320200225 se procede a realizar mantenimiento de las UPS</t>
  </si>
  <si>
    <t>1. 100%
2. 0%
3. 100%</t>
  </si>
  <si>
    <t>1. Mediante contrato 5320200178 se realizan para el cuarto 3 mantenimientos y actualizaciones.
2. Por tema de pandemia no se realizan capacitaciones para este tema.
3. No se realizan capacitaciones relacionadas con el tema.</t>
  </si>
  <si>
    <t>1. 100%
2. 0%
3. 0%</t>
  </si>
  <si>
    <t xml:space="preserve">1. Se revisan los niveles de acceso a internet.
2. Para este periodo no se realizan capacitaciones a los usuarios finales.
3. Para este periodo no se realizan capacitaciones a los administradores.
4. Mediante fondo de escritorio se socializa la política TI.
5. Se gestionan y atienden 64 incidencias reportadas en la mesa de ayuda.
</t>
  </si>
  <si>
    <t>1. 100%
2. 0%
3. 0%
4. 100%
5. 100%</t>
  </si>
  <si>
    <t>NO REPORTAN</t>
  </si>
  <si>
    <t xml:space="preserve">Se efectuaron las auditorias internas, conforme al programa anual de auditorias internas aprobado para la vigencia, se reciben los planes de mejoramiento correspondientes.
No se incorpora personal calificado </t>
  </si>
  <si>
    <t xml:space="preserve">Se realiza comité de control interno, en el cual se recuerda e informa a cada uno de los subgerentes y jefes de oficina, las fehcas y la importancia de la presentacion de los onformes solicitados.
Se entrega cronograma de informes anuales a las distintas oficinas y subgerencias, se envía recordatorio con quince dìas de anticipación sobre las fechas de entrega y se hace seguimiento . Se enviaron oportunamente informes a Contralorìa departametnal, Contaduría, se publicaron informnes en la página web de la empresa.
Se realizaron los informes de mapa de riesgos , informe de gestión segundo trimestre e indicadores de gestion del Tercer trimestre. 
</t>
  </si>
  <si>
    <t xml:space="preserve">"1. se continua con la verificación del llenado de los tanques de agua residual industrial y de la caja de aforo final. 
2. Durante el cuarto trimestre del año 2020, se verificó en 23 ocasiones el llenado de los tanques de almacenamiento de agua residual industrial, de las cuales se presentaron 5 incidentes, los cuales fueron subsanados mediante el traslado de las ari de la caja final a los tanques y posteriormente fueron dispuestas por la empresa autorizada por la autoridad ambiental Car."
</t>
  </si>
  <si>
    <t xml:space="preserve">De acuerdo a la información suministrada por el funcionario Fernando López, durante el cuarto trimestre se realizaron 48 mantenimientos de 48 mantenimientos programados a las bombas eyectoras.
2, El estudio de diseño contratado de la planta de tratamiento de agua residual doméstica, cuenta con un porcentaje de ejecución del 50%. Pendiente entrega del mismo para el 31 de enero de 2021. "
</t>
  </si>
  <si>
    <t>Estas actividades de compra se realizarán en el primer trimestre del próximo año, teniendo en cuenta que dentro del plan de adquisidores del año 2021 quedo presupuestado la compra de las canecas para el manejo de residuos sólidos de acuerdo a la Resolución 2184 de 2019, la cual establece el nuevo código de colores (blanco, verde y negro).</t>
  </si>
  <si>
    <t>1.-  En el trimestre se transmitió  información del SIG a través de los siguientes canales:  En los boletines número 30, 32, 33, 34, 35, 36, 37, 38 y 40,  a través de los protectores de pantalla y del grupo de whatsapp Comunicaciones T.Humano, se enviaron videos de la plataforma estratégica y auditorías remotas. Total Publicaciones 16.
2.-  El listado Maestro termina el 2020 con 737 documentos; Publicados en la Intranet 690 y Confidenciales 47.  Total documentos migrados 633. 
En este trimestre se aprobaron  87 documentos:  35-Procedimientos, 2-Manuales, 15-Formatos, 20-Instructivos, 3-Fichas Técnicas, 9-Guías y 3-otros. Se diligenciaron 4 solicitudes de documentos, 1-Riesgos y 3-cambios en documentos.  Se eliminaron 2 documentos y quedaron en Revisión 4 documentos:  3 Procedimientos y 1 Formato.
3.-  Cada vez que un documento es aprobado, se incluye en el LIstado Maestro, se publica en la Intranet y se envia a través del correo Procedimientos ELC a los procesos responsables de su aplicación.
4.-  El equipo auditor y todos los profesionales designados para atender la auditoría de seguimiento No. 2 al Sistema de Gestión de la Calidad, igualmente al terminar esta actividad se realizó retroalimentación para analizar los puntos positivos y negativos evidenciados en la actividad.
5.-  Se realizaron las asesorías y acompañamientos a las diferentes áreas para el diligenciamiento del formato de reporte acción correctiva y se realizó seguimiento a los planes de acción aprobados; de 48 reportes documentados, 31 se encuentran cerradas, 16 abiertas y 1 en implementación.
En la auditoría de seguimiento No. 2 realizada los días 14 y 15 de diciembre, no se identificaron NO CONFORMIDADES.</t>
  </si>
  <si>
    <t>1.-  16 Publicaciones realizadas
2.-  812 funcionarios capacitados.
octubre-243, noviembre-327 y diciembre 242
3.-  Documentos aprobados 87, quedaron en revisión 4
Revisados 91
Obsoletos o eliminados 2
Total listado maestro 737
4.-  57 Mesas convocadas para atender la auditoría externa.
5.  48 reportes de A.C. documentados
31 se encuentran cerrados.
La A.C. del cliente de alcohol Arbofarma S.A.S. quedó cerrada.</t>
  </si>
  <si>
    <t xml:space="preserve">1. Actualizar roles y perfiles de los usuarios de presupuesto en SAP: no hubo actualizaciones de roles.
2. Permanente capacitación a los usuarios del sistema SAP módulo de presupuesto: no hubo capacitación para los usuarios de SAP.
3. Definir controles en el manejo de la información presupuestal dentro del sistema SAP: se realizaron seguimiento a las ejecuciones activa y pasiva, se hicieron los ajustes pertinentes.
4. Permanente análisis de la ejecución presupuestal: se le sigue insistiendo al ing. Johan Córdoba sobre lo hablado en la reunión primaria sobre la ejecución activa y del desarrollo de los pagos sin ninguna respuesta.                                                                       
5. Estabilizar el sistema de información para que arroje datos de calidad y oportunamente: se le solicito al Ing. Johan Córdoba sobre la facturación inicial que se llevó como alcohol 96 grados, se pasara a un rubro aparte como alcohol antiséptico, sin ninguna respuesta. 
</t>
  </si>
  <si>
    <t>1- 5% documentos modificados 
2-  No hubo solicitud de ajuste a los roles.  
3- No hubo Capacitacion
 4- Si hubo pero no hay hoja de trabajo.</t>
  </si>
  <si>
    <t xml:space="preserve">1. Capacitar para que las áreas consulten información en el sistema: no hubo capacitación.
2.Elaborar y socializar el cronograma para la elaboración del anteproyecto de presupuesto: actividad realizada en el tercer trimestre.
3. Enviar memorando con las especificaciones técnicas para la elaboración del anteproyecto de presupuesto del siguiente año: actividad realizada en el tercer trimestre.
</t>
  </si>
  <si>
    <t>1. 14 vs 16</t>
  </si>
  <si>
    <t xml:space="preserve">1.Realizar acciones recordatorias respecto de las fechas de pagos establecidas en los cronogramas internos y las establecidas por los entes de control: se comunica mediante circular 20201400000986 dirigida a los subgerentes y jefes de oficina, las fechas límite de radicación de las cuentas de cada mes y la fecha de radicación para el mes de diciembre de 2020.
2.Revisión diaria de los movimientos bancarios: se realiza revisión diaria de los saldos bancarios.
3.solicitar a la subgerencia de talento radicación oportuna de la liquidación de nómina, con información de calidad: según convención colectiva de trabajo vigente la nómina debe ser radica un día antes correspondiente a cada quincena, por lo tanto, talento humano viene radicando la nómina de forma oportuna y con información de calidad.
</t>
  </si>
  <si>
    <t xml:space="preserve">cierre costos: 
1- Se realizaron los bloqueos al sistema SAP  
2- Previo al proceso de cierre de costos se realizó las revisiones de los registros en cada uno de los módulos, encontrando algunas inconsistencias en la información de nómina y algunos órdenes del proceso productivo las cuales después de varios requerimientos fueron resueltas.  
3- Para obtener la información en las fechas oportunas se programó un correo automático el cual el 30 de cada mes de cierre llega a todos los usuarios solicitando la información de cierre para los cinco días siguientes a la fecha de cierre, dado  la implementación de la nómina bajo la plataforma SAP la información de nómina  genero demora de  la información, la cual fue enviada de manera definitiva hasta el día 14 de diciembre de 2020, en promedio la información se está demorando quince días  calendario para la entrega.  
</t>
  </si>
  <si>
    <t xml:space="preserve">
1.No. DE ORDENES PENDIENTES POR LIQUIDAR / NO. DE ORDENES TOTALES MENSUALES = 0/(230+46+18) = 0
2. No. DE ERRORES GENERADOS EN EL SISTEMA PARA EL CIERRE DEL PERIODO:=. 6 ERRORES DE CIERRE
3. FECHAS DE ENTEGA DE INFORMACION PARA CIERRE DE COSTOS -FECHA PROGRAMADA PARA LE ENTREGA DE LA INFORMACION FINANCIERA = 15-5=10</t>
  </si>
  <si>
    <t xml:space="preserve">1. Verificación de la información antes de ser reconocida en el sistema de información por parte de cada dependencia: la información es revisada por cada supervisor en cada subgerencia u oficina, antes de ser remitida a la subgerencia financiera, según consta en el certificado del supervisor; al llegar a subgerencia se hace revisión nuevamente de los documentos allegados.    
2. Capacitación y/o actualización de los usuarios del sistema sobre el registro de la información al sistema de información:  no hubo capacitación de SAP durante el trimestre.
3. Remisión de la información inexacta al área responsable, para su ajuste y reproceso: cuando se ha requerido se han devuelto documentos al área responsable para su ajuste.
4.Actualizacon e implementación del manual interno contable y financiero de la empresa:  se aprobó modificación al manual de políticas contables.                                                                                       
5. Actualización y seguimiento permanente a la parametrización del sistema de información: cuando es necesario, se realiza actualización a la parametrización del SAP.                                                              
6.registro oportuno de la información por parte de las áreas responsables: algunas áreas reportan oportunamente la información, no obstante, algunos procesos se retrasan por demoras en la entrega de alguna INFORMACION.
</t>
  </si>
  <si>
    <t xml:space="preserve">1) Documentos anulados / Total documentos en el trimestre   (165 /10891) = 1,52% 
2) El sistema no permite modificar documentos por lo tanto este indicador no es posible generarlo. 
3)Total documentos devueltos / total documentos radicados en el trimestre (0 / 709 ) = </t>
  </si>
  <si>
    <t xml:space="preserve">
EVALUACIÓN INDEPENDIENTE 4 TRIMESTRE DE 2020
OFICINA DE CONTROL INTERNO
</t>
  </si>
  <si>
    <t xml:space="preserve">Se da cumplimiento a los indicadores. 
El riesgo esta controlado. </t>
  </si>
  <si>
    <t>Se requiere acciones inmediatas para la disminución de este riesgo. La dependencia de Sistemas de Información pasa de la Oficina de Planeación a la Subgerencia Administrativa.</t>
  </si>
  <si>
    <t>Se da cumplimiento a los indicadores</t>
  </si>
  <si>
    <t>Se cuenta con cronograma de actividades de mantenimiento locativo por parte de la  subgerencia administrativa.</t>
  </si>
  <si>
    <t>La Oficina Jurídica realiza control de los actos administrativos revisados, dando cumplimiento al control</t>
  </si>
  <si>
    <t>Se cuenta con el sistema SAP para revisar y generar los SOLPED sin errores, por lo cual el control es efectivo para mitigar el riesgo.</t>
  </si>
  <si>
    <t>Se realiza la revision aleatoria de los lotes de muestreo, generando cumplimiento de los indicadores.</t>
  </si>
  <si>
    <t>La Oficina jurídica hace el seguimiento y cuenta cronograma con control de vencimientos</t>
  </si>
  <si>
    <t>No se generan actividades en este item</t>
  </si>
  <si>
    <t xml:space="preserve">Se realiza el mantenimoento preventivopor parte de la Subgerencia Administrativa. </t>
  </si>
  <si>
    <t>El riesgo se encuentra controlado.</t>
  </si>
  <si>
    <t xml:space="preserve">Se ajusta presupuesto y plan de mantenimiento. Se realizan cambios en las metas del presupuesto de la ELC y se toman las decisiones necesarias requeridas por la emergencia sanitaria del Covid 19 basadas en información estadística y tendencias de mercado. </t>
  </si>
  <si>
    <t>Se depura base de datos y se llevan a cabo las accciones propuestas.</t>
  </si>
  <si>
    <t>Se cumple con el cronograma autorizado por el Comité de Control Interno. No se incorpora personal</t>
  </si>
  <si>
    <t xml:space="preserve">Por parte de la Oficina de Control Interno, se realiza revisión periódica de la publicación del Plan de Acción de la ELC y sus indicadores.  Se evidencia su publicación en la página WEB portal de Transparencia, numeral 6.1.c.2 Plan estratégico ELC 2016 a 2019.  En el link 6.2.e. Plan de acción 2020. 
En comité de Control Interno, donde asisten todos los jefes de Oficina y subgerentes, se hace la observación  y se crea compromiso para realizar la entrega de los seguimientos en los tiempos programadas.
</t>
  </si>
  <si>
    <t xml:space="preserve">Se realiza revisión de Formatos actualizados según el Sistema de Gestión de Calidad dando cumplimiento a los mismos, se tiene en funcionamiento el Banco de Proyectos de Inversión y la Oficina de Innovación y Desarrollo. 
Se verifica la realización de socializaciones a funcionarios nuevos, se cuenta con el sistema de Inducción y Re inducción, se tiene cronograma y se cumple.
</t>
  </si>
  <si>
    <t xml:space="preserve">Se da cumplimiento a los indicadores. 
El riesgo está controlado. </t>
  </si>
  <si>
    <t>Los planes de Mejoramiento se encuentran cerrados, existe un plan de mejoramiento aprobado el 22 de diciembre de 2020, el cual se hará seguimiento. Se realiza revisión a la entrega de informes especialmente Contraloría SIA observa, a la Secretaría de Hacienda y DANE, dando como resultado el cumplimiento de en la entrega de Informes, aunque se han pedido prórrogas.</t>
  </si>
  <si>
    <t>La oficina de Control Interno, evidencia actas de las mesas de trabajo para las actividades de socialización y asesoría por parte de la Oficina de Planeación y Sistemas de Información, las actas de inducción y reinducción para trabajadores nuevos y antiguos, se cuenta con Boletín de información. Se está depurando el sistema SAP</t>
  </si>
  <si>
    <t>Se verifica las actas el cumplimiento de las reuniones realizadas entre las Subgerencias Comercial y Técnica para la revisión del plan de producción, acorde al Plan de ventas actualizado, debido a que, por cuestiones de Pandemia, se debió reformular. Se ha hecho ajustes a los procesos de producción acorde a las necesidades de cumplimiento a clientes y nuevos productos como alcohol y gel. Se encuentra actualizado el plan de Ventas y el de producción acorde a los requerimientos de los distribuidores..</t>
  </si>
  <si>
    <t>Se encuentra actualizado el plan de producción acorde a los requerimientos de la Subgerencia Comercial y este a su vez, a los requerimientos de los distribuidores. Se cuenta con los insumos necesarios aprobados por el Plan de acción y plan de adquisiciones.</t>
  </si>
  <si>
    <t xml:space="preserve">La producción se encuentra controlada y el sistema SAP al día, se verifica las actas de realización de los comités primarios de la subgerencia Técnica y administrativa en cuento a control de inventarios, seguridad en el trabajo y procesos. Se hace el comité de bajas respectivo
El control generado en las estibas permite controlar el riesgo.
</t>
  </si>
  <si>
    <t xml:space="preserve">Se aprobó por la la Gerencia y la Junta Directiva el ajuste al presupuesto la cual fue presentada en las fechas indicadas por ley, acorde a los ajustes derivados de la pandemia y reducción de ventas. El presupuesto se ajusta a la nueva realidad de la compañía. Se toman las decisiones necesarias requeridas por la emergencia sanitaria del Covid 19 y su repercusión en las ventas y los ingresos de la empresa.. </t>
  </si>
  <si>
    <t xml:space="preserve">La nueva dependencia de la Empresa de Innovación se dota de los recursos necesarios para su funcionamiento y se asignan las personas para su labor. 
Se establecen sus responsabilidades y funciones. 
Se crean los procedimientos requeridos para su funcionamiento.
</t>
  </si>
  <si>
    <t xml:space="preserve">La subgerencia comercial propone la nueva meta de ventas teniendo como base los datos e información obtenida por el estudio de mercado y tendencias de consumo. Se cuenta con el personal idóneo y necesario en la subgerencia comercial para el posicionamiento de marca. Se evidencia actas de comité comercial con los distribuidores. Se toman las decisiones necesarias requeridas por la emergencia sanitaria del Covid 19.  </t>
  </si>
  <si>
    <t xml:space="preserve">Los indicadores no se  cumplen por factores ajenos a la ELC. 
El riesgo está controlado. </t>
  </si>
  <si>
    <t>Las operaciones de Venta y distribución de la ELC se han visto afectados, se fortalece la subgerencia comercial y se pone en funcionamiento a dirección de ventas y la dependencia de innovación,  acorde a la información de mercado, lograr la subsistencia de la empresa y recuperación de ventas, conjuntamente con distribuidores se hace el plan de ventas 2021.</t>
  </si>
  <si>
    <t>Se evidencian ventas para los nuevos productos de la empresa, y el alcohol como materiaprima para otros clientes.</t>
  </si>
  <si>
    <t>Se realiza revisión de las PQRSD recibidas. Se evidencia aumento pero con respuesta oportuna a las mismas, Se está trabajando sobre las estadísticas a partir de la información obtenida.</t>
  </si>
  <si>
    <t xml:space="preserve">Se da cumplimiento a los indicadores, sin embargo, se evidencia la falta de realización de actividades de control que mitiguen el riesgo. 
El riesgo tiene posibilidad de materializarse.
</t>
  </si>
  <si>
    <t>Se presentó y aprobó presupuesto 2021 por la Junta Directiva de la empresa el cual fue socializado antes de su aprobación y después de ello.</t>
  </si>
  <si>
    <t>Se realiza revisión de los pagos e informes a realizarse por parte de la ELC, dando cumplimiento a lo estipulado. La subgerencia Financiera cuenta con los controles en los procesos,, los cuales han sido socializados.</t>
  </si>
  <si>
    <t>Se da cumplimiento a los indicadores. Se cuenta con 3 actividades de control, pero solamente 2 indicadores para su medición. Se debe generar un nuevo indicador o reevaluar las actividades de control para este riesgo.</t>
  </si>
  <si>
    <t>Se hace revisión de las actividades de control, se evidencia la realización de las mismas, sin embargo los indicadores que se miden no son consecuentes con las actividades, así mismo el segundo indicador no realiza ningún control.</t>
  </si>
  <si>
    <t xml:space="preserve">Es necesario reevaluar los indicadores toda vez que no son consecuentes con las actividades y el segundo de estos se encuentra controlado por el sistema por lo tanto no es necesario medirlo. 
El riesgo tiene posibilidad de materializarse, al encontrarse 3 actividades sin medición.
</t>
  </si>
  <si>
    <t>Las actividades realizadas para la mitigación del riesgo son débiles con respecto a las actividades programadas (2 de 8). Se debe dar cumplimiento al programa de Gestión Documental y al Plan institucional de Archivos PINAR</t>
  </si>
  <si>
    <t>Se realiza revisión de las actividades realizadas, se hace seguimiento al cumplimiento del contrato, se cumplen los indicadores.</t>
  </si>
  <si>
    <t>Se realiza revisión de la ejecución del contrato por parte de los informes de supervisión realizadas. Dando cumplimiento con los indicadores</t>
  </si>
  <si>
    <t>Se revisa la ejecución de las actividades propuestas, se aprobaron los procedimientos y formatos de teletrabajo</t>
  </si>
  <si>
    <t>Teniendo en cuenta el nuevo sistema de liquidación de nómina, se indaga sobre situaciones que puedan alterar el sistema de pagos sin novedad. Se revisan aleatoriamente las  novedades de nómina radicadas en la Subgerencia de Talento Humano sin novedades.</t>
  </si>
  <si>
    <t>Por efectos de la emergencia sanitaria se han realizado cambios en el proceso de control biométrico, se han establecido nuevos controles por parte de la subgerencia de Talento Humano como teletrabajo y posterior rendición de cuentas y valoración por parte del superior inmediato. Se tiene control sobre el sistema de teletrabajo e identificadas las personas que lo requieren. Se cumple con las funciones y responsabilidades.</t>
  </si>
  <si>
    <t>Estos temas son tratados en los programas de Inducción y Reinducción, se cumple con los protocolos de Seguridad derivados de la pandemia. La subgerencia de Talento Humano lidera los procesos. Se evidencia la realización de las actividades tendientes a la seguridad y salud en el trabajo, siendo priorizados los protocolos de prevención para el covid 19, generando seguimientos constantes al mismo.</t>
  </si>
  <si>
    <t>Se realiza la revisión de los Derechos de petición radicados y su oportuna respuesta.</t>
  </si>
  <si>
    <t>La oficina jurídica hace seguimiento a los contratos. Se realiza revisión de la ejecución del contrato por parte de los informes de supervisión realizadas. Dando cumplimiento con los indicadores</t>
  </si>
  <si>
    <t>En el cuarto trimestre se realizan actividades de prevención, se revisan los informes de ejecución de contrato. Se requiere atención en este ítem</t>
  </si>
  <si>
    <t>Se da cumplimiento a uno de los tres indicadores, sin embargo se evidencia la falta de evaluación en un periodo, por lo que el riesgo tiene posibilidad de materializarse.</t>
  </si>
  <si>
    <t>Por efectos de la emergencia sanitaria se han realizado actualización de los riesgos, las personas con teletrabajo se encuentran controladas en su labor por el jefe inmediato y la subgerencia de Talento Humano. Se requiere atención en este ítem.</t>
  </si>
  <si>
    <t xml:space="preserve">Son se da cumplimiento a los indicadores. 
El riesgo no está controlado. </t>
  </si>
  <si>
    <t>El grupo de Gobierno digital dedicado al cumplimiento se encuentra creado por acto administrativo y se evidencia actas de cumplimiento y funcionamiento. Se realiza la revisión de los boletines emitidos y publicados. Se evidencia la socialización del manual de marca de la compañía</t>
  </si>
  <si>
    <t>Se realiza la revisión de las actividades propuestas.</t>
  </si>
  <si>
    <t xml:space="preserve">Se da cumplimiento a los indicadores. 
El riesgo está controlado.
</t>
  </si>
  <si>
    <t>Se realiza el seguimiento y control a los indicadores de tiempos de producción, generando control, se realizan los  mantenimientos programados, se asigna los recursos necesarios.</t>
  </si>
  <si>
    <t>Se realiza la seguimiento a la verificación de llenado de tanques, en el cual se evidencia incidentes presentados, se debe generar acciones preventivas.</t>
  </si>
  <si>
    <t>El indicador presenta incidentes en el periodo evaluado. Se debe  generar acciones preventivas.</t>
  </si>
  <si>
    <t>Se evidencia cumplimiento del cronograma a los mantenimiento programados, los cuales están acordes al histórico.</t>
  </si>
  <si>
    <t>Se realizan actividades tendientes al control del riesgo. Se solicita por parte del responsable la eliminación del riesgo.</t>
  </si>
  <si>
    <t xml:space="preserve">No se da cumplimiento a los indicadores. 
El riesgo no está controlado. </t>
  </si>
  <si>
    <t>Se cumple con el cronograma de trabajo. Se generan alertas. Se revisa la entrega y publicación de los informes obligatorios por ley, según indicadores presentados.</t>
  </si>
  <si>
    <t>Se realizaron las actividades programadas.</t>
  </si>
  <si>
    <t>Se cumple con el cronograma de capacitaciones y se evaluó el proceso</t>
  </si>
  <si>
    <t>La Empresa de Licores de Cundinamarca, apoya los operativos de la policía Nacional y hace parte del proceso legal con los implicados. Se realiza capacitación a los funcionarios para identificación de adulteración de alcohol.</t>
  </si>
  <si>
    <t xml:space="preserve">Se da cumplimiento a los indicadores, se crea sistema de alertas. 
El riesgo está controlado.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</si>
</sst>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 #,##0.00_);_(* \(#,##0.00\);_(* &quot;-&quot;??_);_(@_)"/>
    <numFmt numFmtId="165" formatCode="0.000"/>
    <numFmt numFmtId="166" formatCode="#,##0.000"/>
  </numFmts>
  <fonts count="29" x14ac:knownFonts="1">
    <font>
      <sz val="10"/>
      <name val="Arial"/>
    </font>
    <font>
      <sz val="11"/>
      <color theme="1"/>
      <name val="Calibri"/>
      <family val="2"/>
      <scheme val="minor"/>
    </font>
    <font>
      <b/>
      <sz val="10"/>
      <name val="Arial"/>
      <family val="2"/>
    </font>
    <font>
      <sz val="10"/>
      <name val="Arial"/>
      <family val="2"/>
    </font>
    <font>
      <b/>
      <sz val="12"/>
      <name val="Arial"/>
      <family val="2"/>
    </font>
    <font>
      <b/>
      <sz val="11"/>
      <color theme="0"/>
      <name val="Calibri"/>
      <family val="2"/>
      <scheme val="minor"/>
    </font>
    <font>
      <b/>
      <sz val="11"/>
      <name val="Arial"/>
      <family val="2"/>
    </font>
    <font>
      <sz val="12"/>
      <name val="Arial"/>
      <family val="2"/>
    </font>
    <font>
      <b/>
      <sz val="10"/>
      <name val="Arial Narrow"/>
      <family val="2"/>
    </font>
    <font>
      <sz val="10"/>
      <name val="Arial Narrow"/>
      <family val="2"/>
    </font>
    <font>
      <sz val="12"/>
      <name val="Arial Narrow"/>
      <family val="2"/>
    </font>
    <font>
      <b/>
      <sz val="12"/>
      <color rgb="FF538DD3"/>
      <name val="Arial"/>
      <family val="2"/>
    </font>
    <font>
      <b/>
      <sz val="12"/>
      <color rgb="FFFFFF00"/>
      <name val="Arial"/>
      <family val="2"/>
    </font>
    <font>
      <b/>
      <sz val="12"/>
      <color rgb="FFFFC000"/>
      <name val="Arial"/>
      <family val="2"/>
    </font>
    <font>
      <b/>
      <sz val="12"/>
      <color rgb="FFFF0000"/>
      <name val="Arial"/>
      <family val="2"/>
    </font>
    <font>
      <b/>
      <sz val="12"/>
      <name val="Arial Narrow"/>
      <family val="2"/>
    </font>
    <font>
      <sz val="10"/>
      <color theme="1"/>
      <name val="Arial Narrow"/>
      <family val="2"/>
    </font>
    <font>
      <b/>
      <sz val="12"/>
      <color theme="0"/>
      <name val="Arial"/>
      <family val="2"/>
    </font>
    <font>
      <b/>
      <sz val="9"/>
      <name val="Arial"/>
      <family val="2"/>
    </font>
    <font>
      <sz val="10"/>
      <name val="Arial"/>
      <family val="2"/>
    </font>
    <font>
      <b/>
      <sz val="20"/>
      <name val="Arial"/>
      <family val="2"/>
    </font>
    <font>
      <sz val="20"/>
      <name val="Arial"/>
      <family val="2"/>
    </font>
    <font>
      <sz val="10"/>
      <color rgb="FFFF0000"/>
      <name val="Arial Narrow"/>
      <family val="2"/>
    </font>
    <font>
      <sz val="10"/>
      <color theme="8" tint="-0.249977111117893"/>
      <name val="Arial Narrow"/>
      <family val="2"/>
    </font>
    <font>
      <sz val="11"/>
      <name val="Arial"/>
      <family val="2"/>
    </font>
    <font>
      <b/>
      <u/>
      <sz val="11"/>
      <name val="Arial"/>
      <family val="2"/>
    </font>
    <font>
      <sz val="11"/>
      <color theme="1"/>
      <name val="Arial"/>
      <family val="2"/>
    </font>
    <font>
      <sz val="11"/>
      <name val="Arial Narrow"/>
      <family val="2"/>
    </font>
    <font>
      <sz val="11"/>
      <color rgb="FFEA0000"/>
      <name val="Arial"/>
      <family val="2"/>
    </font>
  </fonts>
  <fills count="29">
    <fill>
      <patternFill patternType="none"/>
    </fill>
    <fill>
      <patternFill patternType="gray125"/>
    </fill>
    <fill>
      <patternFill patternType="solid">
        <fgColor rgb="FFA5A5A5"/>
      </patternFill>
    </fill>
    <fill>
      <patternFill patternType="solid">
        <fgColor rgb="FF00B050"/>
        <bgColor indexed="64"/>
      </patternFill>
    </fill>
    <fill>
      <patternFill patternType="solid">
        <fgColor rgb="FFFFFF00"/>
        <bgColor indexed="64"/>
      </patternFill>
    </fill>
    <fill>
      <patternFill patternType="solid">
        <fgColor rgb="FFFFC000"/>
        <bgColor indexed="64"/>
      </patternFill>
    </fill>
    <fill>
      <patternFill patternType="solid">
        <fgColor rgb="FFFF0000"/>
        <bgColor indexed="64"/>
      </patternFill>
    </fill>
    <fill>
      <patternFill patternType="solid">
        <fgColor rgb="FFFFFFCC"/>
        <bgColor indexed="64"/>
      </patternFill>
    </fill>
    <fill>
      <patternFill patternType="solid">
        <fgColor theme="0" tint="-4.9989318521683403E-2"/>
        <bgColor indexed="64"/>
      </patternFill>
    </fill>
    <fill>
      <patternFill patternType="solid">
        <fgColor rgb="FF00AFEF"/>
        <bgColor indexed="64"/>
      </patternFill>
    </fill>
    <fill>
      <patternFill patternType="solid">
        <fgColor rgb="FF00B0F0"/>
        <bgColor indexed="64"/>
      </patternFill>
    </fill>
    <fill>
      <patternFill patternType="solid">
        <fgColor theme="4" tint="0.39997558519241921"/>
        <bgColor indexed="64"/>
      </patternFill>
    </fill>
    <fill>
      <patternFill patternType="solid">
        <fgColor theme="0"/>
        <bgColor indexed="64"/>
      </patternFill>
    </fill>
    <fill>
      <patternFill patternType="solid">
        <fgColor rgb="FF92D050"/>
        <bgColor indexed="64"/>
      </patternFill>
    </fill>
    <fill>
      <patternFill patternType="solid">
        <fgColor rgb="FF99FF99"/>
        <bgColor indexed="64"/>
      </patternFill>
    </fill>
    <fill>
      <patternFill patternType="solid">
        <fgColor theme="5" tint="0.39997558519241921"/>
        <bgColor indexed="64"/>
      </patternFill>
    </fill>
    <fill>
      <patternFill patternType="solid">
        <fgColor indexed="10"/>
        <bgColor indexed="64"/>
      </patternFill>
    </fill>
    <fill>
      <patternFill patternType="solid">
        <fgColor theme="0" tint="-0.34998626667073579"/>
        <bgColor indexed="64"/>
      </patternFill>
    </fill>
    <fill>
      <patternFill patternType="solid">
        <fgColor theme="5" tint="-0.249977111117893"/>
        <bgColor indexed="64"/>
      </patternFill>
    </fill>
    <fill>
      <patternFill patternType="solid">
        <fgColor rgb="FFEA0000"/>
        <bgColor indexed="64"/>
      </patternFill>
    </fill>
    <fill>
      <patternFill patternType="solid">
        <fgColor theme="9"/>
        <bgColor indexed="64"/>
      </patternFill>
    </fill>
    <fill>
      <patternFill patternType="solid">
        <fgColor theme="5" tint="0.59999389629810485"/>
        <bgColor indexed="64"/>
      </patternFill>
    </fill>
    <fill>
      <patternFill patternType="solid">
        <fgColor theme="7"/>
        <bgColor indexed="64"/>
      </patternFill>
    </fill>
    <fill>
      <patternFill patternType="solid">
        <fgColor theme="9" tint="0.59999389629810485"/>
        <bgColor indexed="64"/>
      </patternFill>
    </fill>
    <fill>
      <patternFill patternType="solid">
        <fgColor theme="4" tint="0.59999389629810485"/>
        <bgColor indexed="64"/>
      </patternFill>
    </fill>
    <fill>
      <patternFill patternType="solid">
        <fgColor rgb="FFBF87E9"/>
        <bgColor indexed="64"/>
      </patternFill>
    </fill>
    <fill>
      <patternFill patternType="solid">
        <fgColor theme="0" tint="-0.249977111117893"/>
        <bgColor indexed="64"/>
      </patternFill>
    </fill>
    <fill>
      <patternFill patternType="solid">
        <fgColor rgb="FFCCFFCC"/>
        <bgColor indexed="64"/>
      </patternFill>
    </fill>
    <fill>
      <patternFill patternType="solid">
        <fgColor theme="8" tint="0.59999389629810485"/>
        <bgColor indexed="64"/>
      </patternFill>
    </fill>
  </fills>
  <borders count="6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double">
        <color rgb="FF3F3F3F"/>
      </left>
      <right style="double">
        <color rgb="FF3F3F3F"/>
      </right>
      <top style="double">
        <color rgb="FF3F3F3F"/>
      </top>
      <bottom style="double">
        <color rgb="FF3F3F3F"/>
      </bottom>
      <diagonal/>
    </border>
    <border>
      <left/>
      <right/>
      <top/>
      <bottom style="thin">
        <color indexed="64"/>
      </bottom>
      <diagonal/>
    </border>
    <border>
      <left/>
      <right/>
      <top style="thin">
        <color indexed="64"/>
      </top>
      <bottom style="thin">
        <color indexed="64"/>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diagonal/>
    </border>
    <border>
      <left style="medium">
        <color indexed="64"/>
      </left>
      <right style="medium">
        <color indexed="64"/>
      </right>
      <top style="medium">
        <color indexed="64"/>
      </top>
      <bottom style="medium">
        <color indexed="64"/>
      </bottom>
      <diagonal/>
    </border>
    <border>
      <left/>
      <right style="medium">
        <color rgb="FF000000"/>
      </right>
      <top/>
      <bottom style="medium">
        <color rgb="FF000000"/>
      </bottom>
      <diagonal/>
    </border>
    <border>
      <left style="medium">
        <color rgb="FF000000"/>
      </left>
      <right style="medium">
        <color rgb="FF000000"/>
      </right>
      <top/>
      <bottom style="medium">
        <color rgb="FF000000"/>
      </bottom>
      <diagonal/>
    </border>
    <border>
      <left/>
      <right style="medium">
        <color rgb="FF000000"/>
      </right>
      <top/>
      <bottom/>
      <diagonal/>
    </border>
    <border>
      <left style="medium">
        <color indexed="64"/>
      </left>
      <right style="medium">
        <color rgb="FF000000"/>
      </right>
      <top style="medium">
        <color indexed="64"/>
      </top>
      <bottom/>
      <diagonal/>
    </border>
    <border>
      <left/>
      <right style="medium">
        <color rgb="FF000000"/>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thin">
        <color indexed="64"/>
      </right>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thin">
        <color indexed="64"/>
      </bottom>
      <diagonal/>
    </border>
    <border>
      <left/>
      <right/>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top/>
      <bottom/>
      <diagonal/>
    </border>
    <border>
      <left/>
      <right style="medium">
        <color indexed="64"/>
      </right>
      <top/>
      <bottom/>
      <diagonal/>
    </border>
    <border>
      <left/>
      <right style="medium">
        <color indexed="64"/>
      </right>
      <top/>
      <bottom style="medium">
        <color indexed="64"/>
      </bottom>
      <diagonal/>
    </border>
    <border>
      <left/>
      <right style="medium">
        <color indexed="64"/>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right/>
      <top style="thin">
        <color indexed="64"/>
      </top>
      <bottom/>
      <diagonal/>
    </border>
    <border>
      <left style="thin">
        <color indexed="64"/>
      </left>
      <right style="thin">
        <color indexed="64"/>
      </right>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rgb="FF000000"/>
      </left>
      <right style="medium">
        <color rgb="FF000000"/>
      </right>
      <top style="thin">
        <color rgb="FF000000"/>
      </top>
      <bottom style="thin">
        <color rgb="FF000000"/>
      </bottom>
      <diagonal/>
    </border>
    <border>
      <left style="thin">
        <color indexed="64"/>
      </left>
      <right style="thin">
        <color indexed="64"/>
      </right>
      <top style="medium">
        <color indexed="64"/>
      </top>
      <bottom style="medium">
        <color indexed="64"/>
      </bottom>
      <diagonal/>
    </border>
    <border>
      <left/>
      <right style="thin">
        <color indexed="64"/>
      </right>
      <top/>
      <bottom style="thin">
        <color indexed="64"/>
      </bottom>
      <diagonal/>
    </border>
    <border>
      <left style="medium">
        <color indexed="64"/>
      </left>
      <right style="thin">
        <color indexed="64"/>
      </right>
      <top/>
      <bottom style="medium">
        <color indexed="64"/>
      </bottom>
      <diagonal/>
    </border>
    <border>
      <left style="thin">
        <color indexed="64"/>
      </left>
      <right/>
      <top style="medium">
        <color indexed="64"/>
      </top>
      <bottom/>
      <diagonal/>
    </border>
    <border>
      <left style="medium">
        <color indexed="64"/>
      </left>
      <right/>
      <top style="thin">
        <color indexed="64"/>
      </top>
      <bottom style="thin">
        <color indexed="64"/>
      </bottom>
      <diagonal/>
    </border>
    <border>
      <left style="thin">
        <color indexed="64"/>
      </left>
      <right/>
      <top/>
      <bottom style="thin">
        <color indexed="64"/>
      </bottom>
      <diagonal/>
    </border>
    <border>
      <left style="thin">
        <color indexed="64"/>
      </left>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diagonal/>
    </border>
  </borders>
  <cellStyleXfs count="5">
    <xf numFmtId="0" fontId="0" fillId="0" borderId="0"/>
    <xf numFmtId="0" fontId="5" fillId="2" borderId="6" applyNumberFormat="0" applyAlignment="0" applyProtection="0"/>
    <xf numFmtId="0" fontId="3" fillId="0" borderId="0"/>
    <xf numFmtId="9" fontId="19" fillId="0" borderId="0" applyFont="0" applyFill="0" applyBorder="0" applyAlignment="0" applyProtection="0"/>
    <xf numFmtId="164" fontId="1" fillId="0" borderId="0" applyFont="0" applyFill="0" applyBorder="0" applyAlignment="0" applyProtection="0"/>
  </cellStyleXfs>
  <cellXfs count="387">
    <xf numFmtId="0" fontId="0" fillId="0" borderId="0" xfId="0"/>
    <xf numFmtId="0" fontId="3" fillId="0" borderId="1" xfId="0" applyFont="1" applyBorder="1" applyAlignment="1">
      <alignment horizontal="center" vertical="center" wrapText="1"/>
    </xf>
    <xf numFmtId="0" fontId="3" fillId="0" borderId="0" xfId="0" applyFont="1"/>
    <xf numFmtId="0" fontId="3" fillId="0" borderId="1" xfId="0" applyFont="1" applyBorder="1" applyAlignment="1">
      <alignment vertical="center" wrapText="1"/>
    </xf>
    <xf numFmtId="0" fontId="2" fillId="0" borderId="14" xfId="0" applyFont="1" applyBorder="1" applyAlignment="1">
      <alignment horizontal="center" vertical="center" wrapText="1"/>
    </xf>
    <xf numFmtId="0" fontId="2" fillId="5" borderId="14" xfId="0" applyFont="1" applyFill="1" applyBorder="1" applyAlignment="1">
      <alignment horizontal="center" vertical="center" wrapText="1"/>
    </xf>
    <xf numFmtId="0" fontId="2" fillId="6" borderId="14" xfId="0" applyFont="1" applyFill="1" applyBorder="1" applyAlignment="1">
      <alignment horizontal="center" vertical="center" wrapText="1"/>
    </xf>
    <xf numFmtId="0" fontId="2" fillId="6" borderId="16" xfId="0" applyFont="1" applyFill="1" applyBorder="1" applyAlignment="1">
      <alignment horizontal="center" vertical="center" wrapText="1"/>
    </xf>
    <xf numFmtId="0" fontId="2" fillId="6" borderId="19" xfId="0" applyFont="1" applyFill="1" applyBorder="1" applyAlignment="1">
      <alignment horizontal="center" vertical="center" wrapText="1"/>
    </xf>
    <xf numFmtId="0" fontId="2" fillId="6" borderId="22" xfId="0" applyFont="1" applyFill="1" applyBorder="1" applyAlignment="1">
      <alignment horizontal="center" vertical="center" wrapText="1"/>
    </xf>
    <xf numFmtId="0" fontId="3" fillId="0" borderId="0" xfId="0" applyFont="1" applyBorder="1" applyAlignment="1">
      <alignment vertical="center" wrapText="1"/>
    </xf>
    <xf numFmtId="0" fontId="3" fillId="0" borderId="0" xfId="0" applyFont="1" applyBorder="1" applyAlignment="1">
      <alignment horizontal="center" vertical="center" wrapText="1"/>
    </xf>
    <xf numFmtId="0" fontId="7" fillId="0" borderId="0" xfId="0" applyFont="1" applyAlignment="1">
      <alignment vertical="center"/>
    </xf>
    <xf numFmtId="0" fontId="3" fillId="0" borderId="0" xfId="0" applyFont="1" applyAlignment="1">
      <alignment vertical="center" wrapText="1"/>
    </xf>
    <xf numFmtId="0" fontId="7" fillId="0" borderId="0" xfId="0" applyFont="1"/>
    <xf numFmtId="0" fontId="4" fillId="0" borderId="1" xfId="0" applyFont="1" applyBorder="1" applyAlignment="1">
      <alignment vertical="center" wrapText="1"/>
    </xf>
    <xf numFmtId="0" fontId="4" fillId="7" borderId="1" xfId="0" applyFont="1" applyFill="1" applyBorder="1" applyAlignment="1">
      <alignment horizontal="center" vertical="center" wrapText="1"/>
    </xf>
    <xf numFmtId="0" fontId="7" fillId="0" borderId="1" xfId="0" applyFont="1" applyBorder="1" applyAlignment="1">
      <alignment vertical="center" wrapText="1"/>
    </xf>
    <xf numFmtId="0" fontId="4" fillId="0" borderId="1" xfId="0" applyFont="1" applyBorder="1" applyAlignment="1">
      <alignment horizontal="center" vertical="center" wrapText="1"/>
    </xf>
    <xf numFmtId="0" fontId="7" fillId="0" borderId="0" xfId="0" applyFont="1" applyAlignment="1">
      <alignment horizontal="center"/>
    </xf>
    <xf numFmtId="0" fontId="7" fillId="0" borderId="0" xfId="0" applyFont="1" applyAlignment="1">
      <alignment horizontal="center" vertical="center"/>
    </xf>
    <xf numFmtId="0" fontId="4" fillId="8" borderId="1" xfId="0" applyFont="1" applyFill="1" applyBorder="1" applyAlignment="1">
      <alignment horizontal="center" vertical="center" wrapText="1"/>
    </xf>
    <xf numFmtId="0" fontId="7" fillId="0" borderId="1" xfId="0" applyFont="1" applyBorder="1" applyAlignment="1">
      <alignment horizontal="center" vertical="center" wrapText="1"/>
    </xf>
    <xf numFmtId="0" fontId="4" fillId="0" borderId="1" xfId="0" applyFont="1" applyFill="1" applyBorder="1" applyAlignment="1">
      <alignment horizontal="center" vertical="center" wrapText="1"/>
    </xf>
    <xf numFmtId="0" fontId="4" fillId="0" borderId="1" xfId="0" applyFont="1" applyBorder="1" applyAlignment="1">
      <alignment horizontal="center" vertical="center"/>
    </xf>
    <xf numFmtId="0" fontId="7" fillId="0" borderId="1" xfId="0" applyFont="1" applyBorder="1"/>
    <xf numFmtId="0" fontId="7" fillId="0" borderId="1" xfId="0" applyFont="1" applyBorder="1" applyAlignment="1">
      <alignment horizontal="center"/>
    </xf>
    <xf numFmtId="0" fontId="10" fillId="0" borderId="1" xfId="0" applyFont="1" applyBorder="1" applyAlignment="1">
      <alignment horizontal="center" vertical="center" wrapText="1"/>
    </xf>
    <xf numFmtId="18" fontId="0" fillId="0" borderId="0" xfId="0" applyNumberFormat="1"/>
    <xf numFmtId="0" fontId="2" fillId="0" borderId="0" xfId="0" applyFont="1"/>
    <xf numFmtId="0" fontId="4" fillId="0" borderId="2" xfId="0" applyFont="1" applyBorder="1" applyAlignment="1">
      <alignment horizontal="center" vertical="center" wrapText="1"/>
    </xf>
    <xf numFmtId="0" fontId="4" fillId="8" borderId="1" xfId="0" applyFont="1" applyFill="1" applyBorder="1" applyAlignment="1">
      <alignment horizontal="center" vertical="center" wrapText="1"/>
    </xf>
    <xf numFmtId="0" fontId="4" fillId="0" borderId="0" xfId="0" applyFont="1" applyFill="1" applyBorder="1" applyAlignment="1">
      <alignment vertical="center" wrapText="1"/>
    </xf>
    <xf numFmtId="0" fontId="7" fillId="0" borderId="0" xfId="0" applyFont="1" applyBorder="1" applyAlignment="1">
      <alignment vertical="center" wrapText="1"/>
    </xf>
    <xf numFmtId="0" fontId="7" fillId="0" borderId="0" xfId="0" applyFont="1" applyBorder="1" applyAlignment="1">
      <alignment horizontal="center" vertical="center" wrapText="1"/>
    </xf>
    <xf numFmtId="0" fontId="7" fillId="0" borderId="0" xfId="0" applyFont="1" applyBorder="1" applyAlignment="1">
      <alignment vertical="center"/>
    </xf>
    <xf numFmtId="0" fontId="7" fillId="0" borderId="12" xfId="0" applyFont="1" applyBorder="1" applyAlignment="1">
      <alignment horizontal="center" vertical="center" wrapText="1"/>
    </xf>
    <xf numFmtId="0" fontId="4" fillId="7" borderId="13" xfId="0" applyFont="1" applyFill="1" applyBorder="1" applyAlignment="1">
      <alignment horizontal="center" vertical="center" wrapText="1"/>
    </xf>
    <xf numFmtId="0" fontId="4" fillId="0" borderId="14" xfId="0" applyFont="1" applyBorder="1" applyAlignment="1">
      <alignment horizontal="center" vertical="center" wrapText="1"/>
    </xf>
    <xf numFmtId="0" fontId="4" fillId="0" borderId="15" xfId="0" applyFont="1" applyBorder="1" applyAlignment="1">
      <alignment horizontal="center" vertical="center" wrapText="1"/>
    </xf>
    <xf numFmtId="0" fontId="4" fillId="9" borderId="14" xfId="0" applyFont="1" applyFill="1" applyBorder="1" applyAlignment="1">
      <alignment horizontal="center" vertical="center" wrapText="1"/>
    </xf>
    <xf numFmtId="0" fontId="4" fillId="4" borderId="14" xfId="0" applyFont="1" applyFill="1" applyBorder="1" applyAlignment="1">
      <alignment horizontal="center" vertical="center" wrapText="1"/>
    </xf>
    <xf numFmtId="0" fontId="4" fillId="5" borderId="14" xfId="0" applyFont="1" applyFill="1" applyBorder="1" applyAlignment="1">
      <alignment horizontal="center" vertical="center" wrapText="1"/>
    </xf>
    <xf numFmtId="0" fontId="4" fillId="0" borderId="12" xfId="0" applyFont="1" applyBorder="1" applyAlignment="1">
      <alignment horizontal="center" vertical="center" wrapText="1"/>
    </xf>
    <xf numFmtId="0" fontId="4" fillId="9" borderId="16" xfId="0" applyFont="1" applyFill="1" applyBorder="1" applyAlignment="1">
      <alignment horizontal="center" vertical="center" wrapText="1"/>
    </xf>
    <xf numFmtId="0" fontId="4" fillId="4" borderId="16" xfId="0" applyFont="1" applyFill="1" applyBorder="1" applyAlignment="1">
      <alignment horizontal="center" vertical="center" wrapText="1"/>
    </xf>
    <xf numFmtId="0" fontId="4" fillId="5" borderId="16" xfId="0" applyFont="1" applyFill="1" applyBorder="1" applyAlignment="1">
      <alignment horizontal="center" vertical="center" wrapText="1"/>
    </xf>
    <xf numFmtId="0" fontId="4" fillId="6" borderId="16" xfId="0" applyFont="1" applyFill="1" applyBorder="1" applyAlignment="1">
      <alignment horizontal="center" vertical="center" wrapText="1"/>
    </xf>
    <xf numFmtId="0" fontId="4" fillId="0" borderId="17" xfId="0" applyFont="1" applyBorder="1" applyAlignment="1">
      <alignment horizontal="center" vertical="center" wrapText="1"/>
    </xf>
    <xf numFmtId="0" fontId="4" fillId="4" borderId="18" xfId="0" applyFont="1" applyFill="1" applyBorder="1" applyAlignment="1">
      <alignment horizontal="center" vertical="center" wrapText="1"/>
    </xf>
    <xf numFmtId="0" fontId="4" fillId="5" borderId="18" xfId="0" applyFont="1" applyFill="1" applyBorder="1" applyAlignment="1">
      <alignment horizontal="center" vertical="center" wrapText="1"/>
    </xf>
    <xf numFmtId="0" fontId="4" fillId="6" borderId="18" xfId="0" applyFont="1" applyFill="1" applyBorder="1" applyAlignment="1">
      <alignment horizontal="center" vertical="center" wrapText="1"/>
    </xf>
    <xf numFmtId="0" fontId="4" fillId="0" borderId="20" xfId="0" applyFont="1" applyBorder="1" applyAlignment="1">
      <alignment horizontal="center" vertical="center" wrapText="1"/>
    </xf>
    <xf numFmtId="0" fontId="4" fillId="5" borderId="21" xfId="0" applyFont="1" applyFill="1" applyBorder="1" applyAlignment="1">
      <alignment horizontal="center" vertical="center" wrapText="1"/>
    </xf>
    <xf numFmtId="0" fontId="4" fillId="6" borderId="21" xfId="0" applyFont="1" applyFill="1" applyBorder="1" applyAlignment="1">
      <alignment horizontal="center" vertical="center" wrapText="1"/>
    </xf>
    <xf numFmtId="0" fontId="4" fillId="0" borderId="1" xfId="0" applyFont="1" applyBorder="1" applyAlignment="1">
      <alignment horizontal="center"/>
    </xf>
    <xf numFmtId="0" fontId="11" fillId="10" borderId="1" xfId="0" applyFont="1" applyFill="1" applyBorder="1" applyAlignment="1">
      <alignment vertical="center" wrapText="1"/>
    </xf>
    <xf numFmtId="0" fontId="7" fillId="0" borderId="0" xfId="0" applyFont="1" applyAlignment="1">
      <alignment vertical="center" wrapText="1"/>
    </xf>
    <xf numFmtId="0" fontId="12" fillId="4" borderId="1" xfId="0" applyFont="1" applyFill="1" applyBorder="1" applyAlignment="1">
      <alignment vertical="center" wrapText="1"/>
    </xf>
    <xf numFmtId="0" fontId="13" fillId="5" borderId="1" xfId="0" applyFont="1" applyFill="1" applyBorder="1" applyAlignment="1">
      <alignment vertical="center" wrapText="1"/>
    </xf>
    <xf numFmtId="0" fontId="14" fillId="6" borderId="1" xfId="0" applyFont="1" applyFill="1" applyBorder="1" applyAlignment="1">
      <alignment vertical="center" wrapText="1"/>
    </xf>
    <xf numFmtId="0" fontId="10" fillId="3"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10" fillId="0" borderId="0" xfId="0" applyFont="1" applyAlignment="1">
      <alignment horizontal="center" vertical="center" wrapText="1"/>
    </xf>
    <xf numFmtId="0" fontId="10" fillId="0" borderId="0" xfId="0" applyFont="1" applyAlignment="1">
      <alignment horizontal="center" vertical="center"/>
    </xf>
    <xf numFmtId="0" fontId="10" fillId="4" borderId="1" xfId="0" applyFont="1" applyFill="1" applyBorder="1" applyAlignment="1">
      <alignment horizontal="center" vertical="center" wrapText="1"/>
    </xf>
    <xf numFmtId="0" fontId="10" fillId="5" borderId="1" xfId="0" applyFont="1" applyFill="1" applyBorder="1" applyAlignment="1">
      <alignment horizontal="center" vertical="center" wrapText="1"/>
    </xf>
    <xf numFmtId="0" fontId="10" fillId="6" borderId="1" xfId="0" applyFont="1" applyFill="1" applyBorder="1" applyAlignment="1">
      <alignment horizontal="center" vertical="center" wrapText="1"/>
    </xf>
    <xf numFmtId="0" fontId="8" fillId="0" borderId="0" xfId="0" applyFont="1" applyFill="1" applyAlignment="1">
      <alignment horizontal="center" vertical="center" wrapText="1"/>
    </xf>
    <xf numFmtId="0" fontId="8" fillId="0" borderId="0" xfId="0" applyFont="1" applyFill="1" applyAlignment="1">
      <alignment horizontal="left" vertical="center" wrapText="1"/>
    </xf>
    <xf numFmtId="0" fontId="9" fillId="0" borderId="0" xfId="0" applyFont="1" applyFill="1" applyAlignment="1">
      <alignment horizontal="left" vertical="center" wrapText="1"/>
    </xf>
    <xf numFmtId="0" fontId="9" fillId="4" borderId="0" xfId="0" applyFont="1" applyFill="1" applyAlignment="1">
      <alignment horizontal="left" vertical="center" wrapText="1"/>
    </xf>
    <xf numFmtId="0" fontId="9" fillId="12" borderId="0" xfId="0" applyFont="1" applyFill="1" applyAlignment="1">
      <alignment horizontal="left" vertical="center" wrapText="1"/>
    </xf>
    <xf numFmtId="0" fontId="8" fillId="0" borderId="0" xfId="0" applyFont="1" applyFill="1" applyAlignment="1">
      <alignment horizontal="left" vertical="center" wrapText="1"/>
    </xf>
    <xf numFmtId="0" fontId="17" fillId="16" borderId="37" xfId="0" applyFont="1" applyFill="1" applyBorder="1" applyAlignment="1">
      <alignment horizontal="center" vertical="center" wrapText="1"/>
    </xf>
    <xf numFmtId="0" fontId="17" fillId="16" borderId="21" xfId="0" applyFont="1" applyFill="1" applyBorder="1" applyAlignment="1">
      <alignment horizontal="center" vertical="center" wrapText="1"/>
    </xf>
    <xf numFmtId="0" fontId="4" fillId="17" borderId="21" xfId="0" applyFont="1" applyFill="1" applyBorder="1" applyAlignment="1">
      <alignment horizontal="center" vertical="center" wrapText="1"/>
    </xf>
    <xf numFmtId="0" fontId="17" fillId="16" borderId="3" xfId="0" applyFont="1" applyFill="1" applyBorder="1" applyAlignment="1">
      <alignment horizontal="center" vertical="center" wrapText="1"/>
    </xf>
    <xf numFmtId="0" fontId="9" fillId="14" borderId="0" xfId="0" applyFont="1" applyFill="1" applyAlignment="1">
      <alignment horizontal="left" vertical="center" wrapText="1"/>
    </xf>
    <xf numFmtId="0" fontId="4" fillId="18" borderId="33" xfId="0" applyFont="1" applyFill="1" applyBorder="1" applyAlignment="1">
      <alignment horizontal="center" vertical="center" wrapText="1"/>
    </xf>
    <xf numFmtId="0" fontId="8" fillId="12" borderId="0" xfId="0" applyFont="1" applyFill="1" applyBorder="1" applyAlignment="1">
      <alignment horizontal="center" vertical="center" wrapText="1"/>
    </xf>
    <xf numFmtId="0" fontId="8" fillId="12" borderId="0" xfId="0" applyFont="1" applyFill="1" applyAlignment="1">
      <alignment horizontal="left" vertical="center" wrapText="1"/>
    </xf>
    <xf numFmtId="0" fontId="8" fillId="20" borderId="0" xfId="0" applyFont="1" applyFill="1" applyBorder="1" applyAlignment="1">
      <alignment horizontal="center" vertical="center" wrapText="1"/>
    </xf>
    <xf numFmtId="0" fontId="15" fillId="4" borderId="21" xfId="0" applyFont="1" applyFill="1" applyBorder="1" applyAlignment="1">
      <alignment horizontal="center" vertical="center" wrapText="1"/>
    </xf>
    <xf numFmtId="0" fontId="4" fillId="18" borderId="22" xfId="0" applyFont="1" applyFill="1" applyBorder="1" applyAlignment="1">
      <alignment horizontal="center" vertical="center" wrapText="1"/>
    </xf>
    <xf numFmtId="0" fontId="15" fillId="4" borderId="2" xfId="0" applyFont="1" applyFill="1" applyBorder="1" applyAlignment="1">
      <alignment horizontal="center" vertical="center" wrapText="1"/>
    </xf>
    <xf numFmtId="0" fontId="15" fillId="4" borderId="36" xfId="0" applyFont="1" applyFill="1" applyBorder="1" applyAlignment="1">
      <alignment horizontal="center" vertical="center" wrapText="1"/>
    </xf>
    <xf numFmtId="0" fontId="18" fillId="0" borderId="51" xfId="0" applyFont="1" applyFill="1" applyBorder="1" applyAlignment="1">
      <alignment horizontal="left" vertical="center" wrapText="1"/>
    </xf>
    <xf numFmtId="0" fontId="9" fillId="0" borderId="52" xfId="0" applyFont="1" applyFill="1" applyBorder="1" applyAlignment="1">
      <alignment horizontal="left" vertical="center" wrapText="1"/>
    </xf>
    <xf numFmtId="0" fontId="9" fillId="0" borderId="53" xfId="0" applyFont="1" applyFill="1" applyBorder="1" applyAlignment="1">
      <alignment horizontal="left" vertical="center" wrapText="1"/>
    </xf>
    <xf numFmtId="0" fontId="4" fillId="0" borderId="19" xfId="0" applyFont="1" applyFill="1" applyBorder="1" applyAlignment="1">
      <alignment horizontal="center" vertical="center" wrapText="1"/>
    </xf>
    <xf numFmtId="0" fontId="4" fillId="0" borderId="45" xfId="0" applyFont="1" applyFill="1" applyBorder="1" applyAlignment="1">
      <alignment horizontal="center" vertical="center" wrapText="1"/>
    </xf>
    <xf numFmtId="0" fontId="9" fillId="0" borderId="45" xfId="0" applyFont="1" applyFill="1" applyBorder="1" applyAlignment="1">
      <alignment horizontal="center" vertical="center" wrapText="1"/>
    </xf>
    <xf numFmtId="0" fontId="9" fillId="0" borderId="46" xfId="0" applyFont="1" applyFill="1" applyBorder="1" applyAlignment="1">
      <alignment horizontal="center" vertical="center" wrapText="1"/>
    </xf>
    <xf numFmtId="0" fontId="8" fillId="0" borderId="48" xfId="0" applyFont="1" applyFill="1" applyBorder="1" applyAlignment="1">
      <alignment horizontal="left" vertical="center" wrapText="1"/>
    </xf>
    <xf numFmtId="0" fontId="18" fillId="0" borderId="7" xfId="0" applyFont="1" applyFill="1" applyBorder="1" applyAlignment="1">
      <alignment horizontal="left" vertical="center" wrapText="1"/>
    </xf>
    <xf numFmtId="0" fontId="18" fillId="0" borderId="54" xfId="0" applyFont="1" applyFill="1" applyBorder="1" applyAlignment="1">
      <alignment horizontal="left" vertical="center" wrapText="1"/>
    </xf>
    <xf numFmtId="0" fontId="9" fillId="0" borderId="35" xfId="0" applyFont="1" applyFill="1" applyBorder="1" applyAlignment="1">
      <alignment horizontal="left" vertical="center" wrapText="1"/>
    </xf>
    <xf numFmtId="0" fontId="9" fillId="12" borderId="1" xfId="0" applyFont="1" applyFill="1" applyBorder="1" applyAlignment="1">
      <alignment horizontal="left" vertical="center" wrapText="1"/>
    </xf>
    <xf numFmtId="14" fontId="9" fillId="0" borderId="50" xfId="0" applyNumberFormat="1" applyFont="1" applyFill="1" applyBorder="1" applyAlignment="1">
      <alignment horizontal="left" vertical="center" wrapText="1"/>
    </xf>
    <xf numFmtId="0" fontId="8" fillId="12" borderId="23" xfId="0" applyFont="1" applyFill="1" applyBorder="1" applyAlignment="1">
      <alignment horizontal="left" vertical="center" wrapText="1"/>
    </xf>
    <xf numFmtId="0" fontId="9" fillId="12" borderId="5" xfId="0" applyFont="1" applyFill="1" applyBorder="1" applyAlignment="1">
      <alignment horizontal="left" vertical="center" wrapText="1"/>
    </xf>
    <xf numFmtId="0" fontId="8" fillId="12" borderId="1" xfId="0" applyFont="1" applyFill="1" applyBorder="1" applyAlignment="1">
      <alignment horizontal="left" vertical="center" wrapText="1"/>
    </xf>
    <xf numFmtId="0" fontId="8" fillId="12" borderId="4" xfId="0" applyFont="1" applyFill="1" applyBorder="1" applyAlignment="1">
      <alignment horizontal="left" vertical="center" wrapText="1"/>
    </xf>
    <xf numFmtId="0" fontId="16" fillId="12" borderId="1" xfId="0" applyFont="1" applyFill="1" applyBorder="1" applyAlignment="1">
      <alignment horizontal="left" vertical="center" wrapText="1"/>
    </xf>
    <xf numFmtId="0" fontId="8" fillId="12" borderId="5" xfId="0" applyFont="1" applyFill="1" applyBorder="1" applyAlignment="1">
      <alignment horizontal="left" vertical="center" wrapText="1"/>
    </xf>
    <xf numFmtId="0" fontId="9" fillId="12" borderId="4" xfId="0" applyFont="1" applyFill="1" applyBorder="1" applyAlignment="1">
      <alignment vertical="center" wrapText="1"/>
    </xf>
    <xf numFmtId="0" fontId="9" fillId="12" borderId="4" xfId="0" applyFont="1" applyFill="1" applyBorder="1" applyAlignment="1">
      <alignment horizontal="center" vertical="center" wrapText="1"/>
    </xf>
    <xf numFmtId="0" fontId="8" fillId="12" borderId="4" xfId="0" applyFont="1" applyFill="1" applyBorder="1" applyAlignment="1">
      <alignment vertical="center" wrapText="1"/>
    </xf>
    <xf numFmtId="0" fontId="8" fillId="12" borderId="1" xfId="0" applyFont="1" applyFill="1" applyBorder="1" applyAlignment="1">
      <alignment vertical="center" wrapText="1"/>
    </xf>
    <xf numFmtId="0" fontId="8" fillId="12" borderId="21" xfId="0" applyFont="1" applyFill="1" applyBorder="1" applyAlignment="1">
      <alignment horizontal="left" vertical="center" wrapText="1"/>
    </xf>
    <xf numFmtId="0" fontId="9" fillId="12" borderId="21" xfId="0" applyFont="1" applyFill="1" applyBorder="1" applyAlignment="1">
      <alignment horizontal="left" vertical="center" wrapText="1"/>
    </xf>
    <xf numFmtId="0" fontId="9" fillId="12" borderId="23" xfId="0" applyFont="1" applyFill="1" applyBorder="1" applyAlignment="1">
      <alignment vertical="center" wrapText="1"/>
    </xf>
    <xf numFmtId="0" fontId="9" fillId="12" borderId="21" xfId="0" applyFont="1" applyFill="1" applyBorder="1" applyAlignment="1">
      <alignment vertical="center" wrapText="1"/>
    </xf>
    <xf numFmtId="0" fontId="8" fillId="12" borderId="23" xfId="0" applyFont="1" applyFill="1" applyBorder="1" applyAlignment="1">
      <alignment vertical="center" wrapText="1"/>
    </xf>
    <xf numFmtId="0" fontId="8" fillId="12" borderId="21" xfId="0" applyFont="1" applyFill="1" applyBorder="1" applyAlignment="1">
      <alignment vertical="center" wrapText="1"/>
    </xf>
    <xf numFmtId="0" fontId="8" fillId="12" borderId="55" xfId="0" applyFont="1" applyFill="1" applyBorder="1" applyAlignment="1">
      <alignment horizontal="left" vertical="center" wrapText="1"/>
    </xf>
    <xf numFmtId="0" fontId="9" fillId="12" borderId="55" xfId="0" applyFont="1" applyFill="1" applyBorder="1" applyAlignment="1">
      <alignment horizontal="center" vertical="center" wrapText="1"/>
    </xf>
    <xf numFmtId="0" fontId="9" fillId="12" borderId="55" xfId="0" applyFont="1" applyFill="1" applyBorder="1" applyAlignment="1">
      <alignment vertical="center" wrapText="1"/>
    </xf>
    <xf numFmtId="0" fontId="8" fillId="12" borderId="5" xfId="0" applyFont="1" applyFill="1" applyBorder="1" applyAlignment="1">
      <alignment vertical="center" wrapText="1"/>
    </xf>
    <xf numFmtId="0" fontId="4" fillId="26" borderId="37" xfId="0" applyFont="1" applyFill="1" applyBorder="1" applyAlignment="1">
      <alignment horizontal="center" vertical="center" wrapText="1"/>
    </xf>
    <xf numFmtId="0" fontId="9" fillId="21" borderId="1" xfId="0" applyFont="1" applyFill="1" applyBorder="1" applyAlignment="1">
      <alignment horizontal="left" vertical="center" wrapText="1"/>
    </xf>
    <xf numFmtId="0" fontId="22" fillId="12" borderId="0" xfId="0" applyFont="1" applyFill="1" applyAlignment="1">
      <alignment horizontal="left" vertical="center" wrapText="1"/>
    </xf>
    <xf numFmtId="0" fontId="9" fillId="12" borderId="23" xfId="0" applyFont="1" applyFill="1" applyBorder="1" applyAlignment="1">
      <alignment horizontal="center" vertical="center" wrapText="1"/>
    </xf>
    <xf numFmtId="0" fontId="9" fillId="12" borderId="23" xfId="0" applyFont="1" applyFill="1" applyBorder="1" applyAlignment="1">
      <alignment horizontal="left" vertical="top" wrapText="1"/>
    </xf>
    <xf numFmtId="0" fontId="24" fillId="12" borderId="1" xfId="0" applyFont="1" applyFill="1" applyBorder="1" applyAlignment="1">
      <alignment horizontal="left" vertical="center" wrapText="1"/>
    </xf>
    <xf numFmtId="9" fontId="24" fillId="12" borderId="43" xfId="3" applyFont="1" applyFill="1" applyBorder="1" applyAlignment="1">
      <alignment horizontal="center" vertical="center" wrapText="1"/>
    </xf>
    <xf numFmtId="49" fontId="24" fillId="12" borderId="1" xfId="0" applyNumberFormat="1" applyFont="1" applyFill="1" applyBorder="1" applyAlignment="1">
      <alignment horizontal="center" vertical="center" wrapText="1"/>
    </xf>
    <xf numFmtId="0" fontId="24" fillId="12" borderId="21" xfId="0" applyFont="1" applyFill="1" applyBorder="1" applyAlignment="1">
      <alignment horizontal="left" vertical="center" wrapText="1"/>
    </xf>
    <xf numFmtId="9" fontId="24" fillId="12" borderId="21" xfId="0" applyNumberFormat="1" applyFont="1" applyFill="1" applyBorder="1" applyAlignment="1">
      <alignment horizontal="center" vertical="center" wrapText="1"/>
    </xf>
    <xf numFmtId="0" fontId="24" fillId="12" borderId="5" xfId="0" applyFont="1" applyFill="1" applyBorder="1" applyAlignment="1">
      <alignment horizontal="left" vertical="center" wrapText="1"/>
    </xf>
    <xf numFmtId="0" fontId="24" fillId="12" borderId="31" xfId="0" applyFont="1" applyFill="1" applyBorder="1" applyAlignment="1">
      <alignment horizontal="left" vertical="center" wrapText="1"/>
    </xf>
    <xf numFmtId="0" fontId="24" fillId="12" borderId="5" xfId="0" applyFont="1" applyFill="1" applyBorder="1" applyAlignment="1">
      <alignment horizontal="center" vertical="center" wrapText="1"/>
    </xf>
    <xf numFmtId="0" fontId="24" fillId="0" borderId="4" xfId="0" applyFont="1" applyFill="1" applyBorder="1" applyAlignment="1">
      <alignment horizontal="left" vertical="center" wrapText="1"/>
    </xf>
    <xf numFmtId="49" fontId="24" fillId="0" borderId="1" xfId="3" applyNumberFormat="1" applyFont="1" applyFill="1" applyBorder="1" applyAlignment="1">
      <alignment horizontal="center" vertical="center" wrapText="1"/>
    </xf>
    <xf numFmtId="0" fontId="24" fillId="12" borderId="1" xfId="0" applyFont="1" applyFill="1" applyBorder="1" applyAlignment="1">
      <alignment horizontal="center" vertical="center" wrapText="1"/>
    </xf>
    <xf numFmtId="0" fontId="24" fillId="0" borderId="1" xfId="0" applyFont="1" applyFill="1" applyBorder="1" applyAlignment="1">
      <alignment horizontal="left" vertical="center" wrapText="1"/>
    </xf>
    <xf numFmtId="0" fontId="24" fillId="0" borderId="1" xfId="0" applyFont="1" applyFill="1" applyBorder="1" applyAlignment="1">
      <alignment horizontal="center" vertical="center" wrapText="1"/>
    </xf>
    <xf numFmtId="0" fontId="24" fillId="12" borderId="21" xfId="0" applyFont="1" applyFill="1" applyBorder="1" applyAlignment="1">
      <alignment horizontal="center" vertical="center" wrapText="1"/>
    </xf>
    <xf numFmtId="0" fontId="24" fillId="0" borderId="21" xfId="0" applyFont="1" applyFill="1" applyBorder="1" applyAlignment="1">
      <alignment horizontal="center" vertical="center" wrapText="1"/>
    </xf>
    <xf numFmtId="0" fontId="24" fillId="12" borderId="5" xfId="0" applyFont="1" applyFill="1" applyBorder="1" applyAlignment="1">
      <alignment vertical="center" wrapText="1"/>
    </xf>
    <xf numFmtId="0" fontId="24" fillId="12" borderId="1" xfId="0" applyFont="1" applyFill="1" applyBorder="1" applyAlignment="1">
      <alignment vertical="center" wrapText="1"/>
    </xf>
    <xf numFmtId="9" fontId="24" fillId="12" borderId="1" xfId="3" applyNumberFormat="1" applyFont="1" applyFill="1" applyBorder="1" applyAlignment="1">
      <alignment horizontal="center" vertical="center" wrapText="1"/>
    </xf>
    <xf numFmtId="0" fontId="24" fillId="12" borderId="1" xfId="2" applyFont="1" applyFill="1" applyBorder="1" applyAlignment="1">
      <alignment horizontal="justify" vertical="center" wrapText="1"/>
    </xf>
    <xf numFmtId="0" fontId="24" fillId="12" borderId="1" xfId="2" applyFont="1" applyFill="1" applyBorder="1" applyAlignment="1">
      <alignment vertical="center" wrapText="1"/>
    </xf>
    <xf numFmtId="0" fontId="26" fillId="12" borderId="58" xfId="0" applyFont="1" applyFill="1" applyBorder="1" applyAlignment="1">
      <alignment horizontal="left" vertical="center" wrapText="1"/>
    </xf>
    <xf numFmtId="9" fontId="24" fillId="12" borderId="1" xfId="0" applyNumberFormat="1" applyFont="1" applyFill="1" applyBorder="1" applyAlignment="1">
      <alignment horizontal="left" vertical="center" wrapText="1"/>
    </xf>
    <xf numFmtId="16" fontId="24" fillId="12" borderId="5" xfId="0" applyNumberFormat="1" applyFont="1" applyFill="1" applyBorder="1" applyAlignment="1">
      <alignment horizontal="center" vertical="center" wrapText="1"/>
    </xf>
    <xf numFmtId="16" fontId="24" fillId="12" borderId="1" xfId="0" applyNumberFormat="1" applyFont="1" applyFill="1" applyBorder="1" applyAlignment="1">
      <alignment horizontal="center" vertical="center" wrapText="1"/>
    </xf>
    <xf numFmtId="17" fontId="24" fillId="12" borderId="1" xfId="0" applyNumberFormat="1" applyFont="1" applyFill="1" applyBorder="1" applyAlignment="1">
      <alignment horizontal="center" vertical="center" wrapText="1"/>
    </xf>
    <xf numFmtId="0" fontId="24" fillId="0" borderId="0" xfId="0" applyFont="1" applyFill="1" applyAlignment="1">
      <alignment horizontal="left" vertical="center" wrapText="1"/>
    </xf>
    <xf numFmtId="0" fontId="24" fillId="7" borderId="55" xfId="0" applyFont="1" applyFill="1" applyBorder="1" applyAlignment="1">
      <alignment horizontal="center" vertical="center" wrapText="1"/>
    </xf>
    <xf numFmtId="9" fontId="24" fillId="12" borderId="5" xfId="0" applyNumberFormat="1" applyFont="1" applyFill="1" applyBorder="1" applyAlignment="1">
      <alignment horizontal="left" vertical="center" wrapText="1"/>
    </xf>
    <xf numFmtId="9" fontId="24" fillId="12" borderId="21" xfId="0" applyNumberFormat="1" applyFont="1" applyFill="1" applyBorder="1" applyAlignment="1">
      <alignment horizontal="left" vertical="center" wrapText="1"/>
    </xf>
    <xf numFmtId="9" fontId="24" fillId="12" borderId="5" xfId="0" applyNumberFormat="1" applyFont="1" applyFill="1" applyBorder="1" applyAlignment="1">
      <alignment horizontal="center" vertical="center" wrapText="1"/>
    </xf>
    <xf numFmtId="165" fontId="24" fillId="12" borderId="1" xfId="0" applyNumberFormat="1" applyFont="1" applyFill="1" applyBorder="1" applyAlignment="1">
      <alignment horizontal="justify" vertical="center" wrapText="1"/>
    </xf>
    <xf numFmtId="166" fontId="24" fillId="12" borderId="1" xfId="0" applyNumberFormat="1" applyFont="1" applyFill="1" applyBorder="1" applyAlignment="1">
      <alignment horizontal="center" vertical="center" wrapText="1"/>
    </xf>
    <xf numFmtId="165" fontId="24" fillId="12" borderId="1" xfId="0" applyNumberFormat="1" applyFont="1" applyFill="1" applyBorder="1" applyAlignment="1">
      <alignment horizontal="center" vertical="center" wrapText="1"/>
    </xf>
    <xf numFmtId="0" fontId="24" fillId="12" borderId="1" xfId="0" applyFont="1" applyFill="1" applyBorder="1" applyAlignment="1">
      <alignment horizontal="left" vertical="top" wrapText="1"/>
    </xf>
    <xf numFmtId="1" fontId="24" fillId="12" borderId="5" xfId="0" applyNumberFormat="1" applyFont="1" applyFill="1" applyBorder="1" applyAlignment="1">
      <alignment horizontal="center" vertical="center" wrapText="1"/>
    </xf>
    <xf numFmtId="1" fontId="24" fillId="12" borderId="1" xfId="0" applyNumberFormat="1" applyFont="1" applyFill="1" applyBorder="1" applyAlignment="1">
      <alignment horizontal="left" vertical="center" wrapText="1"/>
    </xf>
    <xf numFmtId="0" fontId="24" fillId="12" borderId="56" xfId="2" applyFont="1" applyFill="1" applyBorder="1" applyAlignment="1">
      <alignment horizontal="left" vertical="center" wrapText="1"/>
    </xf>
    <xf numFmtId="49" fontId="24" fillId="12" borderId="56" xfId="4" applyNumberFormat="1" applyFont="1" applyFill="1" applyBorder="1" applyAlignment="1" applyProtection="1">
      <alignment horizontal="center" vertical="center" wrapText="1"/>
      <protection locked="0"/>
    </xf>
    <xf numFmtId="0" fontId="27" fillId="0" borderId="0" xfId="0" applyFont="1" applyFill="1" applyAlignment="1">
      <alignment horizontal="left" vertical="center" wrapText="1"/>
    </xf>
    <xf numFmtId="9" fontId="24" fillId="12" borderId="1" xfId="3" applyFont="1" applyFill="1" applyBorder="1" applyAlignment="1">
      <alignment horizontal="center" vertical="center" wrapText="1"/>
    </xf>
    <xf numFmtId="0" fontId="24" fillId="7" borderId="1" xfId="0" applyFont="1" applyFill="1" applyBorder="1" applyAlignment="1">
      <alignment horizontal="left" vertical="center" wrapText="1"/>
    </xf>
    <xf numFmtId="0" fontId="24" fillId="7" borderId="21" xfId="0" applyFont="1" applyFill="1" applyBorder="1" applyAlignment="1">
      <alignment horizontal="left" vertical="center" wrapText="1"/>
    </xf>
    <xf numFmtId="0" fontId="9" fillId="0" borderId="1" xfId="0" applyFont="1" applyFill="1" applyBorder="1" applyAlignment="1">
      <alignment horizontal="left" vertical="center" wrapText="1"/>
    </xf>
    <xf numFmtId="0" fontId="9" fillId="0" borderId="1" xfId="0" applyFont="1" applyFill="1" applyBorder="1" applyAlignment="1">
      <alignment horizontal="center" vertical="center" wrapText="1"/>
    </xf>
    <xf numFmtId="0" fontId="9" fillId="0" borderId="21" xfId="0" applyFont="1" applyFill="1" applyBorder="1" applyAlignment="1">
      <alignment horizontal="left" vertical="center" wrapText="1"/>
    </xf>
    <xf numFmtId="0" fontId="24" fillId="7" borderId="56" xfId="2" applyFont="1" applyFill="1" applyBorder="1" applyAlignment="1">
      <alignment horizontal="left" vertical="center" wrapText="1"/>
    </xf>
    <xf numFmtId="0" fontId="24" fillId="7" borderId="1" xfId="0" applyFont="1" applyFill="1" applyBorder="1" applyAlignment="1">
      <alignment horizontal="center" vertical="center" wrapText="1"/>
    </xf>
    <xf numFmtId="0" fontId="16" fillId="0" borderId="0" xfId="0" applyFont="1" applyBorder="1" applyAlignment="1">
      <alignment horizontal="left" vertical="center" wrapText="1"/>
    </xf>
    <xf numFmtId="0" fontId="24" fillId="12" borderId="23" xfId="0" applyFont="1" applyFill="1" applyBorder="1" applyAlignment="1">
      <alignment horizontal="left" vertical="center" wrapText="1"/>
    </xf>
    <xf numFmtId="9" fontId="24" fillId="7" borderId="21" xfId="0" applyNumberFormat="1" applyFont="1" applyFill="1" applyBorder="1" applyAlignment="1">
      <alignment horizontal="center" vertical="center" wrapText="1"/>
    </xf>
    <xf numFmtId="9" fontId="24" fillId="12" borderId="5" xfId="0" applyNumberFormat="1" applyFont="1" applyFill="1" applyBorder="1" applyAlignment="1">
      <alignment horizontal="center" wrapText="1"/>
    </xf>
    <xf numFmtId="0" fontId="24" fillId="7" borderId="4" xfId="0" applyFont="1" applyFill="1" applyBorder="1" applyAlignment="1">
      <alignment horizontal="left" vertical="center" wrapText="1"/>
    </xf>
    <xf numFmtId="0" fontId="24" fillId="7" borderId="1" xfId="0" applyFont="1" applyFill="1" applyBorder="1" applyAlignment="1">
      <alignment horizontal="justify" vertical="center" wrapText="1"/>
    </xf>
    <xf numFmtId="0" fontId="24" fillId="12" borderId="5" xfId="0" applyFont="1" applyFill="1" applyBorder="1" applyAlignment="1">
      <alignment horizontal="justify" vertical="center" wrapText="1"/>
    </xf>
    <xf numFmtId="0" fontId="24" fillId="7" borderId="5" xfId="0" applyFont="1" applyFill="1" applyBorder="1" applyAlignment="1">
      <alignment horizontal="justify" vertical="center" wrapText="1"/>
    </xf>
    <xf numFmtId="0" fontId="24" fillId="12" borderId="21" xfId="0" applyFont="1" applyFill="1" applyBorder="1" applyAlignment="1">
      <alignment vertical="center" wrapText="1"/>
    </xf>
    <xf numFmtId="0" fontId="24" fillId="7" borderId="21" xfId="0" applyFont="1" applyFill="1" applyBorder="1" applyAlignment="1">
      <alignment horizontal="justify" vertical="center" wrapText="1"/>
    </xf>
    <xf numFmtId="0" fontId="24" fillId="7" borderId="59" xfId="0" applyFont="1" applyFill="1" applyBorder="1" applyAlignment="1">
      <alignment horizontal="left" vertical="center" wrapText="1"/>
    </xf>
    <xf numFmtId="0" fontId="24" fillId="7" borderId="31" xfId="0" applyFont="1" applyFill="1" applyBorder="1" applyAlignment="1">
      <alignment horizontal="left" vertical="center" wrapText="1"/>
    </xf>
    <xf numFmtId="1" fontId="24" fillId="7" borderId="5" xfId="0" applyNumberFormat="1" applyFont="1" applyFill="1" applyBorder="1" applyAlignment="1">
      <alignment horizontal="left" vertical="center" wrapText="1"/>
    </xf>
    <xf numFmtId="9" fontId="26" fillId="7" borderId="5" xfId="0" applyNumberFormat="1" applyFont="1" applyFill="1" applyBorder="1" applyAlignment="1">
      <alignment horizontal="left" vertical="center" wrapText="1"/>
    </xf>
    <xf numFmtId="9" fontId="24" fillId="7" borderId="21" xfId="0" applyNumberFormat="1" applyFont="1" applyFill="1" applyBorder="1" applyAlignment="1">
      <alignment horizontal="left" vertical="center" wrapText="1"/>
    </xf>
    <xf numFmtId="165" fontId="24" fillId="7" borderId="1" xfId="0" applyNumberFormat="1" applyFont="1" applyFill="1" applyBorder="1" applyAlignment="1">
      <alignment horizontal="justify" vertical="center" wrapText="1"/>
    </xf>
    <xf numFmtId="0" fontId="9" fillId="12" borderId="32" xfId="0" applyFont="1" applyFill="1" applyBorder="1" applyAlignment="1">
      <alignment horizontal="left" vertical="center" wrapText="1"/>
    </xf>
    <xf numFmtId="0" fontId="9" fillId="12" borderId="33" xfId="0" applyFont="1" applyFill="1" applyBorder="1" applyAlignment="1">
      <alignment horizontal="left" vertical="center" wrapText="1"/>
    </xf>
    <xf numFmtId="0" fontId="9" fillId="12" borderId="22" xfId="0" applyFont="1" applyFill="1" applyBorder="1" applyAlignment="1">
      <alignment horizontal="left" vertical="center" wrapText="1"/>
    </xf>
    <xf numFmtId="0" fontId="9" fillId="27" borderId="1" xfId="0" applyFont="1" applyFill="1" applyBorder="1" applyAlignment="1">
      <alignment horizontal="left" vertical="center" wrapText="1"/>
    </xf>
    <xf numFmtId="0" fontId="9" fillId="12" borderId="4" xfId="0" applyFont="1" applyFill="1" applyBorder="1" applyAlignment="1">
      <alignment horizontal="left" vertical="center" wrapText="1"/>
    </xf>
    <xf numFmtId="0" fontId="9" fillId="12" borderId="23" xfId="0" applyFont="1" applyFill="1" applyBorder="1" applyAlignment="1">
      <alignment horizontal="left" vertical="center" wrapText="1"/>
    </xf>
    <xf numFmtId="0" fontId="9" fillId="12" borderId="55" xfId="0" applyFont="1" applyFill="1" applyBorder="1" applyAlignment="1">
      <alignment horizontal="left" vertical="center" wrapText="1"/>
    </xf>
    <xf numFmtId="0" fontId="27" fillId="21" borderId="1" xfId="0" applyFont="1" applyFill="1" applyBorder="1" applyAlignment="1">
      <alignment horizontal="left" vertical="center" wrapText="1"/>
    </xf>
    <xf numFmtId="0" fontId="24" fillId="12" borderId="3" xfId="0" applyFont="1" applyFill="1" applyBorder="1" applyAlignment="1">
      <alignment horizontal="left" vertical="center" wrapText="1"/>
    </xf>
    <xf numFmtId="0" fontId="24" fillId="12" borderId="60" xfId="0" applyFont="1" applyFill="1" applyBorder="1" applyAlignment="1">
      <alignment horizontal="left" vertical="center" wrapText="1"/>
    </xf>
    <xf numFmtId="0" fontId="9" fillId="12" borderId="30" xfId="0" applyFont="1" applyFill="1" applyBorder="1" applyAlignment="1">
      <alignment horizontal="left" vertical="center" wrapText="1"/>
    </xf>
    <xf numFmtId="0" fontId="9" fillId="12" borderId="3" xfId="0" applyFont="1" applyFill="1" applyBorder="1" applyAlignment="1">
      <alignment horizontal="left" vertical="center" wrapText="1"/>
    </xf>
    <xf numFmtId="0" fontId="9" fillId="12" borderId="37" xfId="0" applyFont="1" applyFill="1" applyBorder="1" applyAlignment="1">
      <alignment horizontal="left" vertical="center" wrapText="1"/>
    </xf>
    <xf numFmtId="0" fontId="24" fillId="12" borderId="50" xfId="0" applyFont="1" applyFill="1" applyBorder="1" applyAlignment="1">
      <alignment horizontal="left" vertical="center" wrapText="1"/>
    </xf>
    <xf numFmtId="16" fontId="24" fillId="12" borderId="60" xfId="0" applyNumberFormat="1" applyFont="1" applyFill="1" applyBorder="1" applyAlignment="1">
      <alignment horizontal="left" vertical="center" wrapText="1"/>
    </xf>
    <xf numFmtId="9" fontId="24" fillId="12" borderId="37" xfId="0" applyNumberFormat="1" applyFont="1" applyFill="1" applyBorder="1" applyAlignment="1">
      <alignment horizontal="left" vertical="center" wrapText="1"/>
    </xf>
    <xf numFmtId="1" fontId="24" fillId="12" borderId="3" xfId="0" applyNumberFormat="1" applyFont="1" applyFill="1" applyBorder="1" applyAlignment="1">
      <alignment horizontal="left" vertical="center" wrapText="1"/>
    </xf>
    <xf numFmtId="0" fontId="8" fillId="12" borderId="42" xfId="0" applyFont="1" applyFill="1" applyBorder="1" applyAlignment="1">
      <alignment horizontal="center" vertical="center" wrapText="1"/>
    </xf>
    <xf numFmtId="0" fontId="8" fillId="12" borderId="43" xfId="0" applyFont="1" applyFill="1" applyBorder="1" applyAlignment="1">
      <alignment horizontal="left" vertical="center" wrapText="1"/>
    </xf>
    <xf numFmtId="0" fontId="9" fillId="12" borderId="31" xfId="0" applyFont="1" applyFill="1" applyBorder="1" applyAlignment="1">
      <alignment horizontal="left" vertical="center" wrapText="1"/>
    </xf>
    <xf numFmtId="0" fontId="9" fillId="12" borderId="31" xfId="0" applyFont="1" applyFill="1" applyBorder="1" applyAlignment="1">
      <alignment horizontal="center" vertical="center" wrapText="1"/>
    </xf>
    <xf numFmtId="0" fontId="8" fillId="12" borderId="57" xfId="0" applyFont="1" applyFill="1" applyBorder="1" applyAlignment="1">
      <alignment horizontal="center" vertical="center" wrapText="1"/>
    </xf>
    <xf numFmtId="0" fontId="8" fillId="12" borderId="29" xfId="0" applyFont="1" applyFill="1" applyBorder="1" applyAlignment="1">
      <alignment horizontal="center" vertical="center" wrapText="1"/>
    </xf>
    <xf numFmtId="0" fontId="26" fillId="12" borderId="0" xfId="0" applyFont="1" applyFill="1" applyBorder="1" applyAlignment="1">
      <alignment vertical="center" wrapText="1"/>
    </xf>
    <xf numFmtId="0" fontId="24" fillId="0" borderId="0" xfId="0" applyFont="1" applyFill="1" applyBorder="1" applyAlignment="1">
      <alignment horizontal="left" vertical="center" wrapText="1"/>
    </xf>
    <xf numFmtId="0" fontId="8" fillId="12" borderId="61" xfId="0" applyFont="1" applyFill="1" applyBorder="1" applyAlignment="1">
      <alignment horizontal="center" vertical="center" wrapText="1"/>
    </xf>
    <xf numFmtId="1" fontId="24" fillId="12" borderId="55" xfId="0" applyNumberFormat="1" applyFont="1" applyFill="1" applyBorder="1" applyAlignment="1">
      <alignment horizontal="center" vertical="center" wrapText="1"/>
    </xf>
    <xf numFmtId="0" fontId="24" fillId="7" borderId="62" xfId="0" applyFont="1" applyFill="1" applyBorder="1" applyAlignment="1">
      <alignment horizontal="center" vertical="center" wrapText="1"/>
    </xf>
    <xf numFmtId="9" fontId="24" fillId="7" borderId="2" xfId="3" applyFont="1" applyFill="1" applyBorder="1" applyAlignment="1">
      <alignment horizontal="center" vertical="center" wrapText="1"/>
    </xf>
    <xf numFmtId="9" fontId="24" fillId="7" borderId="36" xfId="0" applyNumberFormat="1" applyFont="1" applyFill="1" applyBorder="1" applyAlignment="1">
      <alignment horizontal="center" vertical="center" wrapText="1"/>
    </xf>
    <xf numFmtId="49" fontId="24" fillId="7" borderId="63" xfId="4" applyNumberFormat="1" applyFont="1" applyFill="1" applyBorder="1" applyAlignment="1" applyProtection="1">
      <alignment horizontal="center" vertical="center" wrapText="1"/>
      <protection locked="0"/>
    </xf>
    <xf numFmtId="0" fontId="9" fillId="27" borderId="2" xfId="0" applyFont="1" applyFill="1" applyBorder="1" applyAlignment="1">
      <alignment horizontal="left" vertical="center" wrapText="1"/>
    </xf>
    <xf numFmtId="0" fontId="24" fillId="7" borderId="2" xfId="0" applyFont="1" applyFill="1" applyBorder="1" applyAlignment="1">
      <alignment horizontal="center" vertical="center" wrapText="1"/>
    </xf>
    <xf numFmtId="0" fontId="6" fillId="7" borderId="2" xfId="0" applyFont="1" applyFill="1" applyBorder="1" applyAlignment="1">
      <alignment horizontal="center" vertical="center" wrapText="1"/>
    </xf>
    <xf numFmtId="0" fontId="6" fillId="7" borderId="36" xfId="0" applyFont="1" applyFill="1" applyBorder="1" applyAlignment="1">
      <alignment horizontal="center" vertical="center" wrapText="1"/>
    </xf>
    <xf numFmtId="0" fontId="24" fillId="7" borderId="64" xfId="0" applyFont="1" applyFill="1" applyBorder="1" applyAlignment="1">
      <alignment horizontal="center" vertical="center" wrapText="1"/>
    </xf>
    <xf numFmtId="0" fontId="24" fillId="7" borderId="36" xfId="0" applyFont="1" applyFill="1" applyBorder="1" applyAlignment="1">
      <alignment horizontal="center" vertical="center" wrapText="1"/>
    </xf>
    <xf numFmtId="9" fontId="24" fillId="7" borderId="2" xfId="0" applyNumberFormat="1" applyFont="1" applyFill="1" applyBorder="1" applyAlignment="1">
      <alignment horizontal="center" vertical="center" wrapText="1"/>
    </xf>
    <xf numFmtId="16" fontId="24" fillId="7" borderId="65" xfId="0" applyNumberFormat="1" applyFont="1" applyFill="1" applyBorder="1" applyAlignment="1">
      <alignment horizontal="center" vertical="center" wrapText="1"/>
    </xf>
    <xf numFmtId="0" fontId="24" fillId="7" borderId="65" xfId="0" applyFont="1" applyFill="1" applyBorder="1" applyAlignment="1">
      <alignment horizontal="center" vertical="center" wrapText="1"/>
    </xf>
    <xf numFmtId="0" fontId="24" fillId="7" borderId="66" xfId="0" applyFont="1" applyFill="1" applyBorder="1" applyAlignment="1">
      <alignment horizontal="center" vertical="center" wrapText="1"/>
    </xf>
    <xf numFmtId="9" fontId="26" fillId="7" borderId="64" xfId="0" applyNumberFormat="1" applyFont="1" applyFill="1" applyBorder="1" applyAlignment="1">
      <alignment horizontal="center" vertical="center" wrapText="1"/>
    </xf>
    <xf numFmtId="9" fontId="24" fillId="7" borderId="64" xfId="0" applyNumberFormat="1" applyFont="1" applyFill="1" applyBorder="1" applyAlignment="1">
      <alignment horizontal="center" vertical="center" wrapText="1"/>
    </xf>
    <xf numFmtId="49" fontId="24" fillId="7" borderId="2" xfId="0" applyNumberFormat="1" applyFont="1" applyFill="1" applyBorder="1" applyAlignment="1">
      <alignment horizontal="center" vertical="center" wrapText="1"/>
    </xf>
    <xf numFmtId="165" fontId="24" fillId="7" borderId="2" xfId="0" applyNumberFormat="1" applyFont="1" applyFill="1" applyBorder="1" applyAlignment="1">
      <alignment horizontal="center" vertical="center" wrapText="1"/>
    </xf>
    <xf numFmtId="1" fontId="24" fillId="7" borderId="64" xfId="0" applyNumberFormat="1" applyFont="1" applyFill="1" applyBorder="1" applyAlignment="1">
      <alignment horizontal="center" vertical="center" wrapText="1"/>
    </xf>
    <xf numFmtId="0" fontId="24" fillId="12" borderId="4" xfId="0" applyFont="1" applyFill="1" applyBorder="1" applyAlignment="1">
      <alignment horizontal="left" vertical="center" wrapText="1"/>
    </xf>
    <xf numFmtId="16" fontId="24" fillId="12" borderId="5" xfId="0" applyNumberFormat="1" applyFont="1" applyFill="1" applyBorder="1" applyAlignment="1">
      <alignment horizontal="left" vertical="center" wrapText="1"/>
    </xf>
    <xf numFmtId="0" fontId="24" fillId="12" borderId="43" xfId="0" applyFont="1" applyFill="1" applyBorder="1" applyAlignment="1">
      <alignment horizontal="left" vertical="center" wrapText="1"/>
    </xf>
    <xf numFmtId="0" fontId="9" fillId="12" borderId="43" xfId="0" applyFont="1" applyFill="1" applyBorder="1" applyAlignment="1">
      <alignment horizontal="left" vertical="center" wrapText="1"/>
    </xf>
    <xf numFmtId="0" fontId="24" fillId="13" borderId="43" xfId="0" applyFont="1" applyFill="1" applyBorder="1" applyAlignment="1">
      <alignment horizontal="left" vertical="center" wrapText="1"/>
    </xf>
    <xf numFmtId="9" fontId="24" fillId="12" borderId="3" xfId="3" applyFont="1" applyFill="1" applyBorder="1" applyAlignment="1">
      <alignment horizontal="left" vertical="center" wrapText="1"/>
    </xf>
    <xf numFmtId="9" fontId="24" fillId="12" borderId="1" xfId="3" applyFont="1" applyFill="1" applyBorder="1" applyAlignment="1">
      <alignment horizontal="left" vertical="center" wrapText="1"/>
    </xf>
    <xf numFmtId="9" fontId="24" fillId="12" borderId="50" xfId="0" applyNumberFormat="1" applyFont="1" applyFill="1" applyBorder="1" applyAlignment="1">
      <alignment horizontal="left" vertical="center" wrapText="1"/>
    </xf>
    <xf numFmtId="0" fontId="10" fillId="12" borderId="1" xfId="0" applyFont="1" applyFill="1" applyBorder="1" applyAlignment="1">
      <alignment horizontal="left" vertical="center" wrapText="1"/>
    </xf>
    <xf numFmtId="9" fontId="24" fillId="12" borderId="4" xfId="0" applyNumberFormat="1" applyFont="1" applyFill="1" applyBorder="1" applyAlignment="1">
      <alignment horizontal="left" vertical="center" wrapText="1"/>
    </xf>
    <xf numFmtId="0" fontId="10" fillId="13" borderId="1" xfId="0" applyFont="1" applyFill="1" applyBorder="1" applyAlignment="1">
      <alignment horizontal="left" vertical="center" wrapText="1"/>
    </xf>
    <xf numFmtId="0" fontId="10" fillId="5" borderId="1" xfId="0" applyFont="1" applyFill="1" applyBorder="1" applyAlignment="1">
      <alignment horizontal="left" vertical="center" wrapText="1"/>
    </xf>
    <xf numFmtId="9" fontId="9" fillId="21" borderId="1" xfId="0" applyNumberFormat="1" applyFont="1" applyFill="1" applyBorder="1" applyAlignment="1">
      <alignment horizontal="left" vertical="center" wrapText="1"/>
    </xf>
    <xf numFmtId="0" fontId="24" fillId="12" borderId="3" xfId="2" applyFont="1" applyFill="1" applyBorder="1" applyAlignment="1">
      <alignment horizontal="left" vertical="center" wrapText="1"/>
    </xf>
    <xf numFmtId="0" fontId="24" fillId="12" borderId="1" xfId="2" applyFont="1" applyFill="1" applyBorder="1" applyAlignment="1">
      <alignment horizontal="left" vertical="center" wrapText="1"/>
    </xf>
    <xf numFmtId="0" fontId="24" fillId="12" borderId="37" xfId="0" applyFont="1" applyFill="1" applyBorder="1" applyAlignment="1">
      <alignment horizontal="left" vertical="center" wrapText="1"/>
    </xf>
    <xf numFmtId="0" fontId="24" fillId="4" borderId="43" xfId="0" applyFont="1" applyFill="1" applyBorder="1" applyAlignment="1">
      <alignment horizontal="left" vertical="center" wrapText="1"/>
    </xf>
    <xf numFmtId="49" fontId="24" fillId="12" borderId="60" xfId="0" applyNumberFormat="1" applyFont="1" applyFill="1" applyBorder="1" applyAlignment="1">
      <alignment horizontal="left" vertical="center" wrapText="1"/>
    </xf>
    <xf numFmtId="49" fontId="24" fillId="12" borderId="5" xfId="0" applyNumberFormat="1" applyFont="1" applyFill="1" applyBorder="1" applyAlignment="1">
      <alignment horizontal="left" vertical="center" wrapText="1"/>
    </xf>
    <xf numFmtId="165" fontId="27" fillId="21" borderId="1" xfId="0" applyNumberFormat="1" applyFont="1" applyFill="1" applyBorder="1" applyAlignment="1">
      <alignment horizontal="left" vertical="center" wrapText="1"/>
    </xf>
    <xf numFmtId="166" fontId="27" fillId="21" borderId="1" xfId="0" applyNumberFormat="1" applyFont="1" applyFill="1" applyBorder="1" applyAlignment="1">
      <alignment horizontal="left" vertical="center" wrapText="1"/>
    </xf>
    <xf numFmtId="165" fontId="24" fillId="12" borderId="3" xfId="0" applyNumberFormat="1" applyFont="1" applyFill="1" applyBorder="1" applyAlignment="1">
      <alignment horizontal="left" vertical="center" wrapText="1"/>
    </xf>
    <xf numFmtId="165" fontId="24" fillId="12" borderId="1" xfId="0" applyNumberFormat="1" applyFont="1" applyFill="1" applyBorder="1" applyAlignment="1">
      <alignment horizontal="left" vertical="center" wrapText="1"/>
    </xf>
    <xf numFmtId="9" fontId="27" fillId="21" borderId="1" xfId="3" applyFont="1" applyFill="1" applyBorder="1" applyAlignment="1">
      <alignment horizontal="left" vertical="center" wrapText="1"/>
    </xf>
    <xf numFmtId="9" fontId="24" fillId="12" borderId="60" xfId="0" applyNumberFormat="1" applyFont="1" applyFill="1" applyBorder="1" applyAlignment="1">
      <alignment horizontal="left" vertical="center" wrapText="1"/>
    </xf>
    <xf numFmtId="0" fontId="9" fillId="21" borderId="21" xfId="0" applyFont="1" applyFill="1" applyBorder="1" applyAlignment="1">
      <alignment horizontal="left" vertical="center" wrapText="1"/>
    </xf>
    <xf numFmtId="0" fontId="4" fillId="11" borderId="2" xfId="0" applyFont="1" applyFill="1" applyBorder="1" applyAlignment="1">
      <alignment horizontal="center" vertical="center"/>
    </xf>
    <xf numFmtId="0" fontId="4" fillId="11" borderId="3" xfId="0" applyFont="1" applyFill="1" applyBorder="1" applyAlignment="1">
      <alignment horizontal="center" vertical="center"/>
    </xf>
    <xf numFmtId="0" fontId="7" fillId="0" borderId="2" xfId="0" applyFont="1" applyBorder="1" applyAlignment="1">
      <alignment horizontal="center" vertical="center" wrapText="1"/>
    </xf>
    <xf numFmtId="0" fontId="7" fillId="0" borderId="3" xfId="0" applyFont="1" applyBorder="1" applyAlignment="1">
      <alignment horizontal="center" vertical="center" wrapText="1"/>
    </xf>
    <xf numFmtId="0" fontId="4" fillId="11" borderId="2" xfId="0" applyFont="1" applyFill="1" applyBorder="1" applyAlignment="1">
      <alignment horizontal="center" vertical="center" wrapText="1"/>
    </xf>
    <xf numFmtId="0" fontId="4" fillId="11" borderId="8" xfId="0" applyFont="1" applyFill="1" applyBorder="1" applyAlignment="1">
      <alignment horizontal="center" vertical="center" wrapText="1"/>
    </xf>
    <xf numFmtId="0" fontId="4" fillId="11" borderId="3" xfId="0" applyFont="1" applyFill="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6" fillId="0" borderId="9"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1" xfId="0" applyFont="1" applyBorder="1" applyAlignment="1">
      <alignment horizontal="center" vertical="center" wrapText="1"/>
    </xf>
    <xf numFmtId="0" fontId="2" fillId="7" borderId="9" xfId="0" applyFont="1" applyFill="1" applyBorder="1" applyAlignment="1">
      <alignment horizontal="center" vertical="center" wrapText="1"/>
    </xf>
    <xf numFmtId="0" fontId="2" fillId="7" borderId="10" xfId="0" applyFont="1" applyFill="1" applyBorder="1" applyAlignment="1">
      <alignment horizontal="center" vertical="center" wrapText="1"/>
    </xf>
    <xf numFmtId="0" fontId="2" fillId="7" borderId="11" xfId="0" applyFont="1" applyFill="1" applyBorder="1" applyAlignment="1">
      <alignment horizontal="center" vertical="center" wrapText="1"/>
    </xf>
    <xf numFmtId="0" fontId="2" fillId="8" borderId="1" xfId="0" applyFont="1" applyFill="1" applyBorder="1" applyAlignment="1">
      <alignment horizontal="center" vertical="center" wrapText="1"/>
    </xf>
    <xf numFmtId="0" fontId="4" fillId="10" borderId="1" xfId="0" applyFont="1" applyFill="1" applyBorder="1" applyAlignment="1">
      <alignment horizontal="center" vertical="center" wrapText="1"/>
    </xf>
    <xf numFmtId="0" fontId="3" fillId="0" borderId="2" xfId="0" applyFont="1" applyBorder="1" applyAlignment="1">
      <alignment horizontal="center" vertical="center" wrapText="1"/>
    </xf>
    <xf numFmtId="0" fontId="3" fillId="0" borderId="8" xfId="0" applyFont="1" applyBorder="1" applyAlignment="1">
      <alignment horizontal="center" vertical="center" wrapText="1"/>
    </xf>
    <xf numFmtId="0" fontId="3" fillId="0" borderId="3" xfId="0" applyFont="1" applyBorder="1" applyAlignment="1">
      <alignment horizontal="center" vertical="center" wrapText="1"/>
    </xf>
    <xf numFmtId="0" fontId="4" fillId="8" borderId="1" xfId="0" applyFont="1" applyFill="1" applyBorder="1" applyAlignment="1">
      <alignment horizontal="center" vertical="center"/>
    </xf>
    <xf numFmtId="0" fontId="4" fillId="8" borderId="2" xfId="0" applyFont="1" applyFill="1" applyBorder="1" applyAlignment="1">
      <alignment horizontal="center" vertical="center" wrapText="1"/>
    </xf>
    <xf numFmtId="0" fontId="4" fillId="8" borderId="3" xfId="0" applyFont="1" applyFill="1" applyBorder="1" applyAlignment="1">
      <alignment horizontal="center" vertical="center" wrapText="1"/>
    </xf>
    <xf numFmtId="0" fontId="4" fillId="8" borderId="4" xfId="0" applyFont="1" applyFill="1" applyBorder="1" applyAlignment="1">
      <alignment horizontal="center" vertical="center" wrapText="1"/>
    </xf>
    <xf numFmtId="0" fontId="4" fillId="8" borderId="5" xfId="0" applyFont="1" applyFill="1" applyBorder="1" applyAlignment="1">
      <alignment horizontal="center" vertical="center" wrapText="1"/>
    </xf>
    <xf numFmtId="0" fontId="2" fillId="8" borderId="4" xfId="0" applyFont="1" applyFill="1" applyBorder="1" applyAlignment="1">
      <alignment horizontal="center" vertical="center" wrapText="1"/>
    </xf>
    <xf numFmtId="0" fontId="2" fillId="8" borderId="5" xfId="0" applyFont="1" applyFill="1" applyBorder="1" applyAlignment="1">
      <alignment horizontal="center" vertical="center" wrapText="1"/>
    </xf>
    <xf numFmtId="0" fontId="7" fillId="0" borderId="0" xfId="0" applyFont="1" applyAlignment="1">
      <alignment horizontal="center"/>
    </xf>
    <xf numFmtId="0" fontId="4" fillId="4" borderId="1" xfId="0" applyFont="1" applyFill="1" applyBorder="1" applyAlignment="1">
      <alignment horizontal="left" vertical="center"/>
    </xf>
    <xf numFmtId="0" fontId="7" fillId="0" borderId="1" xfId="0" applyFont="1" applyBorder="1" applyAlignment="1">
      <alignment horizontal="left" vertical="center"/>
    </xf>
    <xf numFmtId="0" fontId="4" fillId="7" borderId="1" xfId="0" applyFont="1" applyFill="1" applyBorder="1" applyAlignment="1">
      <alignment horizontal="center" vertical="center"/>
    </xf>
    <xf numFmtId="0" fontId="4" fillId="4" borderId="1" xfId="0" applyFont="1" applyFill="1" applyBorder="1" applyAlignment="1">
      <alignment horizontal="center" vertical="center" wrapText="1"/>
    </xf>
    <xf numFmtId="0" fontId="4" fillId="0" borderId="8" xfId="0" applyFont="1" applyBorder="1" applyAlignment="1">
      <alignment horizontal="center" vertical="center" wrapText="1"/>
    </xf>
    <xf numFmtId="0" fontId="7" fillId="0" borderId="8" xfId="0" applyFont="1" applyBorder="1" applyAlignment="1">
      <alignment horizontal="center" vertical="center" wrapText="1"/>
    </xf>
    <xf numFmtId="0" fontId="4" fillId="3" borderId="1" xfId="0" applyFont="1" applyFill="1" applyBorder="1" applyAlignment="1">
      <alignment horizontal="center" vertical="center" wrapText="1"/>
    </xf>
    <xf numFmtId="0" fontId="4" fillId="8" borderId="4" xfId="0" applyFont="1" applyFill="1" applyBorder="1" applyAlignment="1">
      <alignment horizontal="center" vertical="center"/>
    </xf>
    <xf numFmtId="0" fontId="4" fillId="8" borderId="5" xfId="0" applyFont="1" applyFill="1" applyBorder="1" applyAlignment="1">
      <alignment horizontal="center" vertical="center"/>
    </xf>
    <xf numFmtId="0" fontId="6" fillId="2" borderId="6" xfId="1" applyFont="1" applyAlignment="1">
      <alignment horizontal="center" vertical="center" wrapText="1"/>
    </xf>
    <xf numFmtId="0" fontId="4" fillId="8" borderId="1" xfId="0" applyFont="1" applyFill="1" applyBorder="1" applyAlignment="1">
      <alignment horizontal="center" vertical="center" wrapText="1"/>
    </xf>
    <xf numFmtId="0" fontId="4" fillId="17" borderId="2" xfId="0" applyFont="1" applyFill="1" applyBorder="1" applyAlignment="1">
      <alignment horizontal="center" vertical="center" wrapText="1"/>
    </xf>
    <xf numFmtId="0" fontId="4" fillId="17" borderId="3"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19" xfId="0" applyFont="1" applyFill="1" applyBorder="1" applyAlignment="1">
      <alignment horizontal="center" vertical="center" wrapText="1"/>
    </xf>
    <xf numFmtId="0" fontId="8" fillId="0" borderId="44"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45" xfId="0" applyFont="1" applyFill="1" applyBorder="1" applyAlignment="1">
      <alignment horizontal="center" vertical="center" wrapText="1"/>
    </xf>
    <xf numFmtId="0" fontId="8" fillId="0" borderId="41" xfId="0" applyFont="1" applyFill="1" applyBorder="1" applyAlignment="1">
      <alignment horizontal="center" vertical="center" wrapText="1"/>
    </xf>
    <xf numFmtId="0" fontId="8" fillId="0" borderId="35" xfId="0" applyFont="1" applyFill="1" applyBorder="1" applyAlignment="1">
      <alignment horizontal="center" vertical="center" wrapText="1"/>
    </xf>
    <xf numFmtId="0" fontId="8" fillId="0" borderId="46" xfId="0" applyFont="1" applyFill="1" applyBorder="1" applyAlignment="1">
      <alignment horizontal="center" vertical="center" wrapText="1"/>
    </xf>
    <xf numFmtId="0" fontId="15" fillId="21" borderId="42" xfId="0" applyFont="1" applyFill="1" applyBorder="1" applyAlignment="1">
      <alignment horizontal="center" vertical="center" wrapText="1"/>
    </xf>
    <xf numFmtId="0" fontId="15" fillId="21" borderId="20" xfId="0" applyFont="1" applyFill="1" applyBorder="1" applyAlignment="1">
      <alignment horizontal="center" vertical="center" wrapText="1"/>
    </xf>
    <xf numFmtId="0" fontId="15" fillId="21" borderId="29" xfId="0" applyFont="1" applyFill="1" applyBorder="1" applyAlignment="1">
      <alignment horizontal="center" vertical="center" wrapText="1"/>
    </xf>
    <xf numFmtId="0" fontId="8" fillId="15" borderId="0" xfId="0" applyFont="1" applyFill="1" applyBorder="1" applyAlignment="1">
      <alignment horizontal="center" vertical="center" wrapText="1"/>
    </xf>
    <xf numFmtId="0" fontId="15" fillId="25" borderId="5" xfId="0" applyFont="1" applyFill="1" applyBorder="1" applyAlignment="1">
      <alignment horizontal="center" vertical="center" wrapText="1"/>
    </xf>
    <xf numFmtId="0" fontId="15" fillId="25" borderId="21" xfId="0" applyFont="1" applyFill="1" applyBorder="1" applyAlignment="1">
      <alignment horizontal="center" vertical="center" wrapText="1"/>
    </xf>
    <xf numFmtId="0" fontId="20" fillId="0" borderId="27" xfId="0" applyFont="1" applyFill="1" applyBorder="1" applyAlignment="1">
      <alignment horizontal="center" vertical="center" wrapText="1"/>
    </xf>
    <xf numFmtId="0" fontId="20" fillId="0" borderId="28" xfId="0" applyFont="1" applyFill="1" applyBorder="1" applyAlignment="1">
      <alignment horizontal="center" vertical="center" wrapText="1"/>
    </xf>
    <xf numFmtId="0" fontId="20" fillId="0" borderId="44"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0" applyFont="1" applyFill="1" applyBorder="1" applyAlignment="1">
      <alignment horizontal="center" vertical="center" wrapText="1"/>
    </xf>
    <xf numFmtId="0" fontId="21" fillId="0" borderId="41" xfId="0" applyFont="1" applyFill="1" applyBorder="1" applyAlignment="1">
      <alignment horizontal="center" vertical="center" wrapText="1"/>
    </xf>
    <xf numFmtId="0" fontId="21" fillId="0" borderId="35" xfId="0" applyFont="1" applyFill="1" applyBorder="1" applyAlignment="1">
      <alignment horizontal="center" vertical="center" wrapText="1"/>
    </xf>
    <xf numFmtId="0" fontId="8" fillId="10" borderId="0" xfId="0" applyFont="1" applyFill="1" applyBorder="1" applyAlignment="1">
      <alignment horizontal="center" vertical="center" wrapText="1"/>
    </xf>
    <xf numFmtId="0" fontId="8" fillId="10" borderId="35" xfId="0" applyFont="1" applyFill="1" applyBorder="1" applyAlignment="1">
      <alignment horizontal="center" vertical="center" wrapText="1"/>
    </xf>
    <xf numFmtId="0" fontId="8" fillId="6" borderId="44" xfId="0" applyFont="1" applyFill="1" applyBorder="1" applyAlignment="1">
      <alignment horizontal="center" vertical="center" wrapText="1"/>
    </xf>
    <xf numFmtId="0" fontId="8" fillId="6" borderId="0" xfId="0" applyFont="1" applyFill="1" applyBorder="1" applyAlignment="1">
      <alignment horizontal="center" vertical="center" wrapText="1"/>
    </xf>
    <xf numFmtId="0" fontId="8" fillId="6" borderId="41" xfId="0" applyFont="1" applyFill="1" applyBorder="1" applyAlignment="1">
      <alignment horizontal="center" vertical="center" wrapText="1"/>
    </xf>
    <xf numFmtId="0" fontId="8" fillId="6" borderId="35" xfId="0" applyFont="1" applyFill="1" applyBorder="1" applyAlignment="1">
      <alignment horizontal="center" vertical="center" wrapText="1"/>
    </xf>
    <xf numFmtId="0" fontId="17" fillId="16" borderId="30" xfId="0" applyFont="1" applyFill="1" applyBorder="1" applyAlignment="1">
      <alignment horizontal="center" vertical="center" wrapText="1"/>
    </xf>
    <xf numFmtId="0" fontId="17" fillId="16" borderId="31" xfId="0" applyFont="1" applyFill="1" applyBorder="1" applyAlignment="1">
      <alignment horizontal="center" vertical="center" wrapText="1"/>
    </xf>
    <xf numFmtId="0" fontId="8" fillId="19" borderId="34" xfId="0" applyFont="1" applyFill="1" applyBorder="1" applyAlignment="1">
      <alignment horizontal="center" vertical="center" wrapText="1"/>
    </xf>
    <xf numFmtId="0" fontId="8" fillId="19" borderId="7" xfId="0" applyFont="1" applyFill="1" applyBorder="1" applyAlignment="1">
      <alignment horizontal="center" vertical="center" wrapText="1"/>
    </xf>
    <xf numFmtId="0" fontId="8" fillId="22" borderId="0" xfId="0" applyFont="1" applyFill="1" applyBorder="1" applyAlignment="1">
      <alignment horizontal="center" vertical="center" wrapText="1"/>
    </xf>
    <xf numFmtId="0" fontId="15" fillId="21" borderId="38" xfId="0" applyFont="1" applyFill="1" applyBorder="1" applyAlignment="1">
      <alignment horizontal="center" vertical="center" wrapText="1"/>
    </xf>
    <xf numFmtId="0" fontId="15" fillId="21" borderId="39" xfId="0" applyFont="1" applyFill="1" applyBorder="1" applyAlignment="1">
      <alignment horizontal="center" vertical="center" wrapText="1"/>
    </xf>
    <xf numFmtId="0" fontId="15" fillId="21" borderId="40" xfId="0" applyFont="1" applyFill="1" applyBorder="1" applyAlignment="1">
      <alignment horizontal="center" vertical="center" wrapText="1"/>
    </xf>
    <xf numFmtId="0" fontId="17" fillId="16" borderId="1" xfId="0" applyFont="1" applyFill="1" applyBorder="1" applyAlignment="1">
      <alignment horizontal="center" vertical="center" wrapText="1"/>
    </xf>
    <xf numFmtId="0" fontId="15" fillId="11" borderId="2" xfId="0" applyFont="1" applyFill="1" applyBorder="1" applyAlignment="1">
      <alignment horizontal="center" vertical="center" wrapText="1"/>
    </xf>
    <xf numFmtId="0" fontId="15" fillId="11" borderId="36" xfId="0" applyFont="1" applyFill="1" applyBorder="1" applyAlignment="1">
      <alignment horizontal="center" vertical="center" wrapText="1"/>
    </xf>
    <xf numFmtId="0" fontId="9" fillId="12" borderId="4" xfId="0" applyFont="1" applyFill="1" applyBorder="1" applyAlignment="1">
      <alignment vertical="center" wrapText="1"/>
    </xf>
    <xf numFmtId="0" fontId="9" fillId="12" borderId="23" xfId="0" applyFont="1" applyFill="1" applyBorder="1" applyAlignment="1">
      <alignment vertical="center" wrapText="1"/>
    </xf>
    <xf numFmtId="0" fontId="9" fillId="12" borderId="55" xfId="0" applyFont="1" applyFill="1" applyBorder="1" applyAlignment="1">
      <alignment vertical="center" wrapText="1"/>
    </xf>
    <xf numFmtId="0" fontId="15" fillId="24" borderId="1" xfId="0" applyFont="1" applyFill="1" applyBorder="1" applyAlignment="1">
      <alignment horizontal="center" vertical="center" wrapText="1"/>
    </xf>
    <xf numFmtId="0" fontId="15" fillId="24" borderId="21" xfId="0" applyFont="1" applyFill="1" applyBorder="1" applyAlignment="1">
      <alignment horizontal="center" vertical="center" wrapText="1"/>
    </xf>
    <xf numFmtId="0" fontId="15" fillId="21" borderId="31" xfId="0" applyFont="1" applyFill="1" applyBorder="1" applyAlignment="1">
      <alignment horizontal="center" vertical="center" wrapText="1"/>
    </xf>
    <xf numFmtId="0" fontId="15" fillId="21" borderId="21" xfId="0" applyFont="1" applyFill="1" applyBorder="1" applyAlignment="1">
      <alignment horizontal="center" vertical="center" wrapText="1"/>
    </xf>
    <xf numFmtId="0" fontId="15" fillId="21" borderId="5" xfId="0" applyFont="1" applyFill="1" applyBorder="1" applyAlignment="1">
      <alignment horizontal="center" vertical="center" wrapText="1"/>
    </xf>
    <xf numFmtId="0" fontId="15" fillId="23" borderId="1" xfId="0" applyFont="1" applyFill="1" applyBorder="1" applyAlignment="1">
      <alignment horizontal="center" vertical="center" wrapText="1"/>
    </xf>
    <xf numFmtId="0" fontId="15" fillId="23" borderId="21" xfId="0" applyFont="1" applyFill="1" applyBorder="1" applyAlignment="1">
      <alignment horizontal="center" vertical="center" wrapText="1"/>
    </xf>
    <xf numFmtId="0" fontId="15" fillId="21" borderId="32" xfId="0" applyFont="1" applyFill="1" applyBorder="1" applyAlignment="1">
      <alignment horizontal="center" vertical="center" wrapText="1"/>
    </xf>
    <xf numFmtId="0" fontId="15" fillId="21" borderId="22"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8" fillId="4" borderId="35" xfId="0" applyFont="1" applyFill="1" applyBorder="1" applyAlignment="1">
      <alignment horizontal="center" vertical="center" wrapText="1"/>
    </xf>
    <xf numFmtId="0" fontId="8" fillId="4" borderId="46" xfId="0" applyFont="1" applyFill="1" applyBorder="1" applyAlignment="1">
      <alignment horizontal="center" vertical="center" wrapText="1"/>
    </xf>
    <xf numFmtId="0" fontId="8" fillId="4" borderId="7"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15" fillId="4" borderId="3" xfId="0" applyFont="1" applyFill="1" applyBorder="1" applyAlignment="1">
      <alignment horizontal="center" vertical="center" wrapText="1"/>
    </xf>
    <xf numFmtId="0" fontId="15" fillId="4" borderId="37" xfId="0" applyFont="1" applyFill="1" applyBorder="1" applyAlignment="1">
      <alignment horizontal="center" vertical="center" wrapText="1"/>
    </xf>
    <xf numFmtId="0" fontId="15" fillId="8" borderId="1" xfId="0" applyFont="1" applyFill="1" applyBorder="1" applyAlignment="1">
      <alignment horizontal="center" vertical="center" wrapText="1"/>
    </xf>
    <xf numFmtId="0" fontId="15" fillId="8" borderId="21" xfId="0" applyFont="1" applyFill="1" applyBorder="1" applyAlignment="1">
      <alignment horizontal="center" vertical="center" wrapText="1"/>
    </xf>
    <xf numFmtId="0" fontId="15" fillId="4" borderId="1" xfId="0" applyFont="1" applyFill="1" applyBorder="1" applyAlignment="1">
      <alignment horizontal="center" vertical="center" wrapText="1"/>
    </xf>
    <xf numFmtId="0" fontId="8" fillId="4" borderId="38"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4" fillId="4" borderId="36" xfId="0" applyFont="1" applyFill="1" applyBorder="1" applyAlignment="1">
      <alignment horizontal="center" vertical="center" wrapText="1"/>
    </xf>
    <xf numFmtId="0" fontId="4" fillId="4" borderId="37" xfId="0" applyFont="1" applyFill="1" applyBorder="1" applyAlignment="1">
      <alignment horizontal="center" vertical="center" wrapText="1"/>
    </xf>
    <xf numFmtId="0" fontId="9" fillId="0" borderId="48" xfId="0" applyFont="1" applyFill="1" applyBorder="1" applyAlignment="1">
      <alignment horizontal="center" vertical="center" wrapText="1"/>
    </xf>
    <xf numFmtId="0" fontId="9" fillId="0" borderId="49" xfId="0" applyFont="1" applyFill="1" applyBorder="1" applyAlignment="1">
      <alignment horizontal="center" vertical="center" wrapText="1"/>
    </xf>
    <xf numFmtId="0" fontId="9" fillId="0" borderId="7" xfId="0" applyFont="1" applyFill="1" applyBorder="1" applyAlignment="1">
      <alignment horizontal="center" vertical="center" wrapText="1"/>
    </xf>
    <xf numFmtId="0" fontId="9" fillId="0" borderId="47" xfId="0" applyFont="1" applyFill="1" applyBorder="1" applyAlignment="1">
      <alignment horizontal="center" vertical="center" wrapText="1"/>
    </xf>
    <xf numFmtId="0" fontId="4" fillId="7" borderId="2" xfId="0" applyFont="1" applyFill="1" applyBorder="1" applyAlignment="1">
      <alignment horizontal="center" vertical="center" wrapText="1"/>
    </xf>
    <xf numFmtId="0" fontId="4" fillId="7" borderId="3" xfId="0" applyFont="1" applyFill="1" applyBorder="1" applyAlignment="1">
      <alignment horizontal="center" vertical="center" wrapText="1"/>
    </xf>
    <xf numFmtId="0" fontId="4" fillId="10" borderId="24" xfId="0" applyFont="1" applyFill="1" applyBorder="1" applyAlignment="1">
      <alignment horizontal="center" vertical="center" wrapText="1"/>
    </xf>
    <xf numFmtId="0" fontId="4" fillId="10" borderId="25" xfId="0" applyFont="1" applyFill="1" applyBorder="1" applyAlignment="1">
      <alignment horizontal="center" vertical="center" wrapText="1"/>
    </xf>
    <xf numFmtId="0" fontId="4" fillId="10" borderId="26" xfId="0" applyFont="1" applyFill="1" applyBorder="1" applyAlignment="1">
      <alignment horizontal="center" vertical="center" wrapText="1"/>
    </xf>
    <xf numFmtId="0" fontId="4" fillId="13" borderId="48" xfId="0" applyFont="1" applyFill="1" applyBorder="1" applyAlignment="1">
      <alignment horizontal="center" vertical="center" wrapText="1"/>
    </xf>
    <xf numFmtId="0" fontId="4" fillId="13" borderId="49" xfId="0" applyFont="1" applyFill="1" applyBorder="1" applyAlignment="1">
      <alignment horizontal="center" vertical="center" wrapText="1"/>
    </xf>
    <xf numFmtId="0" fontId="4" fillId="4" borderId="2" xfId="0" applyFont="1" applyFill="1" applyBorder="1" applyAlignment="1">
      <alignment horizontal="center" vertical="center" wrapText="1"/>
    </xf>
    <xf numFmtId="0" fontId="4" fillId="4" borderId="3" xfId="0" applyFont="1" applyFill="1" applyBorder="1" applyAlignment="1">
      <alignment horizontal="center" vertical="center" wrapText="1"/>
    </xf>
    <xf numFmtId="0" fontId="4" fillId="7" borderId="36" xfId="0" applyFont="1" applyFill="1" applyBorder="1" applyAlignment="1">
      <alignment horizontal="center" vertical="center" wrapText="1"/>
    </xf>
    <xf numFmtId="0" fontId="4" fillId="7" borderId="37" xfId="0" applyFont="1" applyFill="1" applyBorder="1" applyAlignment="1">
      <alignment horizontal="center" vertical="center" wrapText="1"/>
    </xf>
    <xf numFmtId="0" fontId="6" fillId="28" borderId="2" xfId="0" applyFont="1" applyFill="1" applyBorder="1" applyAlignment="1">
      <alignment horizontal="center" vertical="center" wrapText="1"/>
    </xf>
    <xf numFmtId="0" fontId="6" fillId="28" borderId="3" xfId="0" applyFont="1" applyFill="1" applyBorder="1" applyAlignment="1">
      <alignment horizontal="center" vertical="center" wrapText="1"/>
    </xf>
    <xf numFmtId="0" fontId="4" fillId="27" borderId="2" xfId="0" applyFont="1" applyFill="1" applyBorder="1" applyAlignment="1">
      <alignment horizontal="center" vertical="center" wrapText="1"/>
    </xf>
    <xf numFmtId="0" fontId="4" fillId="27" borderId="3" xfId="0" applyFont="1" applyFill="1" applyBorder="1" applyAlignment="1">
      <alignment horizontal="center" vertical="center" wrapText="1"/>
    </xf>
    <xf numFmtId="0" fontId="4" fillId="27" borderId="67" xfId="0" applyFont="1" applyFill="1" applyBorder="1" applyAlignment="1">
      <alignment horizontal="center" vertical="center" wrapText="1"/>
    </xf>
    <xf numFmtId="0" fontId="4" fillId="27" borderId="50" xfId="0" applyFont="1" applyFill="1" applyBorder="1" applyAlignment="1">
      <alignment horizontal="center" vertical="center" wrapText="1"/>
    </xf>
  </cellXfs>
  <cellStyles count="5">
    <cellStyle name="Celda de comprobación" xfId="1" builtinId="23"/>
    <cellStyle name="Millares 4" xfId="4"/>
    <cellStyle name="Normal" xfId="0" builtinId="0"/>
    <cellStyle name="Normal 2" xfId="2"/>
    <cellStyle name="Porcentaje" xfId="3" builtinId="5"/>
  </cellStyles>
  <dxfs count="0"/>
  <tableStyles count="0" defaultTableStyle="TableStyleMedium2" defaultPivotStyle="PivotStyleLight16"/>
  <colors>
    <mruColors>
      <color rgb="FFCCFFCC"/>
      <color rgb="FFFFFFCC"/>
      <color rgb="FFED6E05"/>
      <color rgb="FFFF9966"/>
      <color rgb="FF99FF99"/>
      <color rgb="FFFFCC66"/>
      <color rgb="FFBF87E9"/>
      <color rgb="FF9F4ADE"/>
      <color rgb="FF7220B0"/>
      <color rgb="FFEA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externalLink" Target="externalLinks/externalLink6.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5.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4.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2</xdr:col>
      <xdr:colOff>1298864</xdr:colOff>
      <xdr:row>2</xdr:row>
      <xdr:rowOff>69273</xdr:rowOff>
    </xdr:from>
    <xdr:to>
      <xdr:col>3</xdr:col>
      <xdr:colOff>855353</xdr:colOff>
      <xdr:row>7</xdr:row>
      <xdr:rowOff>571500</xdr:rowOff>
    </xdr:to>
    <xdr:pic>
      <xdr:nvPicPr>
        <xdr:cNvPr id="2" name="Imagen 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74060" b="80932"/>
        <a:stretch/>
      </xdr:blipFill>
      <xdr:spPr bwMode="auto">
        <a:xfrm>
          <a:off x="3307773" y="398318"/>
          <a:ext cx="2044122" cy="1956955"/>
        </a:xfrm>
        <a:prstGeom prst="rect">
          <a:avLst/>
        </a:prstGeom>
        <a:noFill/>
        <a:ln>
          <a:noFill/>
        </a:ln>
        <a:extLst>
          <a:ext uri="{FAA26D3D-D897-4be2-8F04-BA451C77F1D7}">
            <ma14:placeholderFlag xmlns:lc="http://schemas.openxmlformats.org/drawingml/2006/lockedCanvas" xmlns:ma14="http://schemas.microsoft.com/office/mac/drawingml/2011/main" xmlns:pic="http://schemas.openxmlformats.org/drawingml/2006/picture" xmlns:wps="http://schemas.microsoft.com/office/word/2010/wordprocessingShape" xmlns:wne="http://schemas.microsoft.com/office/word/2006/wordml" xmlns:wpi="http://schemas.microsoft.com/office/word/2010/wordprocessingInk" xmlns:wpg="http://schemas.microsoft.com/office/word/2010/wordprocessingGroup" xmlns:w15="http://schemas.microsoft.com/office/word/2012/wordml" xmlns:w14="http://schemas.microsoft.com/office/word/2010/wordml" xmlns:w="http://schemas.openxmlformats.org/wordprocessingml/2006/main" xmlns:w10="urn:schemas-microsoft-com:office:word" xmlns:wp="http://schemas.openxmlformats.org/drawingml/2006/wordprocessingDrawing" xmlns:wp14="http://schemas.microsoft.com/office/word/2010/wordprocessingDrawing" xmlns:v="urn:schemas-microsoft-com:vml" xmlns:m="http://schemas.openxmlformats.org/officeDocument/2006/math" xmlns:r="http://schemas.openxmlformats.org/officeDocument/2006/relationships" xmlns:o="urn:schemas-microsoft-com:office:office" xmlns:mv="urn:schemas-microsoft-com:mac:vml" xmlns:mc="http://schemas.openxmlformats.org/markup-compatibility/2006" xmlns:mo="http://schemas.microsoft.com/office/mac/office/2008/main" xmlns:wpc="http://schemas.microsoft.com/office/word/2010/wordprocessingCanvas" xmlns=""/>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about:blank"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DEP02\OFICINA%20DE%20PLANEACION%20E%20INFORMATICA\MAPA%20DE%20RIESGOS\2018\MAPA%20DE%20RIESGOS%20%20sub%20comercial-revisado.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DEP02\OFICINA%20DE%20PLANEACION%20E%20INFORMATICA\MAPA%20DE%20RIESGOS\2018\MAPA%20DE%20RIESGOS%20%20ofi.juridica.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D:\DEP02\OFICINA%20DE%20PLANEACION%20E%20INFORMATICA\MAPA%20DE%20RIESGOS\2018\MAPA%20DE%20RIESGOS%20%20sub%20%20administrativa%20AJUSTADO.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clara.triana\Downloads\MAPA%20DE%20RIESGOS%20%202018%20REVISADO%20FINANCIERA%20(1).xlsx" TargetMode="External"/></Relationships>
</file>

<file path=xl/externalLinks/_rels/externalLink6.xml.rels><?xml version="1.0" encoding="UTF-8" standalone="yes"?>
<Relationships xmlns="http://schemas.openxmlformats.org/package/2006/relationships"><Relationship Id="rId1" Type="http://schemas.microsoft.com/office/2006/relationships/xlExternalLinkPath/xlPathMissing" Target="INFORME%20DE%20RIEGOS%20SEGUNDO%20TRIMESTRE%20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ATO 2"/>
      <sheetName val="FORMATO 1"/>
      <sheetName val="FORMATO 3"/>
      <sheetName val="mapa modificable"/>
      <sheetName val="convensiones "/>
      <sheetName val="NO BORRAR"/>
      <sheetName val="Hoja1"/>
    </sheetNames>
    <sheetDataSet>
      <sheetData sheetId="0"/>
      <sheetData sheetId="1"/>
      <sheetData sheetId="2"/>
      <sheetData sheetId="3"/>
      <sheetData sheetId="4"/>
      <sheetData sheetId="5" refreshError="1">
        <row r="1">
          <cell r="H1" t="str">
            <v>ZONA DE RIESGO BAJA</v>
          </cell>
          <cell r="L1" t="str">
            <v>ASUMIR EL RIESGO</v>
          </cell>
        </row>
        <row r="2">
          <cell r="H2" t="str">
            <v>ZONA DE RIESGO MODERADA</v>
          </cell>
          <cell r="L2" t="str">
            <v>REDUCIR O ASUMIR EL RIESGO</v>
          </cell>
        </row>
        <row r="3">
          <cell r="H3" t="str">
            <v>ZONA DE RIESGO ALTA</v>
          </cell>
          <cell r="L3" t="str">
            <v>EVITAR, REDUCIR, COMPARTIR O TRANSFERIR EL RIESGO</v>
          </cell>
        </row>
        <row r="4">
          <cell r="H4" t="str">
            <v>ZONA DE RIESGO EXTREMA</v>
          </cell>
          <cell r="L4" t="str">
            <v>EVITAR, REDUCIR, COMPARTIR O TRANSFERIR EL RIESGO</v>
          </cell>
        </row>
      </sheetData>
      <sheetData sheetId="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 BORRAR"/>
    </sheetNames>
    <sheetDataSet>
      <sheetData sheetId="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 BORRAR"/>
    </sheetNames>
    <sheetDataSet>
      <sheetData sheetId="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 BORRAR"/>
    </sheetNames>
    <sheetDataSet>
      <sheetData sheetId="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 BORRAR"/>
    </sheetNames>
    <sheetDataSet>
      <sheetData sheetId="0"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 BORRAR"/>
    </sheetNames>
    <sheetDataSet>
      <sheetData sheetId="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B2:I34"/>
  <sheetViews>
    <sheetView topLeftCell="A16" zoomScale="60" zoomScaleNormal="60" workbookViewId="0">
      <selection activeCell="C15" sqref="C15"/>
    </sheetView>
  </sheetViews>
  <sheetFormatPr baseColWidth="10" defaultRowHeight="15" x14ac:dyDescent="0.2"/>
  <cols>
    <col min="1" max="1" width="11.42578125" style="2"/>
    <col min="2" max="2" width="21.85546875" style="14" customWidth="1"/>
    <col min="3" max="6" width="29.28515625" style="14" customWidth="1"/>
    <col min="7" max="8" width="29.28515625" style="2" customWidth="1"/>
    <col min="9" max="16384" width="11.42578125" style="2"/>
  </cols>
  <sheetData>
    <row r="2" spans="2:9" ht="26.25" customHeight="1" x14ac:dyDescent="0.2">
      <c r="B2" s="276" t="s">
        <v>59</v>
      </c>
      <c r="C2" s="276"/>
      <c r="D2" s="276"/>
      <c r="E2" s="276"/>
      <c r="F2" s="276"/>
      <c r="G2" s="276"/>
      <c r="H2" s="276"/>
    </row>
    <row r="3" spans="2:9" ht="24" customHeight="1" x14ac:dyDescent="0.2">
      <c r="B3" s="30" t="s">
        <v>54</v>
      </c>
      <c r="C3" s="277"/>
      <c r="D3" s="278"/>
      <c r="E3" s="278"/>
      <c r="F3" s="278"/>
      <c r="G3" s="278"/>
      <c r="H3" s="279"/>
    </row>
    <row r="4" spans="2:9" ht="18.75" customHeight="1" x14ac:dyDescent="0.2">
      <c r="B4" s="280" t="s">
        <v>95</v>
      </c>
      <c r="C4" s="281" t="s">
        <v>50</v>
      </c>
      <c r="D4" s="282"/>
      <c r="E4" s="283" t="s">
        <v>51</v>
      </c>
      <c r="F4" s="283" t="s">
        <v>55</v>
      </c>
      <c r="G4" s="285" t="s">
        <v>30</v>
      </c>
      <c r="H4" s="275" t="s">
        <v>83</v>
      </c>
    </row>
    <row r="5" spans="2:9" ht="19.5" customHeight="1" x14ac:dyDescent="0.2">
      <c r="B5" s="280"/>
      <c r="C5" s="31" t="s">
        <v>52</v>
      </c>
      <c r="D5" s="31" t="s">
        <v>53</v>
      </c>
      <c r="E5" s="284"/>
      <c r="F5" s="284"/>
      <c r="G5" s="286"/>
      <c r="H5" s="275"/>
    </row>
    <row r="6" spans="2:9" ht="34.5" customHeight="1" x14ac:dyDescent="0.2">
      <c r="B6" s="18">
        <v>1</v>
      </c>
      <c r="C6" s="17"/>
      <c r="D6" s="17"/>
      <c r="E6" s="22"/>
      <c r="F6" s="22"/>
      <c r="G6" s="1"/>
      <c r="H6" s="3"/>
    </row>
    <row r="7" spans="2:9" ht="30.75" customHeight="1" x14ac:dyDescent="0.2">
      <c r="B7" s="18">
        <v>2</v>
      </c>
      <c r="C7" s="17"/>
      <c r="D7" s="17"/>
      <c r="E7" s="22"/>
      <c r="F7" s="22"/>
      <c r="G7" s="1"/>
      <c r="H7" s="3"/>
    </row>
    <row r="8" spans="2:9" ht="31.5" customHeight="1" x14ac:dyDescent="0.2">
      <c r="B8" s="18">
        <v>3</v>
      </c>
      <c r="C8" s="17"/>
      <c r="D8" s="17"/>
      <c r="E8" s="22"/>
      <c r="F8" s="22"/>
      <c r="G8" s="1"/>
      <c r="H8" s="3"/>
    </row>
    <row r="9" spans="2:9" ht="30" customHeight="1" x14ac:dyDescent="0.2">
      <c r="B9" s="18">
        <v>4</v>
      </c>
      <c r="C9" s="17"/>
      <c r="D9" s="17"/>
      <c r="E9" s="22"/>
      <c r="F9" s="22"/>
      <c r="G9" s="1"/>
      <c r="H9" s="3"/>
    </row>
    <row r="10" spans="2:9" ht="30.75" customHeight="1" x14ac:dyDescent="0.2">
      <c r="B10" s="23">
        <v>5</v>
      </c>
      <c r="C10" s="17"/>
      <c r="D10" s="17"/>
      <c r="E10" s="22"/>
      <c r="F10" s="22"/>
      <c r="G10" s="1"/>
      <c r="H10" s="3"/>
    </row>
    <row r="11" spans="2:9" ht="12.75" customHeight="1" x14ac:dyDescent="0.2">
      <c r="B11" s="32"/>
      <c r="C11" s="33"/>
      <c r="D11" s="33"/>
      <c r="E11" s="34"/>
      <c r="F11" s="34"/>
      <c r="G11" s="11"/>
      <c r="H11" s="10"/>
    </row>
    <row r="12" spans="2:9" ht="36" customHeight="1" x14ac:dyDescent="0.2">
      <c r="B12" s="260" t="s">
        <v>61</v>
      </c>
      <c r="C12" s="261"/>
      <c r="D12" s="12"/>
      <c r="E12" s="260" t="s">
        <v>52</v>
      </c>
      <c r="F12" s="261"/>
      <c r="H12"/>
      <c r="I12"/>
    </row>
    <row r="13" spans="2:9" ht="76.5" x14ac:dyDescent="0.2">
      <c r="B13" s="18" t="s">
        <v>62</v>
      </c>
      <c r="C13" s="17" t="s">
        <v>152</v>
      </c>
      <c r="D13" s="35"/>
      <c r="E13" s="18" t="s">
        <v>67</v>
      </c>
      <c r="F13" s="15" t="s">
        <v>78</v>
      </c>
      <c r="H13"/>
      <c r="I13"/>
    </row>
    <row r="14" spans="2:9" ht="76.5" x14ac:dyDescent="0.2">
      <c r="B14" s="18" t="s">
        <v>63</v>
      </c>
      <c r="C14" s="17" t="s">
        <v>153</v>
      </c>
      <c r="D14" s="35"/>
      <c r="E14" s="18" t="s">
        <v>71</v>
      </c>
      <c r="F14" s="17" t="s">
        <v>154</v>
      </c>
      <c r="H14"/>
      <c r="I14"/>
    </row>
    <row r="15" spans="2:9" ht="76.5" x14ac:dyDescent="0.2">
      <c r="B15" s="18" t="s">
        <v>64</v>
      </c>
      <c r="C15" s="17" t="s">
        <v>155</v>
      </c>
      <c r="D15" s="35"/>
      <c r="E15" s="18" t="s">
        <v>73</v>
      </c>
      <c r="F15" s="17" t="s">
        <v>156</v>
      </c>
      <c r="H15"/>
      <c r="I15"/>
    </row>
    <row r="16" spans="2:9" ht="91.5" x14ac:dyDescent="0.2">
      <c r="B16" s="18" t="s">
        <v>65</v>
      </c>
      <c r="C16" s="17" t="s">
        <v>157</v>
      </c>
      <c r="D16" s="35"/>
      <c r="E16" s="18" t="s">
        <v>74</v>
      </c>
      <c r="F16" s="17" t="s">
        <v>158</v>
      </c>
      <c r="H16"/>
      <c r="I16"/>
    </row>
    <row r="17" spans="2:9" ht="76.5" x14ac:dyDescent="0.2">
      <c r="B17" s="18" t="s">
        <v>66</v>
      </c>
      <c r="C17" s="17" t="s">
        <v>159</v>
      </c>
      <c r="D17" s="35"/>
      <c r="E17" s="18" t="s">
        <v>75</v>
      </c>
      <c r="F17" s="15" t="s">
        <v>79</v>
      </c>
      <c r="H17"/>
      <c r="I17"/>
    </row>
    <row r="18" spans="2:9" ht="54" customHeight="1" thickBot="1" x14ac:dyDescent="0.25"/>
    <row r="19" spans="2:9" ht="22.5" customHeight="1" thickBot="1" x14ac:dyDescent="0.25">
      <c r="B19" s="269" t="s">
        <v>60</v>
      </c>
      <c r="C19" s="270"/>
      <c r="D19" s="270"/>
      <c r="E19" s="270"/>
      <c r="F19" s="270"/>
      <c r="G19" s="271"/>
    </row>
    <row r="20" spans="2:9" ht="22.5" customHeight="1" thickBot="1" x14ac:dyDescent="0.25">
      <c r="B20" s="36"/>
      <c r="C20" s="272" t="s">
        <v>61</v>
      </c>
      <c r="D20" s="273"/>
      <c r="E20" s="273"/>
      <c r="F20" s="273"/>
      <c r="G20" s="274"/>
    </row>
    <row r="21" spans="2:9" ht="22.5" customHeight="1" thickBot="1" x14ac:dyDescent="0.25">
      <c r="B21" s="37" t="s">
        <v>52</v>
      </c>
      <c r="C21" s="38" t="s">
        <v>62</v>
      </c>
      <c r="D21" s="38" t="s">
        <v>63</v>
      </c>
      <c r="E21" s="38" t="s">
        <v>64</v>
      </c>
      <c r="F21" s="38" t="s">
        <v>65</v>
      </c>
      <c r="G21" s="4" t="s">
        <v>66</v>
      </c>
    </row>
    <row r="22" spans="2:9" ht="22.5" customHeight="1" thickBot="1" x14ac:dyDescent="0.25">
      <c r="B22" s="39" t="s">
        <v>67</v>
      </c>
      <c r="C22" s="40" t="s">
        <v>68</v>
      </c>
      <c r="D22" s="40" t="s">
        <v>68</v>
      </c>
      <c r="E22" s="41" t="s">
        <v>69</v>
      </c>
      <c r="F22" s="42" t="s">
        <v>70</v>
      </c>
      <c r="G22" s="5" t="s">
        <v>70</v>
      </c>
    </row>
    <row r="23" spans="2:9" ht="22.5" customHeight="1" thickBot="1" x14ac:dyDescent="0.25">
      <c r="B23" s="39" t="s">
        <v>71</v>
      </c>
      <c r="C23" s="40" t="s">
        <v>68</v>
      </c>
      <c r="D23" s="40" t="s">
        <v>68</v>
      </c>
      <c r="E23" s="41" t="s">
        <v>69</v>
      </c>
      <c r="F23" s="42" t="s">
        <v>70</v>
      </c>
      <c r="G23" s="6" t="s">
        <v>72</v>
      </c>
    </row>
    <row r="24" spans="2:9" ht="22.5" customHeight="1" thickBot="1" x14ac:dyDescent="0.25">
      <c r="B24" s="43" t="s">
        <v>73</v>
      </c>
      <c r="C24" s="44" t="s">
        <v>68</v>
      </c>
      <c r="D24" s="45" t="s">
        <v>69</v>
      </c>
      <c r="E24" s="46" t="s">
        <v>70</v>
      </c>
      <c r="F24" s="47" t="s">
        <v>72</v>
      </c>
      <c r="G24" s="7" t="s">
        <v>72</v>
      </c>
    </row>
    <row r="25" spans="2:9" ht="22.5" customHeight="1" x14ac:dyDescent="0.2">
      <c r="B25" s="48" t="s">
        <v>74</v>
      </c>
      <c r="C25" s="49" t="s">
        <v>69</v>
      </c>
      <c r="D25" s="50" t="s">
        <v>70</v>
      </c>
      <c r="E25" s="50" t="s">
        <v>70</v>
      </c>
      <c r="F25" s="51" t="s">
        <v>72</v>
      </c>
      <c r="G25" s="8" t="s">
        <v>72</v>
      </c>
    </row>
    <row r="26" spans="2:9" ht="22.5" customHeight="1" thickBot="1" x14ac:dyDescent="0.25">
      <c r="B26" s="52" t="s">
        <v>75</v>
      </c>
      <c r="C26" s="53" t="s">
        <v>70</v>
      </c>
      <c r="D26" s="53" t="s">
        <v>70</v>
      </c>
      <c r="E26" s="54" t="s">
        <v>72</v>
      </c>
      <c r="F26" s="54" t="s">
        <v>72</v>
      </c>
      <c r="G26" s="9" t="s">
        <v>72</v>
      </c>
    </row>
    <row r="28" spans="2:9" ht="15.75" x14ac:dyDescent="0.2">
      <c r="B28" s="264" t="s">
        <v>76</v>
      </c>
      <c r="C28" s="265"/>
      <c r="D28" s="265"/>
      <c r="E28" s="266"/>
    </row>
    <row r="29" spans="2:9" ht="15.75" x14ac:dyDescent="0.25">
      <c r="B29" s="23" t="s">
        <v>77</v>
      </c>
      <c r="C29" s="267" t="s">
        <v>30</v>
      </c>
      <c r="D29" s="268"/>
      <c r="E29" s="55" t="s">
        <v>83</v>
      </c>
    </row>
    <row r="30" spans="2:9" s="13" customFormat="1" ht="27.75" customHeight="1" x14ac:dyDescent="0.2">
      <c r="B30" s="56"/>
      <c r="C30" s="262" t="s">
        <v>160</v>
      </c>
      <c r="D30" s="263"/>
      <c r="E30" s="22" t="s">
        <v>80</v>
      </c>
      <c r="F30" s="57"/>
    </row>
    <row r="31" spans="2:9" s="13" customFormat="1" ht="27.75" customHeight="1" x14ac:dyDescent="0.2">
      <c r="B31" s="58"/>
      <c r="C31" s="262" t="s">
        <v>161</v>
      </c>
      <c r="D31" s="263"/>
      <c r="E31" s="22" t="s">
        <v>82</v>
      </c>
      <c r="F31" s="57"/>
    </row>
    <row r="32" spans="2:9" s="13" customFormat="1" ht="27.75" customHeight="1" x14ac:dyDescent="0.2">
      <c r="B32" s="59"/>
      <c r="C32" s="262" t="s">
        <v>162</v>
      </c>
      <c r="D32" s="263"/>
      <c r="E32" s="22" t="s">
        <v>81</v>
      </c>
      <c r="F32" s="57"/>
    </row>
    <row r="33" spans="2:6" s="13" customFormat="1" ht="27.75" customHeight="1" x14ac:dyDescent="0.2">
      <c r="B33" s="60"/>
      <c r="C33" s="262" t="s">
        <v>163</v>
      </c>
      <c r="D33" s="263"/>
      <c r="E33" s="22" t="s">
        <v>81</v>
      </c>
      <c r="F33" s="57"/>
    </row>
    <row r="34" spans="2:6" ht="20.25" customHeight="1" x14ac:dyDescent="0.2"/>
  </sheetData>
  <mergeCells count="18">
    <mergeCell ref="H4:H5"/>
    <mergeCell ref="B2:H2"/>
    <mergeCell ref="C3:H3"/>
    <mergeCell ref="B4:B5"/>
    <mergeCell ref="C4:D4"/>
    <mergeCell ref="E4:E5"/>
    <mergeCell ref="F4:F5"/>
    <mergeCell ref="G4:G5"/>
    <mergeCell ref="B12:C12"/>
    <mergeCell ref="E12:F12"/>
    <mergeCell ref="C32:D32"/>
    <mergeCell ref="C33:D33"/>
    <mergeCell ref="B28:E28"/>
    <mergeCell ref="C31:D31"/>
    <mergeCell ref="C30:D30"/>
    <mergeCell ref="C29:D29"/>
    <mergeCell ref="B19:G19"/>
    <mergeCell ref="C20:G20"/>
  </mergeCells>
  <pageMargins left="0.25" right="0.25" top="0.75" bottom="0.75" header="0.3" footer="0.3"/>
  <pageSetup scale="3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B2:H26"/>
  <sheetViews>
    <sheetView topLeftCell="E1" workbookViewId="0">
      <selection activeCell="D7" sqref="D7"/>
    </sheetView>
  </sheetViews>
  <sheetFormatPr baseColWidth="10" defaultRowHeight="15" x14ac:dyDescent="0.2"/>
  <cols>
    <col min="1" max="1" width="11.42578125" style="14"/>
    <col min="2" max="2" width="6.85546875" style="20" customWidth="1"/>
    <col min="3" max="3" width="41.7109375" style="14" customWidth="1"/>
    <col min="4" max="4" width="59.140625" style="14" customWidth="1"/>
    <col min="5" max="5" width="68.140625" style="14" customWidth="1"/>
    <col min="6" max="6" width="36.28515625" style="14" customWidth="1"/>
    <col min="7" max="7" width="48.5703125" style="14" customWidth="1"/>
    <col min="8" max="8" width="56.28515625" style="14" customWidth="1"/>
    <col min="9" max="16384" width="11.42578125" style="14"/>
  </cols>
  <sheetData>
    <row r="2" spans="2:8" ht="39.75" customHeight="1" x14ac:dyDescent="0.2">
      <c r="B2" s="291" t="s">
        <v>92</v>
      </c>
      <c r="C2" s="291"/>
      <c r="D2" s="291"/>
      <c r="E2" s="291"/>
      <c r="F2" s="291"/>
      <c r="G2" s="291"/>
      <c r="H2" s="291"/>
    </row>
    <row r="3" spans="2:8" ht="42" customHeight="1" x14ac:dyDescent="0.2">
      <c r="B3" s="267" t="s">
        <v>48</v>
      </c>
      <c r="C3" s="268"/>
      <c r="D3" s="267"/>
      <c r="E3" s="292"/>
      <c r="F3" s="292"/>
      <c r="G3" s="292"/>
      <c r="H3" s="268"/>
    </row>
    <row r="4" spans="2:8" ht="35.25" customHeight="1" x14ac:dyDescent="0.2">
      <c r="B4" s="267" t="s">
        <v>40</v>
      </c>
      <c r="C4" s="268"/>
      <c r="D4" s="267"/>
      <c r="E4" s="292"/>
      <c r="F4" s="292"/>
      <c r="G4" s="292"/>
      <c r="H4" s="268"/>
    </row>
    <row r="5" spans="2:8" ht="27.75" customHeight="1" x14ac:dyDescent="0.2">
      <c r="B5" s="16" t="s">
        <v>95</v>
      </c>
      <c r="C5" s="16" t="s">
        <v>49</v>
      </c>
      <c r="D5" s="16" t="s">
        <v>28</v>
      </c>
      <c r="E5" s="16" t="s">
        <v>43</v>
      </c>
      <c r="F5" s="16" t="s">
        <v>42</v>
      </c>
      <c r="G5" s="16" t="s">
        <v>41</v>
      </c>
      <c r="H5" s="16" t="s">
        <v>44</v>
      </c>
    </row>
    <row r="6" spans="2:8" ht="135" customHeight="1" x14ac:dyDescent="0.2">
      <c r="B6" s="18">
        <v>1</v>
      </c>
      <c r="C6" s="15"/>
      <c r="D6" s="15"/>
      <c r="E6" s="15"/>
      <c r="F6" s="15"/>
      <c r="G6" s="15"/>
      <c r="H6" s="17"/>
    </row>
    <row r="7" spans="2:8" ht="135" customHeight="1" x14ac:dyDescent="0.2">
      <c r="B7" s="18">
        <v>2</v>
      </c>
      <c r="C7" s="15"/>
      <c r="D7" s="15"/>
      <c r="E7" s="15"/>
      <c r="F7" s="15"/>
      <c r="G7" s="15"/>
      <c r="H7" s="17"/>
    </row>
    <row r="8" spans="2:8" ht="135" customHeight="1" x14ac:dyDescent="0.2">
      <c r="B8" s="18">
        <v>3</v>
      </c>
      <c r="C8" s="15"/>
      <c r="D8" s="15"/>
      <c r="E8" s="15"/>
      <c r="F8" s="15"/>
      <c r="G8" s="15"/>
      <c r="H8" s="17"/>
    </row>
    <row r="9" spans="2:8" ht="135" customHeight="1" x14ac:dyDescent="0.2">
      <c r="B9" s="18">
        <v>4</v>
      </c>
      <c r="C9" s="15"/>
      <c r="D9" s="15"/>
      <c r="E9" s="15"/>
      <c r="F9" s="15"/>
      <c r="G9" s="15"/>
      <c r="H9" s="17"/>
    </row>
    <row r="10" spans="2:8" ht="135" customHeight="1" x14ac:dyDescent="0.2">
      <c r="B10" s="18">
        <v>5</v>
      </c>
      <c r="C10" s="15"/>
      <c r="D10" s="15"/>
      <c r="E10" s="15"/>
      <c r="F10" s="15"/>
      <c r="G10" s="15"/>
      <c r="H10" s="17"/>
    </row>
    <row r="11" spans="2:8" ht="9" customHeight="1" x14ac:dyDescent="0.2"/>
    <row r="12" spans="2:8" s="12" customFormat="1" ht="22.5" customHeight="1" x14ac:dyDescent="0.2">
      <c r="B12" s="20"/>
      <c r="D12" s="290" t="s">
        <v>45</v>
      </c>
      <c r="E12" s="290" t="s">
        <v>45</v>
      </c>
      <c r="F12" s="290" t="s">
        <v>45</v>
      </c>
      <c r="G12" s="290" t="s">
        <v>45</v>
      </c>
    </row>
    <row r="13" spans="2:8" s="12" customFormat="1" ht="22.5" customHeight="1" x14ac:dyDescent="0.2">
      <c r="B13" s="20"/>
      <c r="D13" s="288" t="s">
        <v>46</v>
      </c>
      <c r="E13" s="288" t="s">
        <v>46</v>
      </c>
      <c r="F13" s="288" t="s">
        <v>46</v>
      </c>
      <c r="G13" s="288" t="s">
        <v>46</v>
      </c>
    </row>
    <row r="14" spans="2:8" s="12" customFormat="1" ht="22.5" customHeight="1" x14ac:dyDescent="0.2">
      <c r="B14" s="20"/>
      <c r="D14" s="289" t="s">
        <v>84</v>
      </c>
      <c r="E14" s="289" t="s">
        <v>84</v>
      </c>
      <c r="F14" s="289" t="s">
        <v>84</v>
      </c>
      <c r="G14" s="289" t="s">
        <v>84</v>
      </c>
    </row>
    <row r="15" spans="2:8" s="12" customFormat="1" ht="22.5" customHeight="1" x14ac:dyDescent="0.2">
      <c r="B15" s="20"/>
      <c r="D15" s="289" t="s">
        <v>85</v>
      </c>
      <c r="E15" s="289" t="s">
        <v>85</v>
      </c>
      <c r="F15" s="289" t="s">
        <v>85</v>
      </c>
      <c r="G15" s="289" t="s">
        <v>85</v>
      </c>
    </row>
    <row r="16" spans="2:8" s="12" customFormat="1" ht="22.5" customHeight="1" x14ac:dyDescent="0.2">
      <c r="B16" s="20"/>
      <c r="D16" s="289" t="s">
        <v>86</v>
      </c>
      <c r="E16" s="289" t="s">
        <v>86</v>
      </c>
      <c r="F16" s="289" t="s">
        <v>86</v>
      </c>
      <c r="G16" s="289" t="s">
        <v>86</v>
      </c>
    </row>
    <row r="17" spans="2:7" s="12" customFormat="1" ht="22.5" customHeight="1" x14ac:dyDescent="0.2">
      <c r="B17" s="20"/>
      <c r="D17" s="289" t="s">
        <v>87</v>
      </c>
      <c r="E17" s="289" t="s">
        <v>87</v>
      </c>
      <c r="F17" s="289" t="s">
        <v>87</v>
      </c>
      <c r="G17" s="289" t="s">
        <v>87</v>
      </c>
    </row>
    <row r="18" spans="2:7" s="12" customFormat="1" ht="22.5" customHeight="1" x14ac:dyDescent="0.2">
      <c r="B18" s="20"/>
      <c r="D18" s="288" t="s">
        <v>47</v>
      </c>
      <c r="E18" s="288" t="s">
        <v>47</v>
      </c>
      <c r="F18" s="288" t="s">
        <v>47</v>
      </c>
      <c r="G18" s="288" t="s">
        <v>47</v>
      </c>
    </row>
    <row r="19" spans="2:7" s="12" customFormat="1" ht="22.5" customHeight="1" x14ac:dyDescent="0.2">
      <c r="B19" s="20"/>
      <c r="D19" s="289" t="s">
        <v>88</v>
      </c>
      <c r="E19" s="289" t="s">
        <v>88</v>
      </c>
      <c r="F19" s="289" t="s">
        <v>88</v>
      </c>
      <c r="G19" s="289" t="s">
        <v>88</v>
      </c>
    </row>
    <row r="20" spans="2:7" s="12" customFormat="1" ht="22.5" customHeight="1" x14ac:dyDescent="0.2">
      <c r="B20" s="20"/>
      <c r="D20" s="289" t="s">
        <v>89</v>
      </c>
      <c r="E20" s="289" t="s">
        <v>89</v>
      </c>
      <c r="F20" s="289" t="s">
        <v>89</v>
      </c>
      <c r="G20" s="289" t="s">
        <v>89</v>
      </c>
    </row>
    <row r="21" spans="2:7" s="12" customFormat="1" ht="22.5" customHeight="1" x14ac:dyDescent="0.2">
      <c r="B21" s="20"/>
      <c r="D21" s="289" t="s">
        <v>90</v>
      </c>
      <c r="E21" s="289" t="s">
        <v>90</v>
      </c>
      <c r="F21" s="289" t="s">
        <v>90</v>
      </c>
      <c r="G21" s="289" t="s">
        <v>90</v>
      </c>
    </row>
    <row r="22" spans="2:7" s="12" customFormat="1" ht="22.5" customHeight="1" x14ac:dyDescent="0.2">
      <c r="B22" s="20"/>
      <c r="D22" s="289" t="s">
        <v>91</v>
      </c>
      <c r="E22" s="289" t="s">
        <v>91</v>
      </c>
      <c r="F22" s="289" t="s">
        <v>91</v>
      </c>
      <c r="G22" s="289" t="s">
        <v>91</v>
      </c>
    </row>
    <row r="23" spans="2:7" x14ac:dyDescent="0.2">
      <c r="D23" s="287"/>
      <c r="E23" s="287"/>
      <c r="F23" s="287"/>
      <c r="G23" s="287"/>
    </row>
    <row r="24" spans="2:7" x14ac:dyDescent="0.2">
      <c r="D24" s="287"/>
      <c r="E24" s="287"/>
      <c r="F24" s="287"/>
      <c r="G24" s="287"/>
    </row>
    <row r="25" spans="2:7" x14ac:dyDescent="0.2">
      <c r="D25" s="287"/>
      <c r="E25" s="287"/>
      <c r="F25" s="287"/>
      <c r="G25" s="287"/>
    </row>
    <row r="26" spans="2:7" x14ac:dyDescent="0.2">
      <c r="D26" s="287"/>
      <c r="E26" s="287"/>
      <c r="F26" s="287"/>
      <c r="G26" s="287"/>
    </row>
  </sheetData>
  <mergeCells count="20">
    <mergeCell ref="B2:H2"/>
    <mergeCell ref="D3:H3"/>
    <mergeCell ref="D4:H4"/>
    <mergeCell ref="D24:G24"/>
    <mergeCell ref="D25:G25"/>
    <mergeCell ref="D26:G26"/>
    <mergeCell ref="B3:C3"/>
    <mergeCell ref="B4:C4"/>
    <mergeCell ref="D18:G18"/>
    <mergeCell ref="D19:G19"/>
    <mergeCell ref="D20:G20"/>
    <mergeCell ref="D21:G21"/>
    <mergeCell ref="D22:G22"/>
    <mergeCell ref="D23:G23"/>
    <mergeCell ref="D12:G12"/>
    <mergeCell ref="D13:G13"/>
    <mergeCell ref="D14:G14"/>
    <mergeCell ref="D15:G15"/>
    <mergeCell ref="D16:G16"/>
    <mergeCell ref="D17:G17"/>
  </mergeCells>
  <phoneticPr fontId="0" type="noConversion"/>
  <printOptions horizontalCentered="1" verticalCentered="1"/>
  <pageMargins left="0.25" right="0.25" top="0.75" bottom="0.75" header="0.3" footer="0.3"/>
  <pageSetup scale="41"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B2:H10"/>
  <sheetViews>
    <sheetView topLeftCell="A3" workbookViewId="0">
      <selection activeCell="E6" sqref="E6"/>
    </sheetView>
  </sheetViews>
  <sheetFormatPr baseColWidth="10" defaultRowHeight="15" x14ac:dyDescent="0.2"/>
  <cols>
    <col min="1" max="1" width="11.42578125" style="14"/>
    <col min="2" max="2" width="5.5703125" style="14" customWidth="1"/>
    <col min="3" max="3" width="21.7109375" style="19" customWidth="1"/>
    <col min="4" max="4" width="55" style="19" customWidth="1"/>
    <col min="5" max="5" width="33.7109375" style="14" customWidth="1"/>
    <col min="6" max="6" width="27.5703125" style="14" customWidth="1"/>
    <col min="7" max="7" width="40.7109375" style="14" customWidth="1"/>
    <col min="8" max="8" width="30" style="14" customWidth="1"/>
    <col min="9" max="16384" width="11.42578125" style="14"/>
  </cols>
  <sheetData>
    <row r="2" spans="2:8" ht="36" customHeight="1" x14ac:dyDescent="0.2">
      <c r="B2" s="294" t="s">
        <v>58</v>
      </c>
      <c r="C2" s="294"/>
      <c r="D2" s="294"/>
      <c r="E2" s="294"/>
      <c r="F2" s="294"/>
      <c r="G2" s="294"/>
      <c r="H2" s="294"/>
    </row>
    <row r="3" spans="2:8" ht="30.75" customHeight="1" thickBot="1" x14ac:dyDescent="0.25">
      <c r="B3" s="267" t="s">
        <v>54</v>
      </c>
      <c r="C3" s="268"/>
      <c r="D3" s="262"/>
      <c r="E3" s="293"/>
      <c r="F3" s="293"/>
      <c r="G3" s="293"/>
      <c r="H3" s="263"/>
    </row>
    <row r="4" spans="2:8" ht="30.75" customHeight="1" thickTop="1" thickBot="1" x14ac:dyDescent="0.25">
      <c r="B4" s="295" t="s">
        <v>95</v>
      </c>
      <c r="C4" s="281" t="s">
        <v>56</v>
      </c>
      <c r="D4" s="282"/>
      <c r="E4" s="298" t="s">
        <v>93</v>
      </c>
      <c r="F4" s="298"/>
      <c r="G4" s="283" t="s">
        <v>13</v>
      </c>
      <c r="H4" s="297" t="s">
        <v>96</v>
      </c>
    </row>
    <row r="5" spans="2:8" ht="30.75" customHeight="1" thickTop="1" thickBot="1" x14ac:dyDescent="0.25">
      <c r="B5" s="296"/>
      <c r="C5" s="21" t="s">
        <v>57</v>
      </c>
      <c r="D5" s="21" t="s">
        <v>94</v>
      </c>
      <c r="E5" s="21" t="s">
        <v>32</v>
      </c>
      <c r="F5" s="21" t="s">
        <v>14</v>
      </c>
      <c r="G5" s="284"/>
      <c r="H5" s="297"/>
    </row>
    <row r="6" spans="2:8" ht="125.25" customHeight="1" thickTop="1" x14ac:dyDescent="0.2">
      <c r="B6" s="18">
        <v>1</v>
      </c>
      <c r="C6" s="22"/>
      <c r="D6" s="22"/>
      <c r="E6" s="22"/>
      <c r="F6" s="22"/>
      <c r="G6" s="22"/>
      <c r="H6" s="22"/>
    </row>
    <row r="7" spans="2:8" ht="125.25" customHeight="1" x14ac:dyDescent="0.2">
      <c r="B7" s="23">
        <v>2</v>
      </c>
      <c r="C7" s="22"/>
      <c r="D7" s="22"/>
      <c r="E7" s="22"/>
      <c r="F7" s="22"/>
      <c r="G7" s="22"/>
      <c r="H7" s="22"/>
    </row>
    <row r="8" spans="2:8" ht="125.25" customHeight="1" x14ac:dyDescent="0.2">
      <c r="B8" s="24">
        <v>3</v>
      </c>
      <c r="C8" s="26"/>
      <c r="D8" s="26"/>
      <c r="E8" s="25"/>
      <c r="F8" s="25"/>
      <c r="G8" s="25"/>
      <c r="H8" s="25"/>
    </row>
    <row r="9" spans="2:8" ht="125.25" customHeight="1" x14ac:dyDescent="0.2">
      <c r="B9" s="24">
        <v>4</v>
      </c>
      <c r="C9" s="26"/>
      <c r="D9" s="26"/>
      <c r="E9" s="25"/>
      <c r="F9" s="25"/>
      <c r="G9" s="25"/>
      <c r="H9" s="25"/>
    </row>
    <row r="10" spans="2:8" ht="125.25" customHeight="1" x14ac:dyDescent="0.2">
      <c r="B10" s="24">
        <v>5</v>
      </c>
      <c r="C10" s="26"/>
      <c r="D10" s="26"/>
      <c r="E10" s="25"/>
      <c r="F10" s="25"/>
      <c r="G10" s="25"/>
      <c r="H10" s="25"/>
    </row>
  </sheetData>
  <mergeCells count="8">
    <mergeCell ref="B3:C3"/>
    <mergeCell ref="D3:H3"/>
    <mergeCell ref="G4:G5"/>
    <mergeCell ref="B2:H2"/>
    <mergeCell ref="B4:B5"/>
    <mergeCell ref="C4:D4"/>
    <mergeCell ref="H4:H5"/>
    <mergeCell ref="E4:F4"/>
  </mergeCells>
  <pageMargins left="0.25" right="0.25" top="0.75" bottom="0.75" header="0.3" footer="0.3"/>
  <pageSetup scale="6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2:IX80"/>
  <sheetViews>
    <sheetView tabSelected="1" topLeftCell="A9" zoomScale="80" zoomScaleNormal="80" zoomScaleSheetLayoutView="75" workbookViewId="0">
      <pane ySplit="2" topLeftCell="A11" activePane="bottomLeft" state="frozen"/>
      <selection activeCell="K9" sqref="K9"/>
      <selection pane="bottomLeft" activeCell="A9" sqref="A9:A10"/>
    </sheetView>
  </sheetViews>
  <sheetFormatPr baseColWidth="10" defaultRowHeight="12.75" x14ac:dyDescent="0.2"/>
  <cols>
    <col min="1" max="1" width="6.140625" style="68" bestFit="1" customWidth="1"/>
    <col min="2" max="2" width="38.85546875" style="73" customWidth="1"/>
    <col min="3" max="3" width="37.28515625" style="70" bestFit="1" customWidth="1"/>
    <col min="4" max="4" width="47.7109375" style="70" bestFit="1" customWidth="1"/>
    <col min="5" max="5" width="56.7109375" style="70" bestFit="1" customWidth="1"/>
    <col min="6" max="6" width="23.5703125" style="70" bestFit="1" customWidth="1"/>
    <col min="7" max="7" width="34.42578125" style="70" bestFit="1" customWidth="1"/>
    <col min="8" max="8" width="59.7109375" style="70" customWidth="1"/>
    <col min="9" max="9" width="52.28515625" style="70" customWidth="1"/>
    <col min="10" max="10" width="56.7109375" style="70" customWidth="1"/>
    <col min="11" max="11" width="23.85546875" style="70" customWidth="1"/>
    <col min="12" max="12" width="20" style="70" customWidth="1"/>
    <col min="13" max="13" width="14.7109375" style="70" customWidth="1"/>
    <col min="14" max="14" width="25.28515625" style="70" customWidth="1"/>
    <col min="15" max="15" width="26.85546875" style="70" customWidth="1"/>
    <col min="16" max="16" width="17.28515625" style="70" customWidth="1"/>
    <col min="17" max="17" width="31.5703125" style="70" customWidth="1"/>
    <col min="18" max="18" width="21" style="70" customWidth="1"/>
    <col min="19" max="19" width="15.42578125" style="70" customWidth="1"/>
    <col min="20" max="20" width="21" style="73" customWidth="1"/>
    <col min="21" max="21" width="29" style="70" customWidth="1"/>
    <col min="22" max="22" width="20" style="70" customWidth="1"/>
    <col min="23" max="23" width="14.7109375" style="70" customWidth="1"/>
    <col min="24" max="24" width="25.28515625" style="70" customWidth="1"/>
    <col min="25" max="25" width="25.85546875" style="70" customWidth="1"/>
    <col min="26" max="26" width="50.140625" style="70" customWidth="1"/>
    <col min="27" max="27" width="68.85546875" style="70" customWidth="1"/>
    <col min="28" max="28" width="42" style="70" customWidth="1"/>
    <col min="29" max="29" width="16.5703125" style="70" customWidth="1"/>
    <col min="30" max="30" width="16" style="70" customWidth="1"/>
    <col min="31" max="31" width="0.5703125" style="70" customWidth="1"/>
    <col min="32" max="32" width="27" style="70" hidden="1" customWidth="1"/>
    <col min="33" max="33" width="37.5703125" style="70" hidden="1" customWidth="1"/>
    <col min="34" max="34" width="34.5703125" style="70" hidden="1" customWidth="1"/>
    <col min="35" max="35" width="35.85546875" style="70" hidden="1" customWidth="1"/>
    <col min="36" max="36" width="46.42578125" style="70" hidden="1" customWidth="1"/>
    <col min="37" max="37" width="68.28515625" style="70" customWidth="1"/>
    <col min="38" max="38" width="64.5703125" style="70" customWidth="1"/>
    <col min="39" max="39" width="47.5703125" style="70" hidden="1" customWidth="1"/>
    <col min="40" max="40" width="43.28515625" style="70" hidden="1" customWidth="1"/>
    <col min="41" max="41" width="30" style="70" hidden="1" customWidth="1"/>
    <col min="42" max="42" width="17.28515625" style="70" hidden="1" customWidth="1"/>
    <col min="43" max="43" width="13.42578125" style="70" hidden="1" customWidth="1"/>
    <col min="44" max="44" width="52" style="70" customWidth="1"/>
    <col min="45" max="45" width="40.7109375" style="70" customWidth="1"/>
    <col min="46" max="16384" width="11.42578125" style="70"/>
  </cols>
  <sheetData>
    <row r="2" spans="1:258" ht="13.5" thickBot="1" x14ac:dyDescent="0.25"/>
    <row r="3" spans="1:258" ht="21" customHeight="1" x14ac:dyDescent="0.2">
      <c r="A3" s="301"/>
      <c r="B3" s="302"/>
      <c r="C3" s="302"/>
      <c r="D3" s="302"/>
      <c r="E3" s="302"/>
      <c r="F3" s="303"/>
      <c r="G3" s="316" t="s">
        <v>331</v>
      </c>
      <c r="H3" s="317"/>
      <c r="I3" s="317"/>
      <c r="J3" s="317"/>
      <c r="K3" s="317"/>
      <c r="L3" s="317"/>
      <c r="M3" s="317"/>
      <c r="N3" s="317"/>
      <c r="O3" s="317"/>
      <c r="P3" s="317"/>
      <c r="Q3" s="317"/>
      <c r="R3" s="317"/>
      <c r="S3" s="317"/>
      <c r="T3" s="317"/>
      <c r="U3" s="317"/>
      <c r="V3" s="317"/>
      <c r="W3" s="317"/>
      <c r="X3" s="317"/>
      <c r="Y3" s="317"/>
      <c r="Z3" s="317"/>
      <c r="AA3" s="317"/>
      <c r="AB3" s="317"/>
      <c r="AC3" s="317"/>
      <c r="AD3" s="317"/>
      <c r="AE3" s="90"/>
      <c r="AF3" s="94" t="s">
        <v>332</v>
      </c>
      <c r="AG3" s="94"/>
      <c r="AH3" s="94"/>
      <c r="AI3" s="94"/>
      <c r="AJ3" s="94"/>
      <c r="AK3" s="94"/>
      <c r="AL3" s="94"/>
      <c r="AM3" s="94"/>
      <c r="AN3" s="366" t="s">
        <v>484</v>
      </c>
      <c r="AO3" s="367"/>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c r="EP3" s="72"/>
      <c r="EQ3" s="72"/>
      <c r="ER3" s="72"/>
      <c r="ES3" s="72"/>
      <c r="ET3" s="72"/>
      <c r="EU3" s="72"/>
      <c r="EV3" s="72"/>
      <c r="EW3" s="72"/>
      <c r="EX3" s="72"/>
      <c r="EY3" s="72"/>
      <c r="EZ3" s="72"/>
      <c r="FA3" s="72"/>
      <c r="FB3" s="72"/>
      <c r="FC3" s="72"/>
      <c r="FD3" s="72"/>
      <c r="FE3" s="72"/>
      <c r="FF3" s="72"/>
      <c r="FG3" s="72"/>
      <c r="FH3" s="72"/>
      <c r="FI3" s="72"/>
      <c r="FJ3" s="72"/>
      <c r="FK3" s="72"/>
      <c r="FL3" s="72"/>
      <c r="FM3" s="72"/>
      <c r="FN3" s="72"/>
      <c r="FO3" s="72"/>
      <c r="FP3" s="72"/>
      <c r="FQ3" s="72"/>
      <c r="FR3" s="72"/>
      <c r="FS3" s="72"/>
      <c r="FT3" s="72"/>
      <c r="FU3" s="72"/>
      <c r="FV3" s="72"/>
      <c r="FW3" s="72"/>
      <c r="FX3" s="72"/>
      <c r="FY3" s="72"/>
      <c r="FZ3" s="72"/>
      <c r="GA3" s="72"/>
      <c r="GB3" s="72"/>
      <c r="GC3" s="72"/>
      <c r="GD3" s="72"/>
      <c r="GE3" s="72"/>
      <c r="GF3" s="72"/>
      <c r="GG3" s="72"/>
      <c r="GH3" s="72"/>
      <c r="GI3" s="72"/>
      <c r="GJ3" s="72"/>
      <c r="GK3" s="72"/>
      <c r="GL3" s="72"/>
      <c r="GM3" s="72"/>
      <c r="GN3" s="72"/>
      <c r="GO3" s="72"/>
      <c r="GP3" s="72"/>
      <c r="GQ3" s="72"/>
      <c r="GR3" s="72"/>
      <c r="GS3" s="72"/>
      <c r="GT3" s="72"/>
      <c r="GU3" s="72"/>
      <c r="GV3" s="72"/>
      <c r="GW3" s="72"/>
      <c r="GX3" s="72"/>
      <c r="GY3" s="72"/>
      <c r="GZ3" s="72"/>
      <c r="HA3" s="72"/>
      <c r="HB3" s="72"/>
      <c r="HC3" s="72"/>
      <c r="HD3" s="72"/>
      <c r="HE3" s="72"/>
      <c r="HF3" s="72"/>
      <c r="HG3" s="72"/>
      <c r="HH3" s="72"/>
      <c r="HI3" s="72"/>
      <c r="HJ3" s="72"/>
      <c r="HK3" s="72"/>
      <c r="HL3" s="72"/>
      <c r="HM3" s="72"/>
      <c r="HN3" s="72"/>
      <c r="HO3" s="72"/>
      <c r="HP3" s="72"/>
      <c r="HQ3" s="72"/>
      <c r="HR3" s="72"/>
      <c r="HS3" s="72"/>
      <c r="HT3" s="72"/>
      <c r="HU3" s="72"/>
      <c r="HV3" s="72"/>
      <c r="HW3" s="72"/>
      <c r="HX3" s="72"/>
      <c r="HY3" s="72"/>
      <c r="HZ3" s="72"/>
      <c r="IA3" s="72"/>
      <c r="IB3" s="72"/>
      <c r="IC3" s="72"/>
      <c r="ID3" s="72"/>
      <c r="IE3" s="72"/>
      <c r="IF3" s="72"/>
      <c r="IG3" s="72"/>
      <c r="IH3" s="72"/>
      <c r="II3" s="72"/>
      <c r="IJ3" s="72"/>
      <c r="IK3" s="72"/>
      <c r="IL3" s="72"/>
      <c r="IM3" s="72"/>
      <c r="IN3" s="72"/>
      <c r="IO3" s="72"/>
      <c r="IP3" s="72"/>
      <c r="IQ3" s="72"/>
      <c r="IR3" s="72"/>
      <c r="IS3" s="72"/>
      <c r="IT3" s="72"/>
      <c r="IU3" s="72"/>
      <c r="IV3" s="72"/>
      <c r="IW3" s="72"/>
      <c r="IX3" s="72"/>
    </row>
    <row r="4" spans="1:258" ht="21" customHeight="1" x14ac:dyDescent="0.2">
      <c r="A4" s="304"/>
      <c r="B4" s="305"/>
      <c r="C4" s="305"/>
      <c r="D4" s="305"/>
      <c r="E4" s="305"/>
      <c r="F4" s="306"/>
      <c r="G4" s="318"/>
      <c r="H4" s="319"/>
      <c r="I4" s="319"/>
      <c r="J4" s="319"/>
      <c r="K4" s="319"/>
      <c r="L4" s="319"/>
      <c r="M4" s="319"/>
      <c r="N4" s="319"/>
      <c r="O4" s="319"/>
      <c r="P4" s="319"/>
      <c r="Q4" s="319"/>
      <c r="R4" s="319"/>
      <c r="S4" s="319"/>
      <c r="T4" s="319"/>
      <c r="U4" s="319"/>
      <c r="V4" s="319"/>
      <c r="W4" s="319"/>
      <c r="X4" s="319"/>
      <c r="Y4" s="319"/>
      <c r="Z4" s="319"/>
      <c r="AA4" s="319"/>
      <c r="AB4" s="319"/>
      <c r="AC4" s="319"/>
      <c r="AD4" s="319"/>
      <c r="AE4" s="91"/>
      <c r="AF4" s="95" t="s">
        <v>333</v>
      </c>
      <c r="AG4" s="95"/>
      <c r="AH4" s="95"/>
      <c r="AI4" s="95"/>
      <c r="AJ4" s="95"/>
      <c r="AK4" s="95"/>
      <c r="AL4" s="95"/>
      <c r="AM4" s="95"/>
      <c r="AN4" s="368">
        <v>1</v>
      </c>
      <c r="AO4" s="369"/>
      <c r="AS4" s="72"/>
      <c r="AT4" s="72"/>
      <c r="AU4" s="72"/>
      <c r="AV4" s="72"/>
      <c r="AW4" s="72"/>
      <c r="AX4" s="72"/>
      <c r="AY4" s="72"/>
      <c r="AZ4" s="72"/>
      <c r="BA4" s="72"/>
      <c r="BB4" s="72"/>
      <c r="BC4" s="72"/>
      <c r="BD4" s="72"/>
      <c r="BE4" s="72"/>
      <c r="BF4" s="72"/>
      <c r="BG4" s="72"/>
      <c r="BH4" s="72"/>
      <c r="BI4" s="72"/>
      <c r="BJ4" s="72"/>
      <c r="BK4" s="72"/>
      <c r="BL4" s="72"/>
      <c r="BM4" s="72"/>
      <c r="BN4" s="72"/>
      <c r="BO4" s="72"/>
      <c r="BP4" s="72"/>
      <c r="BQ4" s="72"/>
      <c r="BR4" s="72"/>
      <c r="BS4" s="72"/>
      <c r="BT4" s="72"/>
      <c r="BU4" s="72"/>
      <c r="BV4" s="72"/>
      <c r="BW4" s="72"/>
      <c r="BX4" s="72"/>
      <c r="BY4" s="72"/>
      <c r="BZ4" s="72"/>
      <c r="CA4" s="72"/>
      <c r="CB4" s="72"/>
      <c r="CC4" s="72"/>
      <c r="CD4" s="72"/>
      <c r="CE4" s="72"/>
      <c r="CF4" s="72"/>
      <c r="CG4" s="72"/>
      <c r="CH4" s="72"/>
      <c r="CI4" s="72"/>
      <c r="CJ4" s="72"/>
      <c r="CK4" s="72"/>
      <c r="CL4" s="72"/>
      <c r="CM4" s="72"/>
      <c r="CN4" s="72"/>
      <c r="CO4" s="72"/>
      <c r="CP4" s="72"/>
      <c r="CQ4" s="72"/>
      <c r="CR4" s="72"/>
      <c r="CS4" s="72"/>
      <c r="CT4" s="72"/>
      <c r="CU4" s="72"/>
      <c r="CV4" s="72"/>
      <c r="CW4" s="72"/>
      <c r="CX4" s="72"/>
      <c r="CY4" s="72"/>
      <c r="CZ4" s="72"/>
      <c r="DA4" s="72"/>
      <c r="DB4" s="72"/>
      <c r="DC4" s="72"/>
      <c r="DD4" s="72"/>
      <c r="DE4" s="72"/>
      <c r="DF4" s="72"/>
      <c r="DG4" s="72"/>
      <c r="DH4" s="72"/>
      <c r="DI4" s="72"/>
      <c r="DJ4" s="72"/>
      <c r="DK4" s="72"/>
      <c r="DL4" s="72"/>
      <c r="DM4" s="72"/>
      <c r="DN4" s="72"/>
      <c r="DO4" s="72"/>
      <c r="DP4" s="72"/>
      <c r="DQ4" s="72"/>
      <c r="DR4" s="72"/>
      <c r="DS4" s="72"/>
      <c r="DT4" s="72"/>
      <c r="DU4" s="72"/>
      <c r="DV4" s="72"/>
      <c r="DW4" s="72"/>
      <c r="DX4" s="72"/>
      <c r="DY4" s="72"/>
      <c r="DZ4" s="72"/>
      <c r="EA4" s="72"/>
      <c r="EB4" s="72"/>
      <c r="EC4" s="72"/>
      <c r="ED4" s="72"/>
      <c r="EE4" s="72"/>
      <c r="EF4" s="72"/>
      <c r="EG4" s="72"/>
      <c r="EH4" s="72"/>
      <c r="EI4" s="72"/>
      <c r="EJ4" s="72"/>
      <c r="EK4" s="72"/>
      <c r="EL4" s="72"/>
      <c r="EM4" s="72"/>
      <c r="EN4" s="72"/>
      <c r="EO4" s="72"/>
      <c r="EP4" s="72"/>
      <c r="EQ4" s="72"/>
      <c r="ER4" s="72"/>
      <c r="ES4" s="72"/>
      <c r="ET4" s="72"/>
      <c r="EU4" s="72"/>
      <c r="EV4" s="72"/>
      <c r="EW4" s="72"/>
      <c r="EX4" s="72"/>
      <c r="EY4" s="72"/>
      <c r="EZ4" s="72"/>
      <c r="FA4" s="72"/>
      <c r="FB4" s="72"/>
      <c r="FC4" s="72"/>
      <c r="FD4" s="72"/>
      <c r="FE4" s="72"/>
      <c r="FF4" s="72"/>
      <c r="FG4" s="72"/>
      <c r="FH4" s="72"/>
      <c r="FI4" s="72"/>
      <c r="FJ4" s="72"/>
      <c r="FK4" s="72"/>
      <c r="FL4" s="72"/>
      <c r="FM4" s="72"/>
      <c r="FN4" s="72"/>
      <c r="FO4" s="72"/>
      <c r="FP4" s="72"/>
      <c r="FQ4" s="72"/>
      <c r="FR4" s="72"/>
      <c r="FS4" s="72"/>
      <c r="FT4" s="72"/>
      <c r="FU4" s="72"/>
      <c r="FV4" s="72"/>
      <c r="FW4" s="72"/>
      <c r="FX4" s="72"/>
      <c r="FY4" s="72"/>
      <c r="FZ4" s="72"/>
      <c r="GA4" s="72"/>
      <c r="GB4" s="72"/>
      <c r="GC4" s="72"/>
      <c r="GD4" s="72"/>
      <c r="GE4" s="72"/>
      <c r="GF4" s="72"/>
      <c r="GG4" s="72"/>
      <c r="GH4" s="72"/>
      <c r="GI4" s="72"/>
      <c r="GJ4" s="72"/>
      <c r="GK4" s="72"/>
      <c r="GL4" s="72"/>
      <c r="GM4" s="72"/>
      <c r="GN4" s="72"/>
      <c r="GO4" s="72"/>
      <c r="GP4" s="72"/>
      <c r="GQ4" s="72"/>
      <c r="GR4" s="72"/>
      <c r="GS4" s="72"/>
      <c r="GT4" s="72"/>
      <c r="GU4" s="72"/>
      <c r="GV4" s="72"/>
      <c r="GW4" s="72"/>
      <c r="GX4" s="72"/>
      <c r="GY4" s="72"/>
      <c r="GZ4" s="72"/>
      <c r="HA4" s="72"/>
      <c r="HB4" s="72"/>
      <c r="HC4" s="72"/>
      <c r="HD4" s="72"/>
      <c r="HE4" s="72"/>
      <c r="HF4" s="72"/>
      <c r="HG4" s="72"/>
      <c r="HH4" s="72"/>
      <c r="HI4" s="72"/>
      <c r="HJ4" s="72"/>
      <c r="HK4" s="72"/>
      <c r="HL4" s="72"/>
      <c r="HM4" s="72"/>
      <c r="HN4" s="72"/>
      <c r="HO4" s="72"/>
      <c r="HP4" s="72"/>
      <c r="HQ4" s="72"/>
      <c r="HR4" s="72"/>
      <c r="HS4" s="72"/>
      <c r="HT4" s="72"/>
      <c r="HU4" s="72"/>
      <c r="HV4" s="72"/>
      <c r="HW4" s="72"/>
      <c r="HX4" s="72"/>
      <c r="HY4" s="72"/>
      <c r="HZ4" s="72"/>
      <c r="IA4" s="72"/>
      <c r="IB4" s="72"/>
      <c r="IC4" s="72"/>
      <c r="ID4" s="72"/>
      <c r="IE4" s="72"/>
      <c r="IF4" s="72"/>
      <c r="IG4" s="72"/>
      <c r="IH4" s="72"/>
      <c r="II4" s="72"/>
      <c r="IJ4" s="72"/>
      <c r="IK4" s="72"/>
      <c r="IL4" s="72"/>
      <c r="IM4" s="72"/>
      <c r="IN4" s="72"/>
      <c r="IO4" s="72"/>
      <c r="IP4" s="72"/>
      <c r="IQ4" s="72"/>
      <c r="IR4" s="72"/>
      <c r="IS4" s="72"/>
      <c r="IT4" s="72"/>
      <c r="IU4" s="72"/>
      <c r="IV4" s="72"/>
      <c r="IW4" s="72"/>
      <c r="IX4" s="72"/>
    </row>
    <row r="5" spans="1:258" ht="21" customHeight="1" x14ac:dyDescent="0.2">
      <c r="A5" s="304"/>
      <c r="B5" s="305"/>
      <c r="C5" s="305"/>
      <c r="D5" s="305"/>
      <c r="E5" s="305"/>
      <c r="F5" s="306"/>
      <c r="G5" s="318" t="s">
        <v>475</v>
      </c>
      <c r="H5" s="320"/>
      <c r="I5" s="320"/>
      <c r="J5" s="320"/>
      <c r="K5" s="320"/>
      <c r="L5" s="320"/>
      <c r="M5" s="320"/>
      <c r="N5" s="320"/>
      <c r="O5" s="320"/>
      <c r="P5" s="320"/>
      <c r="Q5" s="320"/>
      <c r="R5" s="320"/>
      <c r="S5" s="320"/>
      <c r="T5" s="320"/>
      <c r="U5" s="320"/>
      <c r="V5" s="320"/>
      <c r="W5" s="320"/>
      <c r="X5" s="320"/>
      <c r="Y5" s="320"/>
      <c r="Z5" s="320"/>
      <c r="AA5" s="320"/>
      <c r="AB5" s="320"/>
      <c r="AC5" s="320"/>
      <c r="AD5" s="320"/>
      <c r="AE5" s="92"/>
      <c r="AF5" s="96" t="s">
        <v>334</v>
      </c>
      <c r="AG5" s="96"/>
      <c r="AH5" s="96"/>
      <c r="AI5" s="96"/>
      <c r="AJ5" s="96"/>
      <c r="AK5" s="96"/>
      <c r="AL5" s="96"/>
      <c r="AM5" s="96"/>
      <c r="AN5" s="99">
        <v>43214</v>
      </c>
      <c r="AO5" s="87" t="s">
        <v>485</v>
      </c>
      <c r="AS5" s="72"/>
      <c r="AT5" s="72"/>
      <c r="AU5" s="72"/>
      <c r="AV5" s="72"/>
      <c r="AW5" s="72"/>
      <c r="AX5" s="72"/>
      <c r="AY5" s="72"/>
      <c r="AZ5" s="72"/>
      <c r="BA5" s="72"/>
      <c r="BB5" s="72"/>
      <c r="BC5" s="72"/>
      <c r="BD5" s="72"/>
      <c r="BE5" s="72"/>
      <c r="BF5" s="72"/>
      <c r="BG5" s="72"/>
      <c r="BH5" s="72"/>
      <c r="BI5" s="72"/>
      <c r="BJ5" s="72"/>
      <c r="BK5" s="72"/>
      <c r="BL5" s="72"/>
      <c r="BM5" s="72"/>
      <c r="BN5" s="72"/>
      <c r="BO5" s="72"/>
      <c r="BP5" s="72"/>
      <c r="BQ5" s="72"/>
      <c r="BR5" s="72"/>
      <c r="BS5" s="72"/>
      <c r="BT5" s="72"/>
      <c r="BU5" s="72"/>
      <c r="BV5" s="72"/>
      <c r="BW5" s="72"/>
      <c r="BX5" s="72"/>
      <c r="BY5" s="72"/>
      <c r="BZ5" s="72"/>
      <c r="CA5" s="72"/>
      <c r="CB5" s="72"/>
      <c r="CC5" s="72"/>
      <c r="CD5" s="72"/>
      <c r="CE5" s="72"/>
      <c r="CF5" s="72"/>
      <c r="CG5" s="72"/>
      <c r="CH5" s="72"/>
      <c r="CI5" s="72"/>
      <c r="CJ5" s="72"/>
      <c r="CK5" s="72"/>
      <c r="CL5" s="72"/>
      <c r="CM5" s="72"/>
      <c r="CN5" s="72"/>
      <c r="CO5" s="72"/>
      <c r="CP5" s="72"/>
      <c r="CQ5" s="72"/>
      <c r="CR5" s="72"/>
      <c r="CS5" s="72"/>
      <c r="CT5" s="72"/>
      <c r="CU5" s="72"/>
      <c r="CV5" s="72"/>
      <c r="CW5" s="72"/>
      <c r="CX5" s="72"/>
      <c r="CY5" s="72"/>
      <c r="CZ5" s="72"/>
      <c r="DA5" s="72"/>
      <c r="DB5" s="72"/>
      <c r="DC5" s="72"/>
      <c r="DD5" s="72"/>
      <c r="DE5" s="72"/>
      <c r="DF5" s="72"/>
      <c r="DG5" s="72"/>
      <c r="DH5" s="72"/>
      <c r="DI5" s="72"/>
      <c r="DJ5" s="72"/>
      <c r="DK5" s="72"/>
      <c r="DL5" s="72"/>
      <c r="DM5" s="72"/>
      <c r="DN5" s="72"/>
      <c r="DO5" s="72"/>
      <c r="DP5" s="72"/>
      <c r="DQ5" s="72"/>
      <c r="DR5" s="72"/>
      <c r="DS5" s="72"/>
      <c r="DT5" s="72"/>
      <c r="DU5" s="72"/>
      <c r="DV5" s="72"/>
      <c r="DW5" s="72"/>
      <c r="DX5" s="72"/>
      <c r="DY5" s="72"/>
      <c r="DZ5" s="72"/>
      <c r="EA5" s="72"/>
      <c r="EB5" s="72"/>
      <c r="EC5" s="72"/>
      <c r="ED5" s="72"/>
      <c r="EE5" s="72"/>
      <c r="EF5" s="72"/>
      <c r="EG5" s="72"/>
      <c r="EH5" s="72"/>
      <c r="EI5" s="72"/>
      <c r="EJ5" s="72"/>
      <c r="EK5" s="72"/>
      <c r="EL5" s="72"/>
      <c r="EM5" s="72"/>
      <c r="EN5" s="72"/>
      <c r="EO5" s="72"/>
      <c r="EP5" s="72"/>
      <c r="EQ5" s="72"/>
      <c r="ER5" s="72"/>
      <c r="ES5" s="72"/>
      <c r="ET5" s="72"/>
      <c r="EU5" s="72"/>
      <c r="EV5" s="72"/>
      <c r="EW5" s="72"/>
      <c r="EX5" s="72"/>
      <c r="EY5" s="72"/>
      <c r="EZ5" s="72"/>
      <c r="FA5" s="72"/>
      <c r="FB5" s="72"/>
      <c r="FC5" s="72"/>
      <c r="FD5" s="72"/>
      <c r="FE5" s="72"/>
      <c r="FF5" s="72"/>
      <c r="FG5" s="72"/>
      <c r="FH5" s="72"/>
      <c r="FI5" s="72"/>
      <c r="FJ5" s="72"/>
      <c r="FK5" s="72"/>
      <c r="FL5" s="72"/>
      <c r="FM5" s="72"/>
      <c r="FN5" s="72"/>
      <c r="FO5" s="72"/>
      <c r="FP5" s="72"/>
      <c r="FQ5" s="72"/>
      <c r="FR5" s="72"/>
      <c r="FS5" s="72"/>
      <c r="FT5" s="72"/>
      <c r="FU5" s="72"/>
      <c r="FV5" s="72"/>
      <c r="FW5" s="72"/>
      <c r="FX5" s="72"/>
      <c r="FY5" s="72"/>
      <c r="FZ5" s="72"/>
      <c r="GA5" s="72"/>
      <c r="GB5" s="72"/>
      <c r="GC5" s="72"/>
      <c r="GD5" s="72"/>
      <c r="GE5" s="72"/>
      <c r="GF5" s="72"/>
      <c r="GG5" s="72"/>
      <c r="GH5" s="72"/>
      <c r="GI5" s="72"/>
      <c r="GJ5" s="72"/>
      <c r="GK5" s="72"/>
      <c r="GL5" s="72"/>
      <c r="GM5" s="72"/>
      <c r="GN5" s="72"/>
      <c r="GO5" s="72"/>
      <c r="GP5" s="72"/>
      <c r="GQ5" s="72"/>
      <c r="GR5" s="72"/>
      <c r="GS5" s="72"/>
      <c r="GT5" s="72"/>
      <c r="GU5" s="72"/>
      <c r="GV5" s="72"/>
      <c r="GW5" s="72"/>
      <c r="GX5" s="72"/>
      <c r="GY5" s="72"/>
      <c r="GZ5" s="72"/>
      <c r="HA5" s="72"/>
      <c r="HB5" s="72"/>
      <c r="HC5" s="72"/>
      <c r="HD5" s="72"/>
      <c r="HE5" s="72"/>
      <c r="HF5" s="72"/>
      <c r="HG5" s="72"/>
      <c r="HH5" s="72"/>
      <c r="HI5" s="72"/>
      <c r="HJ5" s="72"/>
      <c r="HK5" s="72"/>
      <c r="HL5" s="72"/>
      <c r="HM5" s="72"/>
      <c r="HN5" s="72"/>
      <c r="HO5" s="72"/>
      <c r="HP5" s="72"/>
      <c r="HQ5" s="72"/>
      <c r="HR5" s="72"/>
      <c r="HS5" s="72"/>
      <c r="HT5" s="72"/>
      <c r="HU5" s="72"/>
      <c r="HV5" s="72"/>
      <c r="HW5" s="72"/>
      <c r="HX5" s="72"/>
      <c r="HY5" s="72"/>
      <c r="HZ5" s="72"/>
      <c r="IA5" s="72"/>
      <c r="IB5" s="72"/>
      <c r="IC5" s="72"/>
      <c r="ID5" s="72"/>
      <c r="IE5" s="72"/>
      <c r="IF5" s="72"/>
      <c r="IG5" s="72"/>
      <c r="IH5" s="72"/>
      <c r="II5" s="72"/>
      <c r="IJ5" s="72"/>
      <c r="IK5" s="72"/>
      <c r="IL5" s="72"/>
      <c r="IM5" s="72"/>
      <c r="IN5" s="72"/>
      <c r="IO5" s="72"/>
      <c r="IP5" s="72"/>
      <c r="IQ5" s="72"/>
      <c r="IR5" s="72"/>
      <c r="IS5" s="72"/>
      <c r="IT5" s="72"/>
      <c r="IU5" s="72"/>
      <c r="IV5" s="72"/>
      <c r="IW5" s="72"/>
      <c r="IX5" s="72"/>
    </row>
    <row r="6" spans="1:258" ht="21" customHeight="1" thickBot="1" x14ac:dyDescent="0.25">
      <c r="A6" s="304"/>
      <c r="B6" s="305"/>
      <c r="C6" s="305"/>
      <c r="D6" s="305"/>
      <c r="E6" s="305"/>
      <c r="F6" s="306"/>
      <c r="G6" s="321"/>
      <c r="H6" s="322"/>
      <c r="I6" s="322"/>
      <c r="J6" s="322"/>
      <c r="K6" s="322"/>
      <c r="L6" s="322"/>
      <c r="M6" s="322"/>
      <c r="N6" s="322"/>
      <c r="O6" s="322"/>
      <c r="P6" s="322"/>
      <c r="Q6" s="322"/>
      <c r="R6" s="322"/>
      <c r="S6" s="322"/>
      <c r="T6" s="322"/>
      <c r="U6" s="322"/>
      <c r="V6" s="322"/>
      <c r="W6" s="322"/>
      <c r="X6" s="322"/>
      <c r="Y6" s="322"/>
      <c r="Z6" s="322"/>
      <c r="AA6" s="322"/>
      <c r="AB6" s="322"/>
      <c r="AC6" s="322"/>
      <c r="AD6" s="322"/>
      <c r="AE6" s="93"/>
      <c r="AF6" s="97"/>
      <c r="AG6" s="97"/>
      <c r="AH6" s="97"/>
      <c r="AI6" s="97"/>
      <c r="AJ6" s="97"/>
      <c r="AK6" s="97"/>
      <c r="AL6" s="97"/>
      <c r="AM6" s="97"/>
      <c r="AN6" s="88"/>
      <c r="AO6" s="89"/>
      <c r="AS6" s="72"/>
      <c r="AT6" s="72"/>
      <c r="AU6" s="72"/>
      <c r="AV6" s="72"/>
      <c r="AW6" s="72"/>
      <c r="AX6" s="72"/>
      <c r="AY6" s="72"/>
      <c r="AZ6" s="72"/>
      <c r="BA6" s="72"/>
      <c r="BB6" s="72"/>
      <c r="BC6" s="72"/>
      <c r="BD6" s="72"/>
      <c r="BE6" s="72"/>
      <c r="BF6" s="72"/>
      <c r="BG6" s="72"/>
      <c r="BH6" s="72"/>
      <c r="BI6" s="72"/>
      <c r="BJ6" s="72"/>
      <c r="BK6" s="72"/>
      <c r="BL6" s="72"/>
      <c r="BM6" s="72"/>
      <c r="BN6" s="72"/>
      <c r="BO6" s="72"/>
      <c r="BP6" s="72"/>
      <c r="BQ6" s="72"/>
      <c r="BR6" s="72"/>
      <c r="BS6" s="72"/>
      <c r="BT6" s="72"/>
      <c r="BU6" s="72"/>
      <c r="BV6" s="72"/>
      <c r="BW6" s="72"/>
      <c r="BX6" s="72"/>
      <c r="BY6" s="72"/>
      <c r="BZ6" s="72"/>
      <c r="CA6" s="72"/>
      <c r="CB6" s="72"/>
      <c r="CC6" s="72"/>
      <c r="CD6" s="72"/>
      <c r="CE6" s="72"/>
      <c r="CF6" s="72"/>
      <c r="CG6" s="72"/>
      <c r="CH6" s="72"/>
      <c r="CI6" s="72"/>
      <c r="CJ6" s="72"/>
      <c r="CK6" s="72"/>
      <c r="CL6" s="72"/>
      <c r="CM6" s="72"/>
      <c r="CN6" s="72"/>
      <c r="CO6" s="72"/>
      <c r="CP6" s="72"/>
      <c r="CQ6" s="72"/>
      <c r="CR6" s="72"/>
      <c r="CS6" s="72"/>
      <c r="CT6" s="72"/>
      <c r="CU6" s="72"/>
      <c r="CV6" s="72"/>
      <c r="CW6" s="72"/>
      <c r="CX6" s="72"/>
      <c r="CY6" s="72"/>
      <c r="CZ6" s="72"/>
      <c r="DA6" s="72"/>
      <c r="DB6" s="72"/>
      <c r="DC6" s="72"/>
      <c r="DD6" s="72"/>
      <c r="DE6" s="72"/>
      <c r="DF6" s="72"/>
      <c r="DG6" s="72"/>
      <c r="DH6" s="72"/>
      <c r="DI6" s="72"/>
      <c r="DJ6" s="72"/>
      <c r="DK6" s="72"/>
      <c r="DL6" s="72"/>
      <c r="DM6" s="72"/>
      <c r="DN6" s="72"/>
      <c r="DO6" s="72"/>
      <c r="DP6" s="72"/>
      <c r="DQ6" s="72"/>
      <c r="DR6" s="72"/>
      <c r="DS6" s="72"/>
      <c r="DT6" s="72"/>
      <c r="DU6" s="72"/>
      <c r="DV6" s="72"/>
      <c r="DW6" s="72"/>
      <c r="DX6" s="72"/>
      <c r="DY6" s="72"/>
      <c r="DZ6" s="72"/>
      <c r="EA6" s="72"/>
      <c r="EB6" s="72"/>
      <c r="EC6" s="72"/>
      <c r="ED6" s="72"/>
      <c r="EE6" s="72"/>
      <c r="EF6" s="72"/>
      <c r="EG6" s="72"/>
      <c r="EH6" s="72"/>
      <c r="EI6" s="72"/>
      <c r="EJ6" s="72"/>
      <c r="EK6" s="72"/>
      <c r="EL6" s="72"/>
      <c r="EM6" s="72"/>
      <c r="EN6" s="72"/>
      <c r="EO6" s="72"/>
      <c r="EP6" s="72"/>
      <c r="EQ6" s="72"/>
      <c r="ER6" s="72"/>
      <c r="ES6" s="72"/>
      <c r="ET6" s="72"/>
      <c r="EU6" s="72"/>
      <c r="EV6" s="72"/>
      <c r="EW6" s="72"/>
      <c r="EX6" s="72"/>
      <c r="EY6" s="72"/>
      <c r="EZ6" s="72"/>
      <c r="FA6" s="72"/>
      <c r="FB6" s="72"/>
      <c r="FC6" s="72"/>
      <c r="FD6" s="72"/>
      <c r="FE6" s="72"/>
      <c r="FF6" s="72"/>
      <c r="FG6" s="72"/>
      <c r="FH6" s="72"/>
      <c r="FI6" s="72"/>
      <c r="FJ6" s="72"/>
      <c r="FK6" s="72"/>
      <c r="FL6" s="72"/>
      <c r="FM6" s="72"/>
      <c r="FN6" s="72"/>
      <c r="FO6" s="72"/>
      <c r="FP6" s="72"/>
      <c r="FQ6" s="72"/>
      <c r="FR6" s="72"/>
      <c r="FS6" s="72"/>
      <c r="FT6" s="72"/>
      <c r="FU6" s="72"/>
      <c r="FV6" s="72"/>
      <c r="FW6" s="72"/>
      <c r="FX6" s="72"/>
      <c r="FY6" s="72"/>
      <c r="FZ6" s="72"/>
      <c r="GA6" s="72"/>
      <c r="GB6" s="72"/>
      <c r="GC6" s="72"/>
      <c r="GD6" s="72"/>
      <c r="GE6" s="72"/>
      <c r="GF6" s="72"/>
      <c r="GG6" s="72"/>
      <c r="GH6" s="72"/>
      <c r="GI6" s="72"/>
      <c r="GJ6" s="72"/>
      <c r="GK6" s="72"/>
      <c r="GL6" s="72"/>
      <c r="GM6" s="72"/>
      <c r="GN6" s="72"/>
      <c r="GO6" s="72"/>
      <c r="GP6" s="72"/>
      <c r="GQ6" s="72"/>
      <c r="GR6" s="72"/>
      <c r="GS6" s="72"/>
      <c r="GT6" s="72"/>
      <c r="GU6" s="72"/>
      <c r="GV6" s="72"/>
      <c r="GW6" s="72"/>
      <c r="GX6" s="72"/>
      <c r="GY6" s="72"/>
      <c r="GZ6" s="72"/>
      <c r="HA6" s="72"/>
      <c r="HB6" s="72"/>
      <c r="HC6" s="72"/>
      <c r="HD6" s="72"/>
      <c r="HE6" s="72"/>
      <c r="HF6" s="72"/>
      <c r="HG6" s="72"/>
      <c r="HH6" s="72"/>
      <c r="HI6" s="72"/>
      <c r="HJ6" s="72"/>
      <c r="HK6" s="72"/>
      <c r="HL6" s="72"/>
      <c r="HM6" s="72"/>
      <c r="HN6" s="72"/>
      <c r="HO6" s="72"/>
      <c r="HP6" s="72"/>
      <c r="HQ6" s="72"/>
      <c r="HR6" s="72"/>
      <c r="HS6" s="72"/>
      <c r="HT6" s="72"/>
      <c r="HU6" s="72"/>
      <c r="HV6" s="72"/>
      <c r="HW6" s="72"/>
      <c r="HX6" s="72"/>
      <c r="HY6" s="72"/>
      <c r="HZ6" s="72"/>
      <c r="IA6" s="72"/>
      <c r="IB6" s="72"/>
      <c r="IC6" s="72"/>
      <c r="ID6" s="72"/>
      <c r="IE6" s="72"/>
      <c r="IF6" s="72"/>
      <c r="IG6" s="72"/>
      <c r="IH6" s="72"/>
      <c r="II6" s="72"/>
      <c r="IJ6" s="72"/>
      <c r="IK6" s="72"/>
      <c r="IL6" s="72"/>
      <c r="IM6" s="72"/>
      <c r="IN6" s="72"/>
      <c r="IO6" s="72"/>
      <c r="IP6" s="72"/>
      <c r="IQ6" s="72"/>
      <c r="IR6" s="72"/>
      <c r="IS6" s="72"/>
      <c r="IT6" s="72"/>
      <c r="IU6" s="72"/>
      <c r="IV6" s="72"/>
      <c r="IW6" s="72"/>
      <c r="IX6" s="72"/>
    </row>
    <row r="7" spans="1:258" ht="33" customHeight="1" thickBot="1" x14ac:dyDescent="0.25">
      <c r="A7" s="304"/>
      <c r="B7" s="305"/>
      <c r="C7" s="305"/>
      <c r="D7" s="305"/>
      <c r="E7" s="305"/>
      <c r="F7" s="306"/>
      <c r="G7" s="325" t="s">
        <v>247</v>
      </c>
      <c r="H7" s="326"/>
      <c r="I7" s="323" t="s">
        <v>248</v>
      </c>
      <c r="J7" s="323"/>
      <c r="K7" s="323"/>
      <c r="L7" s="333" t="s">
        <v>260</v>
      </c>
      <c r="M7" s="333"/>
      <c r="N7" s="333"/>
      <c r="O7" s="333"/>
      <c r="P7" s="313" t="s">
        <v>278</v>
      </c>
      <c r="Q7" s="313"/>
      <c r="R7" s="313"/>
      <c r="S7" s="313"/>
      <c r="T7" s="313"/>
      <c r="U7" s="313"/>
      <c r="V7" s="313"/>
      <c r="W7" s="313"/>
      <c r="X7" s="313"/>
      <c r="Y7" s="313"/>
      <c r="Z7" s="352" t="s">
        <v>379</v>
      </c>
      <c r="AA7" s="353"/>
      <c r="AB7" s="353"/>
      <c r="AC7" s="353"/>
      <c r="AD7" s="354"/>
      <c r="AE7" s="372" t="s">
        <v>249</v>
      </c>
      <c r="AF7" s="373"/>
      <c r="AG7" s="373"/>
      <c r="AH7" s="373"/>
      <c r="AI7" s="373"/>
      <c r="AJ7" s="373"/>
      <c r="AK7" s="373"/>
      <c r="AL7" s="373"/>
      <c r="AM7" s="373"/>
      <c r="AN7" s="373"/>
      <c r="AO7" s="374"/>
      <c r="AP7" s="72"/>
      <c r="AQ7" s="72"/>
      <c r="AR7" s="72"/>
      <c r="AS7" s="72"/>
      <c r="AT7" s="72"/>
      <c r="AU7" s="72"/>
      <c r="AV7" s="72"/>
      <c r="AW7" s="72"/>
      <c r="AX7" s="72"/>
      <c r="AY7" s="72"/>
      <c r="AZ7" s="72"/>
      <c r="BA7" s="72"/>
      <c r="BB7" s="72"/>
      <c r="BC7" s="72"/>
      <c r="BD7" s="72"/>
      <c r="BE7" s="72"/>
      <c r="BF7" s="72"/>
      <c r="BG7" s="72"/>
      <c r="BH7" s="72"/>
      <c r="BI7" s="72"/>
      <c r="BJ7" s="72"/>
      <c r="BK7" s="72"/>
      <c r="BL7" s="72"/>
      <c r="BM7" s="72"/>
      <c r="BN7" s="72"/>
      <c r="BO7" s="72"/>
      <c r="BP7" s="72"/>
      <c r="BQ7" s="72"/>
      <c r="BR7" s="72"/>
      <c r="BS7" s="72"/>
      <c r="BT7" s="72"/>
      <c r="BU7" s="72"/>
      <c r="BV7" s="72"/>
      <c r="BW7" s="72"/>
      <c r="BX7" s="72"/>
      <c r="BY7" s="72"/>
      <c r="BZ7" s="72"/>
      <c r="CA7" s="72"/>
      <c r="CB7" s="72"/>
      <c r="CC7" s="72"/>
      <c r="CD7" s="72"/>
      <c r="CE7" s="72"/>
      <c r="CF7" s="72"/>
      <c r="CG7" s="72"/>
      <c r="CH7" s="72"/>
      <c r="CI7" s="72"/>
      <c r="CJ7" s="72"/>
      <c r="CK7" s="72"/>
      <c r="CL7" s="72"/>
      <c r="CM7" s="72"/>
      <c r="CN7" s="72"/>
      <c r="CO7" s="72"/>
      <c r="CP7" s="72"/>
      <c r="CQ7" s="72"/>
      <c r="CR7" s="72"/>
      <c r="CS7" s="72"/>
      <c r="CT7" s="72"/>
      <c r="CU7" s="72"/>
      <c r="CV7" s="72"/>
      <c r="CW7" s="72"/>
      <c r="CX7" s="72"/>
      <c r="CY7" s="72"/>
      <c r="CZ7" s="72"/>
      <c r="DA7" s="72"/>
      <c r="DB7" s="72"/>
      <c r="DC7" s="72"/>
      <c r="DD7" s="72"/>
      <c r="DE7" s="72"/>
      <c r="DF7" s="72"/>
      <c r="DG7" s="72"/>
      <c r="DH7" s="72"/>
      <c r="DI7" s="72"/>
      <c r="DJ7" s="72"/>
      <c r="DK7" s="72"/>
      <c r="DL7" s="72"/>
      <c r="DM7" s="72"/>
      <c r="DN7" s="72"/>
      <c r="DO7" s="72"/>
      <c r="DP7" s="72"/>
      <c r="DQ7" s="72"/>
      <c r="DR7" s="72"/>
      <c r="DS7" s="72"/>
      <c r="DT7" s="72"/>
      <c r="DU7" s="72"/>
      <c r="DV7" s="72"/>
      <c r="DW7" s="72"/>
      <c r="DX7" s="72"/>
      <c r="DY7" s="72"/>
      <c r="DZ7" s="72"/>
      <c r="EA7" s="72"/>
      <c r="EB7" s="72"/>
      <c r="EC7" s="72"/>
      <c r="ED7" s="72"/>
      <c r="EE7" s="72"/>
      <c r="EF7" s="72"/>
      <c r="EG7" s="72"/>
      <c r="EH7" s="72"/>
      <c r="EI7" s="72"/>
      <c r="EJ7" s="72"/>
      <c r="EK7" s="72"/>
      <c r="EL7" s="72"/>
      <c r="EM7" s="72"/>
      <c r="EN7" s="72"/>
      <c r="EO7" s="72"/>
      <c r="EP7" s="72"/>
      <c r="EQ7" s="72"/>
      <c r="ER7" s="72"/>
      <c r="ES7" s="72"/>
      <c r="ET7" s="72"/>
      <c r="EU7" s="72"/>
      <c r="EV7" s="72"/>
      <c r="EW7" s="72"/>
      <c r="EX7" s="72"/>
      <c r="EY7" s="72"/>
      <c r="EZ7" s="72"/>
      <c r="FA7" s="72"/>
      <c r="FB7" s="72"/>
      <c r="FC7" s="72"/>
      <c r="FD7" s="72"/>
      <c r="FE7" s="72"/>
      <c r="FF7" s="72"/>
      <c r="FG7" s="72"/>
      <c r="FH7" s="72"/>
      <c r="FI7" s="72"/>
      <c r="FJ7" s="72"/>
      <c r="FK7" s="72"/>
      <c r="FL7" s="72"/>
      <c r="FM7" s="72"/>
      <c r="FN7" s="72"/>
      <c r="FO7" s="72"/>
      <c r="FP7" s="72"/>
      <c r="FQ7" s="72"/>
      <c r="FR7" s="72"/>
      <c r="FS7" s="72"/>
      <c r="FT7" s="72"/>
      <c r="FU7" s="72"/>
      <c r="FV7" s="72"/>
      <c r="FW7" s="72"/>
      <c r="FX7" s="72"/>
      <c r="FY7" s="72"/>
      <c r="FZ7" s="72"/>
      <c r="GA7" s="72"/>
      <c r="GB7" s="72"/>
      <c r="GC7" s="72"/>
      <c r="GD7" s="72"/>
      <c r="GE7" s="72"/>
      <c r="GF7" s="72"/>
      <c r="GG7" s="72"/>
      <c r="GH7" s="72"/>
      <c r="GI7" s="72"/>
      <c r="GJ7" s="72"/>
      <c r="GK7" s="72"/>
      <c r="GL7" s="72"/>
      <c r="GM7" s="72"/>
      <c r="GN7" s="72"/>
      <c r="GO7" s="72"/>
      <c r="GP7" s="72"/>
      <c r="GQ7" s="72"/>
      <c r="GR7" s="72"/>
      <c r="GS7" s="72"/>
      <c r="GT7" s="72"/>
      <c r="GU7" s="72"/>
      <c r="GV7" s="72"/>
      <c r="GW7" s="72"/>
      <c r="GX7" s="72"/>
      <c r="GY7" s="72"/>
      <c r="GZ7" s="72"/>
      <c r="HA7" s="72"/>
      <c r="HB7" s="72"/>
      <c r="HC7" s="72"/>
      <c r="HD7" s="72"/>
      <c r="HE7" s="72"/>
      <c r="HF7" s="72"/>
      <c r="HG7" s="72"/>
      <c r="HH7" s="72"/>
      <c r="HI7" s="72"/>
      <c r="HJ7" s="72"/>
      <c r="HK7" s="72"/>
      <c r="HL7" s="72"/>
      <c r="HM7" s="72"/>
      <c r="HN7" s="72"/>
      <c r="HO7" s="72"/>
      <c r="HP7" s="72"/>
      <c r="HQ7" s="72"/>
      <c r="HR7" s="72"/>
      <c r="HS7" s="72"/>
      <c r="HT7" s="72"/>
      <c r="HU7" s="72"/>
      <c r="HV7" s="72"/>
      <c r="HW7" s="72"/>
      <c r="HX7" s="72"/>
      <c r="HY7" s="72"/>
      <c r="HZ7" s="72"/>
      <c r="IA7" s="72"/>
      <c r="IB7" s="72"/>
      <c r="IC7" s="72"/>
      <c r="ID7" s="72"/>
      <c r="IE7" s="72"/>
      <c r="IF7" s="72"/>
      <c r="IG7" s="72"/>
      <c r="IH7" s="72"/>
      <c r="II7" s="72"/>
      <c r="IJ7" s="72"/>
      <c r="IK7" s="72"/>
      <c r="IL7" s="72"/>
      <c r="IM7" s="72"/>
      <c r="IN7" s="72"/>
      <c r="IO7" s="72"/>
      <c r="IP7" s="72"/>
      <c r="IQ7" s="72"/>
      <c r="IR7" s="72"/>
      <c r="IS7" s="72"/>
      <c r="IT7" s="72"/>
      <c r="IU7" s="72"/>
      <c r="IV7" s="72"/>
      <c r="IW7" s="72"/>
      <c r="IX7" s="72"/>
    </row>
    <row r="8" spans="1:258" ht="51" customHeight="1" thickBot="1" x14ac:dyDescent="0.25">
      <c r="A8" s="307"/>
      <c r="B8" s="308"/>
      <c r="C8" s="308"/>
      <c r="D8" s="308"/>
      <c r="E8" s="308"/>
      <c r="F8" s="309"/>
      <c r="G8" s="327"/>
      <c r="H8" s="328"/>
      <c r="I8" s="324"/>
      <c r="J8" s="324"/>
      <c r="K8" s="324"/>
      <c r="L8" s="331" t="s">
        <v>136</v>
      </c>
      <c r="M8" s="332"/>
      <c r="N8" s="82" t="s">
        <v>261</v>
      </c>
      <c r="O8" s="334" t="s">
        <v>83</v>
      </c>
      <c r="P8" s="329" t="s">
        <v>250</v>
      </c>
      <c r="Q8" s="330"/>
      <c r="R8" s="330"/>
      <c r="S8" s="330"/>
      <c r="T8" s="330"/>
      <c r="U8" s="330"/>
      <c r="V8" s="332"/>
      <c r="W8" s="332"/>
      <c r="X8" s="332"/>
      <c r="Y8" s="332"/>
      <c r="Z8" s="355" t="s">
        <v>262</v>
      </c>
      <c r="AA8" s="356"/>
      <c r="AB8" s="355"/>
      <c r="AC8" s="355"/>
      <c r="AD8" s="355"/>
      <c r="AE8" s="375" t="s">
        <v>251</v>
      </c>
      <c r="AF8" s="375"/>
      <c r="AG8" s="375"/>
      <c r="AH8" s="375"/>
      <c r="AI8" s="375"/>
      <c r="AJ8" s="375"/>
      <c r="AK8" s="375"/>
      <c r="AL8" s="375"/>
      <c r="AM8" s="375"/>
      <c r="AN8" s="375"/>
      <c r="AO8" s="376"/>
      <c r="AP8" s="80"/>
      <c r="AQ8" s="72"/>
      <c r="AR8" s="72"/>
      <c r="AS8" s="72"/>
      <c r="AT8" s="72"/>
      <c r="AU8" s="72"/>
      <c r="AV8" s="72"/>
      <c r="AW8" s="72"/>
      <c r="AX8" s="72"/>
      <c r="AY8" s="72"/>
      <c r="AZ8" s="72"/>
      <c r="BA8" s="72"/>
      <c r="BB8" s="72"/>
      <c r="BC8" s="72"/>
      <c r="BD8" s="72"/>
      <c r="BE8" s="72"/>
      <c r="BF8" s="72"/>
      <c r="BG8" s="72"/>
      <c r="BH8" s="72"/>
      <c r="BI8" s="72"/>
      <c r="BJ8" s="72"/>
      <c r="BK8" s="72"/>
      <c r="BL8" s="72"/>
      <c r="BM8" s="72"/>
      <c r="BN8" s="72"/>
      <c r="BO8" s="72"/>
      <c r="BP8" s="72"/>
      <c r="BQ8" s="72"/>
      <c r="BR8" s="72"/>
      <c r="BS8" s="72"/>
      <c r="BT8" s="72"/>
      <c r="BU8" s="72"/>
      <c r="BV8" s="72"/>
      <c r="BW8" s="72"/>
      <c r="BX8" s="72"/>
      <c r="BY8" s="72"/>
      <c r="BZ8" s="72"/>
      <c r="CA8" s="72"/>
      <c r="CB8" s="72"/>
      <c r="CC8" s="72"/>
      <c r="CD8" s="72"/>
      <c r="CE8" s="72"/>
      <c r="CF8" s="72"/>
      <c r="CG8" s="72"/>
      <c r="CH8" s="72"/>
      <c r="CI8" s="72"/>
      <c r="CJ8" s="72"/>
      <c r="CK8" s="72"/>
      <c r="CL8" s="72"/>
      <c r="CM8" s="72"/>
      <c r="CN8" s="72"/>
      <c r="CO8" s="72"/>
      <c r="CP8" s="72"/>
      <c r="CQ8" s="72"/>
      <c r="CR8" s="72"/>
      <c r="CS8" s="72"/>
      <c r="CT8" s="72"/>
      <c r="CU8" s="72"/>
      <c r="CV8" s="72"/>
      <c r="CW8" s="72"/>
      <c r="CX8" s="72"/>
      <c r="CY8" s="72"/>
      <c r="CZ8" s="72"/>
      <c r="DA8" s="72"/>
      <c r="DB8" s="72"/>
      <c r="DC8" s="72"/>
      <c r="DD8" s="72"/>
      <c r="DE8" s="72"/>
      <c r="DF8" s="72"/>
      <c r="DG8" s="72"/>
      <c r="DH8" s="72"/>
      <c r="DI8" s="72"/>
      <c r="DJ8" s="72"/>
      <c r="DK8" s="72"/>
      <c r="DL8" s="72"/>
      <c r="DM8" s="72"/>
      <c r="DN8" s="72"/>
      <c r="DO8" s="72"/>
      <c r="DP8" s="72"/>
      <c r="DQ8" s="72"/>
      <c r="DR8" s="72"/>
      <c r="DS8" s="72"/>
      <c r="DT8" s="72"/>
      <c r="DU8" s="72"/>
      <c r="DV8" s="72"/>
      <c r="DW8" s="72"/>
      <c r="DX8" s="72"/>
      <c r="DY8" s="72"/>
      <c r="DZ8" s="72"/>
      <c r="EA8" s="72"/>
      <c r="EB8" s="72"/>
      <c r="EC8" s="72"/>
      <c r="ED8" s="72"/>
      <c r="EE8" s="72"/>
      <c r="EF8" s="72"/>
      <c r="EG8" s="72"/>
      <c r="EH8" s="72"/>
      <c r="EI8" s="72"/>
      <c r="EJ8" s="72"/>
      <c r="EK8" s="72"/>
      <c r="EL8" s="72"/>
      <c r="EM8" s="72"/>
      <c r="EN8" s="72"/>
      <c r="EO8" s="72"/>
      <c r="EP8" s="72"/>
      <c r="EQ8" s="72"/>
      <c r="ER8" s="72"/>
      <c r="ES8" s="72"/>
      <c r="ET8" s="72"/>
      <c r="EU8" s="72"/>
      <c r="EV8" s="72"/>
      <c r="EW8" s="72"/>
      <c r="EX8" s="72"/>
      <c r="EY8" s="72"/>
      <c r="EZ8" s="72"/>
      <c r="FA8" s="72"/>
      <c r="FB8" s="72"/>
      <c r="FC8" s="72"/>
      <c r="FD8" s="72"/>
      <c r="FE8" s="72"/>
      <c r="FF8" s="72"/>
      <c r="FG8" s="72"/>
      <c r="FH8" s="72"/>
      <c r="FI8" s="72"/>
      <c r="FJ8" s="72"/>
      <c r="FK8" s="72"/>
      <c r="FL8" s="72"/>
      <c r="FM8" s="72"/>
      <c r="FN8" s="72"/>
      <c r="FO8" s="72"/>
      <c r="FP8" s="72"/>
      <c r="FQ8" s="72"/>
      <c r="FR8" s="72"/>
      <c r="FS8" s="72"/>
      <c r="FT8" s="72"/>
      <c r="FU8" s="72"/>
      <c r="FV8" s="72"/>
      <c r="FW8" s="72"/>
      <c r="FX8" s="72"/>
      <c r="FY8" s="72"/>
      <c r="FZ8" s="72"/>
      <c r="GA8" s="72"/>
      <c r="GB8" s="72"/>
      <c r="GC8" s="72"/>
      <c r="GD8" s="72"/>
      <c r="GE8" s="72"/>
      <c r="GF8" s="72"/>
      <c r="GG8" s="72"/>
      <c r="GH8" s="72"/>
      <c r="GI8" s="72"/>
      <c r="GJ8" s="72"/>
      <c r="GK8" s="72"/>
      <c r="GL8" s="72"/>
      <c r="GM8" s="72"/>
      <c r="GN8" s="72"/>
      <c r="GO8" s="72"/>
      <c r="GP8" s="72"/>
      <c r="GQ8" s="72"/>
      <c r="GR8" s="72"/>
      <c r="GS8" s="72"/>
      <c r="GT8" s="72"/>
      <c r="GU8" s="72"/>
      <c r="GV8" s="72"/>
      <c r="GW8" s="72"/>
      <c r="GX8" s="72"/>
      <c r="GY8" s="72"/>
      <c r="GZ8" s="72"/>
      <c r="HA8" s="72"/>
      <c r="HB8" s="72"/>
      <c r="HC8" s="72"/>
      <c r="HD8" s="72"/>
      <c r="HE8" s="72"/>
      <c r="HF8" s="72"/>
      <c r="HG8" s="72"/>
      <c r="HH8" s="72"/>
      <c r="HI8" s="72"/>
      <c r="HJ8" s="72"/>
      <c r="HK8" s="72"/>
      <c r="HL8" s="72"/>
      <c r="HM8" s="72"/>
      <c r="HN8" s="72"/>
      <c r="HO8" s="72"/>
      <c r="HP8" s="72"/>
      <c r="HQ8" s="72"/>
      <c r="HR8" s="72"/>
      <c r="HS8" s="72"/>
      <c r="HT8" s="72"/>
      <c r="HU8" s="72"/>
      <c r="HV8" s="72"/>
      <c r="HW8" s="72"/>
      <c r="HX8" s="72"/>
      <c r="HY8" s="72"/>
      <c r="HZ8" s="72"/>
      <c r="IA8" s="72"/>
      <c r="IB8" s="72"/>
      <c r="IC8" s="72"/>
      <c r="ID8" s="72"/>
      <c r="IE8" s="72"/>
      <c r="IF8" s="72"/>
      <c r="IG8" s="72"/>
      <c r="IH8" s="72"/>
      <c r="II8" s="72"/>
      <c r="IJ8" s="72"/>
      <c r="IK8" s="72"/>
      <c r="IL8" s="72"/>
      <c r="IM8" s="72"/>
      <c r="IN8" s="72"/>
      <c r="IO8" s="72"/>
      <c r="IP8" s="72"/>
      <c r="IQ8" s="72"/>
      <c r="IR8" s="72"/>
      <c r="IS8" s="72"/>
      <c r="IT8" s="72"/>
      <c r="IU8" s="72"/>
      <c r="IV8" s="72"/>
      <c r="IW8" s="72"/>
      <c r="IX8" s="72"/>
    </row>
    <row r="9" spans="1:258" s="69" customFormat="1" ht="70.5" customHeight="1" x14ac:dyDescent="0.2">
      <c r="A9" s="310">
        <v>1</v>
      </c>
      <c r="B9" s="345" t="s">
        <v>277</v>
      </c>
      <c r="C9" s="345" t="s">
        <v>2</v>
      </c>
      <c r="D9" s="345" t="s">
        <v>4</v>
      </c>
      <c r="E9" s="345" t="s">
        <v>28</v>
      </c>
      <c r="F9" s="350" t="s">
        <v>5</v>
      </c>
      <c r="G9" s="312" t="s">
        <v>133</v>
      </c>
      <c r="H9" s="347" t="s">
        <v>134</v>
      </c>
      <c r="I9" s="314" t="s">
        <v>0</v>
      </c>
      <c r="J9" s="314" t="s">
        <v>135</v>
      </c>
      <c r="K9" s="314" t="s">
        <v>5</v>
      </c>
      <c r="L9" s="348" t="s">
        <v>8</v>
      </c>
      <c r="M9" s="343" t="s">
        <v>3</v>
      </c>
      <c r="N9" s="338" t="s">
        <v>252</v>
      </c>
      <c r="O9" s="335"/>
      <c r="P9" s="77" t="s">
        <v>253</v>
      </c>
      <c r="Q9" s="337" t="s">
        <v>254</v>
      </c>
      <c r="R9" s="337"/>
      <c r="S9" s="337" t="s">
        <v>397</v>
      </c>
      <c r="T9" s="337"/>
      <c r="U9" s="337"/>
      <c r="V9" s="348" t="s">
        <v>8</v>
      </c>
      <c r="W9" s="343" t="s">
        <v>3</v>
      </c>
      <c r="X9" s="338" t="s">
        <v>252</v>
      </c>
      <c r="Y9" s="359" t="s">
        <v>265</v>
      </c>
      <c r="Z9" s="85" t="s">
        <v>31</v>
      </c>
      <c r="AA9" s="362" t="s">
        <v>12</v>
      </c>
      <c r="AB9" s="357" t="s">
        <v>13</v>
      </c>
      <c r="AC9" s="361" t="s">
        <v>1</v>
      </c>
      <c r="AD9" s="361"/>
      <c r="AE9" s="370" t="s">
        <v>505</v>
      </c>
      <c r="AF9" s="371"/>
      <c r="AG9" s="381" t="s">
        <v>616</v>
      </c>
      <c r="AH9" s="382"/>
      <c r="AI9" s="377" t="s">
        <v>506</v>
      </c>
      <c r="AJ9" s="378"/>
      <c r="AK9" s="383" t="s">
        <v>509</v>
      </c>
      <c r="AL9" s="384"/>
      <c r="AM9" s="299" t="s">
        <v>871</v>
      </c>
      <c r="AN9" s="300"/>
      <c r="AO9" s="79" t="s">
        <v>402</v>
      </c>
      <c r="AP9" s="81"/>
      <c r="AQ9" s="81"/>
      <c r="AR9" s="299" t="s">
        <v>1014</v>
      </c>
      <c r="AS9" s="300"/>
      <c r="AT9" s="81"/>
      <c r="AU9" s="81"/>
      <c r="AV9" s="81"/>
      <c r="AW9" s="81"/>
      <c r="AX9" s="81"/>
      <c r="AY9" s="81"/>
      <c r="AZ9" s="81"/>
      <c r="BA9" s="81"/>
      <c r="BB9" s="81"/>
      <c r="BC9" s="81"/>
      <c r="BD9" s="81"/>
      <c r="BE9" s="81"/>
      <c r="BF9" s="81"/>
      <c r="BG9" s="81"/>
      <c r="BH9" s="81"/>
      <c r="BI9" s="81"/>
      <c r="BJ9" s="81"/>
      <c r="BK9" s="81"/>
      <c r="BL9" s="81"/>
      <c r="BM9" s="81"/>
      <c r="BN9" s="81"/>
      <c r="BO9" s="81"/>
      <c r="BP9" s="81"/>
      <c r="BQ9" s="81"/>
      <c r="BR9" s="81"/>
      <c r="BS9" s="81"/>
      <c r="BT9" s="81"/>
      <c r="BU9" s="81"/>
      <c r="BV9" s="81"/>
      <c r="BW9" s="81"/>
      <c r="BX9" s="81"/>
      <c r="BY9" s="81"/>
      <c r="BZ9" s="81"/>
      <c r="CA9" s="81"/>
      <c r="CB9" s="81"/>
      <c r="CC9" s="81"/>
      <c r="CD9" s="81"/>
      <c r="CE9" s="81"/>
      <c r="CF9" s="81"/>
      <c r="CG9" s="81"/>
      <c r="CH9" s="81"/>
      <c r="CI9" s="81"/>
      <c r="CJ9" s="81"/>
      <c r="CK9" s="81"/>
      <c r="CL9" s="81"/>
      <c r="CM9" s="81"/>
      <c r="CN9" s="81"/>
      <c r="CO9" s="81"/>
      <c r="CP9" s="81"/>
      <c r="CQ9" s="81"/>
      <c r="CR9" s="81"/>
      <c r="CS9" s="81"/>
      <c r="CT9" s="81"/>
      <c r="CU9" s="81"/>
      <c r="CV9" s="81"/>
      <c r="CW9" s="81"/>
      <c r="CX9" s="81"/>
      <c r="CY9" s="81"/>
      <c r="CZ9" s="81"/>
      <c r="DA9" s="81"/>
      <c r="DB9" s="81"/>
      <c r="DC9" s="81"/>
      <c r="DD9" s="81"/>
      <c r="DE9" s="81"/>
      <c r="DF9" s="81"/>
      <c r="DG9" s="81"/>
      <c r="DH9" s="81"/>
      <c r="DI9" s="81"/>
      <c r="DJ9" s="81"/>
      <c r="DK9" s="81"/>
      <c r="DL9" s="81"/>
      <c r="DM9" s="81"/>
      <c r="DN9" s="81"/>
      <c r="DO9" s="81"/>
      <c r="DP9" s="81"/>
      <c r="DQ9" s="81"/>
      <c r="DR9" s="81"/>
      <c r="DS9" s="81"/>
      <c r="DT9" s="81"/>
      <c r="DU9" s="81"/>
      <c r="DV9" s="81"/>
      <c r="DW9" s="81"/>
      <c r="DX9" s="81"/>
      <c r="DY9" s="81"/>
      <c r="DZ9" s="81"/>
      <c r="EA9" s="81"/>
      <c r="EB9" s="81"/>
      <c r="EC9" s="81"/>
      <c r="ED9" s="81"/>
      <c r="EE9" s="81"/>
      <c r="EF9" s="81"/>
      <c r="EG9" s="81"/>
      <c r="EH9" s="81"/>
      <c r="EI9" s="81"/>
      <c r="EJ9" s="81"/>
      <c r="EK9" s="81"/>
      <c r="EL9" s="81"/>
      <c r="EM9" s="81"/>
      <c r="EN9" s="81"/>
      <c r="EO9" s="81"/>
      <c r="EP9" s="81"/>
      <c r="EQ9" s="81"/>
      <c r="ER9" s="81"/>
      <c r="ES9" s="81"/>
      <c r="ET9" s="81"/>
      <c r="EU9" s="81"/>
      <c r="EV9" s="81"/>
      <c r="EW9" s="81"/>
      <c r="EX9" s="81"/>
      <c r="EY9" s="81"/>
      <c r="EZ9" s="81"/>
      <c r="FA9" s="81"/>
      <c r="FB9" s="81"/>
      <c r="FC9" s="81"/>
      <c r="FD9" s="81"/>
      <c r="FE9" s="81"/>
      <c r="FF9" s="81"/>
      <c r="FG9" s="81"/>
      <c r="FH9" s="81"/>
      <c r="FI9" s="81"/>
      <c r="FJ9" s="81"/>
      <c r="FK9" s="81"/>
      <c r="FL9" s="81"/>
      <c r="FM9" s="81"/>
      <c r="FN9" s="81"/>
      <c r="FO9" s="81"/>
      <c r="FP9" s="81"/>
      <c r="FQ9" s="81"/>
      <c r="FR9" s="81"/>
      <c r="FS9" s="81"/>
      <c r="FT9" s="81"/>
      <c r="FU9" s="81"/>
      <c r="FV9" s="81"/>
      <c r="FW9" s="81"/>
      <c r="FX9" s="81"/>
      <c r="FY9" s="81"/>
      <c r="FZ9" s="81"/>
      <c r="GA9" s="81"/>
      <c r="GB9" s="81"/>
      <c r="GC9" s="81"/>
      <c r="GD9" s="81"/>
      <c r="GE9" s="81"/>
      <c r="GF9" s="81"/>
      <c r="GG9" s="81"/>
      <c r="GH9" s="81"/>
      <c r="GI9" s="81"/>
      <c r="GJ9" s="81"/>
      <c r="GK9" s="81"/>
      <c r="GL9" s="81"/>
      <c r="GM9" s="81"/>
      <c r="GN9" s="81"/>
      <c r="GO9" s="81"/>
      <c r="GP9" s="81"/>
      <c r="GQ9" s="81"/>
      <c r="GR9" s="81"/>
      <c r="GS9" s="81"/>
      <c r="GT9" s="81"/>
      <c r="GU9" s="81"/>
      <c r="GV9" s="81"/>
      <c r="GW9" s="81"/>
      <c r="GX9" s="81"/>
      <c r="GY9" s="81"/>
      <c r="GZ9" s="81"/>
      <c r="HA9" s="81"/>
      <c r="HB9" s="81"/>
      <c r="HC9" s="81"/>
      <c r="HD9" s="81"/>
      <c r="HE9" s="81"/>
      <c r="HF9" s="81"/>
      <c r="HG9" s="81"/>
      <c r="HH9" s="81"/>
      <c r="HI9" s="81"/>
      <c r="HJ9" s="81"/>
      <c r="HK9" s="81"/>
      <c r="HL9" s="81"/>
      <c r="HM9" s="81"/>
      <c r="HN9" s="81"/>
      <c r="HO9" s="81"/>
      <c r="HP9" s="81"/>
      <c r="HQ9" s="81"/>
      <c r="HR9" s="81"/>
      <c r="HS9" s="81"/>
      <c r="HT9" s="81"/>
      <c r="HU9" s="81"/>
      <c r="HV9" s="81"/>
      <c r="HW9" s="81"/>
      <c r="HX9" s="81"/>
      <c r="HY9" s="81"/>
      <c r="HZ9" s="81"/>
      <c r="IA9" s="81"/>
      <c r="IB9" s="81"/>
      <c r="IC9" s="81"/>
      <c r="ID9" s="81"/>
      <c r="IE9" s="81"/>
      <c r="IF9" s="81"/>
      <c r="IG9" s="81"/>
      <c r="IH9" s="81"/>
      <c r="II9" s="81"/>
      <c r="IJ9" s="81"/>
      <c r="IK9" s="81"/>
      <c r="IL9" s="81"/>
      <c r="IM9" s="81"/>
      <c r="IN9" s="81"/>
      <c r="IO9" s="81"/>
      <c r="IP9" s="81"/>
      <c r="IQ9" s="81"/>
      <c r="IR9" s="81"/>
      <c r="IS9" s="81"/>
      <c r="IT9" s="81"/>
      <c r="IU9" s="81"/>
      <c r="IV9" s="81"/>
      <c r="IW9" s="81"/>
      <c r="IX9" s="81"/>
    </row>
    <row r="10" spans="1:258" s="69" customFormat="1" ht="72.75" customHeight="1" thickBot="1" x14ac:dyDescent="0.25">
      <c r="A10" s="311"/>
      <c r="B10" s="346"/>
      <c r="C10" s="346"/>
      <c r="D10" s="346"/>
      <c r="E10" s="346"/>
      <c r="F10" s="351"/>
      <c r="G10" s="311"/>
      <c r="H10" s="346"/>
      <c r="I10" s="315"/>
      <c r="J10" s="315"/>
      <c r="K10" s="315"/>
      <c r="L10" s="349"/>
      <c r="M10" s="344"/>
      <c r="N10" s="339"/>
      <c r="O10" s="336"/>
      <c r="P10" s="74" t="s">
        <v>266</v>
      </c>
      <c r="Q10" s="75" t="s">
        <v>255</v>
      </c>
      <c r="R10" s="75" t="s">
        <v>256</v>
      </c>
      <c r="S10" s="75" t="s">
        <v>257</v>
      </c>
      <c r="T10" s="75" t="s">
        <v>258</v>
      </c>
      <c r="U10" s="75" t="s">
        <v>259</v>
      </c>
      <c r="V10" s="349"/>
      <c r="W10" s="344"/>
      <c r="X10" s="339"/>
      <c r="Y10" s="360"/>
      <c r="Z10" s="86" t="s">
        <v>32</v>
      </c>
      <c r="AA10" s="363"/>
      <c r="AB10" s="358"/>
      <c r="AC10" s="83" t="s">
        <v>263</v>
      </c>
      <c r="AD10" s="83" t="s">
        <v>264</v>
      </c>
      <c r="AE10" s="379" t="s">
        <v>508</v>
      </c>
      <c r="AF10" s="380"/>
      <c r="AG10" s="379" t="s">
        <v>507</v>
      </c>
      <c r="AH10" s="380"/>
      <c r="AI10" s="364" t="s">
        <v>508</v>
      </c>
      <c r="AJ10" s="365"/>
      <c r="AK10" s="385" t="s">
        <v>872</v>
      </c>
      <c r="AL10" s="386"/>
      <c r="AM10" s="120" t="s">
        <v>499</v>
      </c>
      <c r="AN10" s="76" t="s">
        <v>279</v>
      </c>
      <c r="AO10" s="84" t="s">
        <v>280</v>
      </c>
      <c r="AP10" s="81"/>
      <c r="AQ10" s="81"/>
      <c r="AR10" s="120" t="s">
        <v>499</v>
      </c>
      <c r="AS10" s="76" t="s">
        <v>279</v>
      </c>
      <c r="AT10" s="81"/>
      <c r="AU10" s="81"/>
      <c r="AV10" s="81"/>
      <c r="AW10" s="81"/>
      <c r="AX10" s="81"/>
      <c r="AY10" s="81"/>
      <c r="AZ10" s="81"/>
      <c r="BA10" s="81"/>
      <c r="BB10" s="81"/>
      <c r="BC10" s="81"/>
      <c r="BD10" s="81"/>
      <c r="BE10" s="81"/>
      <c r="BF10" s="81"/>
      <c r="BG10" s="81"/>
      <c r="BH10" s="81"/>
      <c r="BI10" s="81"/>
      <c r="BJ10" s="81"/>
      <c r="BK10" s="81"/>
      <c r="BL10" s="81"/>
      <c r="BM10" s="81"/>
      <c r="BN10" s="81"/>
      <c r="BO10" s="81"/>
      <c r="BP10" s="81"/>
      <c r="BQ10" s="81"/>
      <c r="BR10" s="81"/>
      <c r="BS10" s="81"/>
      <c r="BT10" s="81"/>
      <c r="BU10" s="81"/>
      <c r="BV10" s="81"/>
      <c r="BW10" s="81"/>
      <c r="BX10" s="81"/>
      <c r="BY10" s="81"/>
      <c r="BZ10" s="81"/>
      <c r="CA10" s="81"/>
      <c r="CB10" s="81"/>
      <c r="CC10" s="81"/>
      <c r="CD10" s="81"/>
      <c r="CE10" s="81"/>
      <c r="CF10" s="81"/>
      <c r="CG10" s="81"/>
      <c r="CH10" s="81"/>
      <c r="CI10" s="81"/>
      <c r="CJ10" s="81"/>
      <c r="CK10" s="81"/>
      <c r="CL10" s="81"/>
      <c r="CM10" s="81"/>
      <c r="CN10" s="81"/>
      <c r="CO10" s="81"/>
      <c r="CP10" s="81"/>
      <c r="CQ10" s="81"/>
      <c r="CR10" s="81"/>
      <c r="CS10" s="81"/>
      <c r="CT10" s="81"/>
      <c r="CU10" s="81"/>
      <c r="CV10" s="81"/>
      <c r="CW10" s="81"/>
      <c r="CX10" s="81"/>
      <c r="CY10" s="81"/>
      <c r="CZ10" s="81"/>
      <c r="DA10" s="81"/>
      <c r="DB10" s="81"/>
      <c r="DC10" s="81"/>
      <c r="DD10" s="81"/>
      <c r="DE10" s="81"/>
      <c r="DF10" s="81"/>
      <c r="DG10" s="81"/>
      <c r="DH10" s="81"/>
      <c r="DI10" s="81"/>
      <c r="DJ10" s="81"/>
      <c r="DK10" s="81"/>
      <c r="DL10" s="81"/>
      <c r="DM10" s="81"/>
      <c r="DN10" s="81"/>
      <c r="DO10" s="81"/>
      <c r="DP10" s="81"/>
      <c r="DQ10" s="81"/>
      <c r="DR10" s="81"/>
      <c r="DS10" s="81"/>
      <c r="DT10" s="81"/>
      <c r="DU10" s="81"/>
      <c r="DV10" s="81"/>
      <c r="DW10" s="81"/>
      <c r="DX10" s="81"/>
      <c r="DY10" s="81"/>
      <c r="DZ10" s="81"/>
      <c r="EA10" s="81"/>
      <c r="EB10" s="81"/>
      <c r="EC10" s="81"/>
      <c r="ED10" s="81"/>
      <c r="EE10" s="81"/>
      <c r="EF10" s="81"/>
      <c r="EG10" s="81"/>
      <c r="EH10" s="81"/>
      <c r="EI10" s="81"/>
      <c r="EJ10" s="81"/>
      <c r="EK10" s="81"/>
      <c r="EL10" s="81"/>
      <c r="EM10" s="81"/>
      <c r="EN10" s="81"/>
      <c r="EO10" s="81"/>
      <c r="EP10" s="81"/>
      <c r="EQ10" s="81"/>
      <c r="ER10" s="81"/>
      <c r="ES10" s="81"/>
      <c r="ET10" s="81"/>
      <c r="EU10" s="81"/>
      <c r="EV10" s="81"/>
      <c r="EW10" s="81"/>
      <c r="EX10" s="81"/>
      <c r="EY10" s="81"/>
      <c r="EZ10" s="81"/>
      <c r="FA10" s="81"/>
      <c r="FB10" s="81"/>
      <c r="FC10" s="81"/>
      <c r="FD10" s="81"/>
      <c r="FE10" s="81"/>
      <c r="FF10" s="81"/>
      <c r="FG10" s="81"/>
      <c r="FH10" s="81"/>
      <c r="FI10" s="81"/>
      <c r="FJ10" s="81"/>
      <c r="FK10" s="81"/>
      <c r="FL10" s="81"/>
      <c r="FM10" s="81"/>
      <c r="FN10" s="81"/>
      <c r="FO10" s="81"/>
      <c r="FP10" s="81"/>
      <c r="FQ10" s="81"/>
      <c r="FR10" s="81"/>
      <c r="FS10" s="81"/>
      <c r="FT10" s="81"/>
      <c r="FU10" s="81"/>
      <c r="FV10" s="81"/>
      <c r="FW10" s="81"/>
      <c r="FX10" s="81"/>
      <c r="FY10" s="81"/>
      <c r="FZ10" s="81"/>
      <c r="GA10" s="81"/>
      <c r="GB10" s="81"/>
      <c r="GC10" s="81"/>
      <c r="GD10" s="81"/>
      <c r="GE10" s="81"/>
      <c r="GF10" s="81"/>
      <c r="GG10" s="81"/>
      <c r="GH10" s="81"/>
      <c r="GI10" s="81"/>
      <c r="GJ10" s="81"/>
      <c r="GK10" s="81"/>
      <c r="GL10" s="81"/>
      <c r="GM10" s="81"/>
      <c r="GN10" s="81"/>
      <c r="GO10" s="81"/>
      <c r="GP10" s="81"/>
      <c r="GQ10" s="81"/>
      <c r="GR10" s="81"/>
      <c r="GS10" s="81"/>
      <c r="GT10" s="81"/>
      <c r="GU10" s="81"/>
      <c r="GV10" s="81"/>
      <c r="GW10" s="81"/>
      <c r="GX10" s="81"/>
      <c r="GY10" s="81"/>
      <c r="GZ10" s="81"/>
      <c r="HA10" s="81"/>
      <c r="HB10" s="81"/>
      <c r="HC10" s="81"/>
      <c r="HD10" s="81"/>
      <c r="HE10" s="81"/>
      <c r="HF10" s="81"/>
      <c r="HG10" s="81"/>
      <c r="HH10" s="81"/>
      <c r="HI10" s="81"/>
      <c r="HJ10" s="81"/>
      <c r="HK10" s="81"/>
      <c r="HL10" s="81"/>
      <c r="HM10" s="81"/>
      <c r="HN10" s="81"/>
      <c r="HO10" s="81"/>
      <c r="HP10" s="81"/>
      <c r="HQ10" s="81"/>
      <c r="HR10" s="81"/>
      <c r="HS10" s="81"/>
      <c r="HT10" s="81"/>
      <c r="HU10" s="81"/>
      <c r="HV10" s="81"/>
      <c r="HW10" s="81"/>
      <c r="HX10" s="81"/>
      <c r="HY10" s="81"/>
      <c r="HZ10" s="81"/>
      <c r="IA10" s="81"/>
      <c r="IB10" s="81"/>
      <c r="IC10" s="81"/>
      <c r="ID10" s="81"/>
      <c r="IE10" s="81"/>
      <c r="IF10" s="81"/>
      <c r="IG10" s="81"/>
      <c r="IH10" s="81"/>
      <c r="II10" s="81"/>
      <c r="IJ10" s="81"/>
      <c r="IK10" s="81"/>
      <c r="IL10" s="81"/>
      <c r="IM10" s="81"/>
      <c r="IN10" s="81"/>
      <c r="IO10" s="81"/>
      <c r="IP10" s="81"/>
      <c r="IQ10" s="81"/>
      <c r="IR10" s="81"/>
      <c r="IS10" s="81"/>
      <c r="IT10" s="81"/>
      <c r="IU10" s="81"/>
      <c r="IV10" s="81"/>
      <c r="IW10" s="81"/>
      <c r="IX10" s="81"/>
    </row>
    <row r="11" spans="1:258" s="71" customFormat="1" ht="234" customHeight="1" thickBot="1" x14ac:dyDescent="0.25">
      <c r="A11" s="205">
        <v>1</v>
      </c>
      <c r="B11" s="206" t="s">
        <v>101</v>
      </c>
      <c r="C11" s="207" t="s">
        <v>107</v>
      </c>
      <c r="D11" s="207" t="s">
        <v>886</v>
      </c>
      <c r="E11" s="207" t="s">
        <v>150</v>
      </c>
      <c r="F11" s="207" t="s">
        <v>6</v>
      </c>
      <c r="G11" s="207" t="s">
        <v>185</v>
      </c>
      <c r="H11" s="207" t="s">
        <v>494</v>
      </c>
      <c r="I11" s="207" t="s">
        <v>495</v>
      </c>
      <c r="J11" s="207" t="s">
        <v>336</v>
      </c>
      <c r="K11" s="207" t="s">
        <v>33</v>
      </c>
      <c r="L11" s="208" t="s">
        <v>174</v>
      </c>
      <c r="M11" s="208" t="s">
        <v>18</v>
      </c>
      <c r="N11" s="207" t="s">
        <v>24</v>
      </c>
      <c r="O11" s="207" t="str">
        <f>IF(N11='NO BORRAR'!$H$1,'NO BORRAR'!$L$1,IF(N11='NO BORRAR'!$H$2,'NO BORRAR'!$L$2,IF(N11='NO BORRAR'!$H$3,'NO BORRAR'!$L$3,IF(N11='NO BORRAR'!$H$4,'NO BORRAR'!$L$4,))))</f>
        <v>EVITAR, REDUCIR, COMPARTIR O TRANSFERIR EL RIESGO</v>
      </c>
      <c r="P11" s="207" t="s">
        <v>26</v>
      </c>
      <c r="Q11" s="207" t="s">
        <v>372</v>
      </c>
      <c r="R11" s="207"/>
      <c r="S11" s="207" t="s">
        <v>26</v>
      </c>
      <c r="T11" s="207" t="s">
        <v>26</v>
      </c>
      <c r="U11" s="207" t="s">
        <v>26</v>
      </c>
      <c r="V11" s="207" t="s">
        <v>174</v>
      </c>
      <c r="W11" s="207" t="s">
        <v>15</v>
      </c>
      <c r="X11" s="207" t="s">
        <v>291</v>
      </c>
      <c r="Y11" s="207" t="s">
        <v>97</v>
      </c>
      <c r="Z11" s="207" t="s">
        <v>922</v>
      </c>
      <c r="AA11" s="207" t="s">
        <v>337</v>
      </c>
      <c r="AB11" s="207" t="s">
        <v>497</v>
      </c>
      <c r="AC11" s="207" t="s">
        <v>195</v>
      </c>
      <c r="AD11" s="207" t="s">
        <v>196</v>
      </c>
      <c r="AE11" s="131" t="s">
        <v>579</v>
      </c>
      <c r="AF11" s="126" t="s">
        <v>580</v>
      </c>
      <c r="AG11" s="131" t="s">
        <v>601</v>
      </c>
      <c r="AH11" s="126" t="s">
        <v>580</v>
      </c>
      <c r="AI11" s="183" t="s">
        <v>702</v>
      </c>
      <c r="AJ11" s="215" t="s">
        <v>703</v>
      </c>
      <c r="AK11" s="121" t="s">
        <v>943</v>
      </c>
      <c r="AL11" s="121" t="s">
        <v>703</v>
      </c>
      <c r="AM11" s="196"/>
      <c r="AN11" s="236"/>
      <c r="AO11" s="237"/>
      <c r="AP11" s="72"/>
      <c r="AQ11" s="72"/>
      <c r="AR11" s="125" t="s">
        <v>1029</v>
      </c>
      <c r="AS11" s="238" t="s">
        <v>1076</v>
      </c>
      <c r="AT11" s="72"/>
      <c r="AU11" s="72"/>
      <c r="AV11" s="72"/>
      <c r="AW11" s="72"/>
      <c r="AX11" s="72"/>
      <c r="AY11" s="72"/>
      <c r="AZ11" s="72"/>
      <c r="BA11" s="72"/>
      <c r="BB11" s="72"/>
      <c r="BC11" s="72"/>
      <c r="BD11" s="72"/>
      <c r="BE11" s="72"/>
      <c r="BF11" s="72"/>
      <c r="BG11" s="72"/>
      <c r="BH11" s="72"/>
      <c r="BI11" s="72"/>
      <c r="BJ11" s="72"/>
      <c r="BK11" s="72"/>
      <c r="BL11" s="72"/>
      <c r="BM11" s="72"/>
      <c r="BN11" s="72"/>
      <c r="BO11" s="72"/>
      <c r="BP11" s="72"/>
      <c r="BQ11" s="72"/>
      <c r="BR11" s="72"/>
      <c r="BS11" s="72"/>
      <c r="BT11" s="72"/>
      <c r="BU11" s="72"/>
      <c r="BV11" s="72"/>
      <c r="BW11" s="72"/>
      <c r="BX11" s="72"/>
      <c r="BY11" s="72"/>
      <c r="BZ11" s="72"/>
      <c r="CA11" s="72"/>
      <c r="CB11" s="72"/>
      <c r="CC11" s="72"/>
      <c r="CD11" s="72"/>
      <c r="CE11" s="72"/>
      <c r="CF11" s="72"/>
      <c r="CG11" s="72"/>
      <c r="CH11" s="72"/>
      <c r="CI11" s="72"/>
      <c r="CJ11" s="72"/>
      <c r="CK11" s="72"/>
      <c r="CL11" s="72"/>
      <c r="CM11" s="72"/>
      <c r="CN11" s="72"/>
      <c r="CO11" s="72"/>
      <c r="CP11" s="72"/>
      <c r="CQ11" s="72"/>
      <c r="CR11" s="72"/>
      <c r="CS11" s="72"/>
      <c r="CT11" s="72"/>
      <c r="CU11" s="72"/>
      <c r="CV11" s="72"/>
      <c r="CW11" s="72"/>
      <c r="CX11" s="72"/>
      <c r="CY11" s="72"/>
      <c r="CZ11" s="72"/>
      <c r="DA11" s="72"/>
      <c r="DB11" s="72"/>
      <c r="DC11" s="72"/>
      <c r="DD11" s="72"/>
      <c r="DE11" s="72"/>
      <c r="DF11" s="72"/>
      <c r="DG11" s="72"/>
      <c r="DH11" s="72"/>
      <c r="DI11" s="72"/>
      <c r="DJ11" s="72"/>
      <c r="DK11" s="72"/>
      <c r="DL11" s="72"/>
      <c r="DM11" s="72"/>
      <c r="DN11" s="72"/>
      <c r="DO11" s="72"/>
      <c r="DP11" s="72"/>
      <c r="DQ11" s="72"/>
      <c r="DR11" s="72"/>
      <c r="DS11" s="72"/>
      <c r="DT11" s="72"/>
      <c r="DU11" s="72"/>
      <c r="DV11" s="72"/>
      <c r="DW11" s="72"/>
      <c r="DX11" s="72"/>
      <c r="DY11" s="72"/>
      <c r="DZ11" s="72"/>
      <c r="EA11" s="72"/>
      <c r="EB11" s="72"/>
      <c r="EC11" s="72"/>
      <c r="ED11" s="72"/>
      <c r="EE11" s="72"/>
      <c r="EF11" s="72"/>
      <c r="EG11" s="72"/>
      <c r="EH11" s="72"/>
      <c r="EI11" s="72"/>
      <c r="EJ11" s="72"/>
      <c r="EK11" s="72"/>
      <c r="EL11" s="72"/>
      <c r="EM11" s="72"/>
      <c r="EN11" s="72"/>
      <c r="EO11" s="72"/>
      <c r="EP11" s="72"/>
      <c r="EQ11" s="72"/>
      <c r="ER11" s="72"/>
      <c r="ES11" s="72"/>
      <c r="ET11" s="72"/>
      <c r="EU11" s="72"/>
      <c r="EV11" s="72"/>
      <c r="EW11" s="72"/>
      <c r="EX11" s="72"/>
      <c r="EY11" s="72"/>
      <c r="EZ11" s="72"/>
      <c r="FA11" s="72"/>
      <c r="FB11" s="72"/>
      <c r="FC11" s="72"/>
      <c r="FD11" s="72"/>
      <c r="FE11" s="72"/>
      <c r="FF11" s="72"/>
      <c r="FG11" s="72"/>
      <c r="FH11" s="72"/>
      <c r="FI11" s="72"/>
      <c r="FJ11" s="72"/>
      <c r="FK11" s="72"/>
      <c r="FL11" s="72"/>
      <c r="FM11" s="72"/>
      <c r="FN11" s="72"/>
      <c r="FO11" s="72"/>
      <c r="FP11" s="72"/>
      <c r="FQ11" s="72"/>
      <c r="FR11" s="72"/>
      <c r="FS11" s="72"/>
      <c r="FT11" s="72"/>
      <c r="FU11" s="72"/>
      <c r="FV11" s="72"/>
      <c r="FW11" s="72"/>
      <c r="FX11" s="72"/>
      <c r="FY11" s="72"/>
      <c r="FZ11" s="72"/>
      <c r="GA11" s="72"/>
      <c r="GB11" s="72"/>
      <c r="GC11" s="72"/>
      <c r="GD11" s="72"/>
      <c r="GE11" s="72"/>
      <c r="GF11" s="72"/>
      <c r="GG11" s="72"/>
      <c r="GH11" s="72"/>
      <c r="GI11" s="72"/>
      <c r="GJ11" s="72"/>
      <c r="GK11" s="72"/>
      <c r="GL11" s="72"/>
      <c r="GM11" s="72"/>
      <c r="GN11" s="72"/>
      <c r="GO11" s="72"/>
      <c r="GP11" s="72"/>
      <c r="GQ11" s="72"/>
      <c r="GR11" s="72"/>
      <c r="GS11" s="72"/>
      <c r="GT11" s="72"/>
      <c r="GU11" s="72"/>
      <c r="GV11" s="72"/>
      <c r="GW11" s="72"/>
      <c r="GX11" s="72"/>
      <c r="GY11" s="72"/>
      <c r="GZ11" s="72"/>
      <c r="HA11" s="72"/>
      <c r="HB11" s="72"/>
      <c r="HC11" s="72"/>
      <c r="HD11" s="72"/>
      <c r="HE11" s="72"/>
      <c r="HF11" s="72"/>
      <c r="HG11" s="72"/>
      <c r="HH11" s="72"/>
      <c r="HI11" s="72"/>
      <c r="HJ11" s="72"/>
      <c r="HK11" s="72"/>
      <c r="HL11" s="72"/>
      <c r="HM11" s="72"/>
      <c r="HN11" s="72"/>
      <c r="HO11" s="72"/>
      <c r="HP11" s="72"/>
      <c r="HQ11" s="72"/>
      <c r="HR11" s="72"/>
      <c r="HS11" s="72"/>
      <c r="HT11" s="72"/>
      <c r="HU11" s="72"/>
      <c r="HV11" s="72"/>
      <c r="HW11" s="72"/>
      <c r="HX11" s="72"/>
      <c r="HY11" s="72"/>
      <c r="HZ11" s="72"/>
      <c r="IA11" s="72"/>
      <c r="IB11" s="72"/>
      <c r="IC11" s="72"/>
      <c r="ID11" s="72"/>
      <c r="IE11" s="72"/>
      <c r="IF11" s="72"/>
      <c r="IG11" s="72"/>
      <c r="IH11" s="72"/>
      <c r="II11" s="72"/>
      <c r="IJ11" s="72"/>
      <c r="IK11" s="72"/>
      <c r="IL11" s="72"/>
      <c r="IM11" s="72"/>
      <c r="IN11" s="72"/>
      <c r="IO11" s="72"/>
      <c r="IP11" s="72"/>
      <c r="IQ11" s="72"/>
      <c r="IR11" s="72"/>
      <c r="IS11" s="72"/>
      <c r="IT11" s="72"/>
      <c r="IU11" s="72"/>
      <c r="IV11" s="72"/>
      <c r="IW11" s="72"/>
      <c r="IX11" s="72"/>
    </row>
    <row r="12" spans="1:258" ht="258" customHeight="1" x14ac:dyDescent="0.2">
      <c r="A12" s="209">
        <v>2</v>
      </c>
      <c r="B12" s="102" t="s">
        <v>100</v>
      </c>
      <c r="C12" s="98" t="s">
        <v>108</v>
      </c>
      <c r="D12" s="98" t="s">
        <v>887</v>
      </c>
      <c r="E12" s="98" t="s">
        <v>168</v>
      </c>
      <c r="F12" s="98" t="s">
        <v>6</v>
      </c>
      <c r="G12" s="98" t="s">
        <v>185</v>
      </c>
      <c r="H12" s="98" t="s">
        <v>316</v>
      </c>
      <c r="I12" s="98" t="s">
        <v>320</v>
      </c>
      <c r="J12" s="98" t="s">
        <v>317</v>
      </c>
      <c r="K12" s="98" t="s">
        <v>33</v>
      </c>
      <c r="L12" s="98" t="s">
        <v>171</v>
      </c>
      <c r="M12" s="98" t="s">
        <v>18</v>
      </c>
      <c r="N12" s="98" t="s">
        <v>25</v>
      </c>
      <c r="O12" s="98" t="str">
        <f>IF(N12='NO BORRAR'!$H$1,'NO BORRAR'!$L$1,IF(N12='NO BORRAR'!$H$2,'NO BORRAR'!$L$2,IF(N12='NO BORRAR'!$H$3,'NO BORRAR'!$L$3,IF(N12='NO BORRAR'!$H$4,'NO BORRAR'!$L$4,))))</f>
        <v>EVITAR, REDUCIR, COMPARTIR O TRANSFERIR EL RIESGO</v>
      </c>
      <c r="P12" s="101" t="s">
        <v>26</v>
      </c>
      <c r="Q12" s="98" t="s">
        <v>318</v>
      </c>
      <c r="R12" s="98" t="s">
        <v>319</v>
      </c>
      <c r="S12" s="98" t="s">
        <v>26</v>
      </c>
      <c r="T12" s="101" t="s">
        <v>26</v>
      </c>
      <c r="U12" s="98" t="s">
        <v>27</v>
      </c>
      <c r="V12" s="98" t="s">
        <v>172</v>
      </c>
      <c r="W12" s="98" t="s">
        <v>17</v>
      </c>
      <c r="X12" s="98" t="s">
        <v>24</v>
      </c>
      <c r="Y12" s="98" t="str">
        <f>IF(X12='NO BORRAR'!$H$1,'NO BORRAR'!$L$1,IF(X12='NO BORRAR'!$H$2,'NO BORRAR'!$L$2,IF(X12='NO BORRAR'!$H$3,'NO BORRAR'!$L$3,IF(X12='NO BORRAR'!$H$4,'NO BORRAR'!$L$4,))))</f>
        <v>EVITAR, REDUCIR, COMPARTIR O TRANSFERIR EL RIESGO</v>
      </c>
      <c r="Z12" s="98" t="s">
        <v>921</v>
      </c>
      <c r="AA12" s="98" t="s">
        <v>496</v>
      </c>
      <c r="AB12" s="98" t="s">
        <v>335</v>
      </c>
      <c r="AC12" s="98" t="s">
        <v>197</v>
      </c>
      <c r="AD12" s="98" t="s">
        <v>196</v>
      </c>
      <c r="AE12" s="125" t="s">
        <v>581</v>
      </c>
      <c r="AF12" s="127" t="s">
        <v>582</v>
      </c>
      <c r="AG12" s="125" t="s">
        <v>602</v>
      </c>
      <c r="AH12" s="127" t="s">
        <v>603</v>
      </c>
      <c r="AI12" s="165" t="s">
        <v>704</v>
      </c>
      <c r="AJ12" s="216" t="s">
        <v>705</v>
      </c>
      <c r="AK12" s="121" t="s">
        <v>945</v>
      </c>
      <c r="AL12" s="121" t="s">
        <v>944</v>
      </c>
      <c r="AM12" s="239"/>
      <c r="AN12" s="236"/>
      <c r="AO12" s="237"/>
      <c r="AP12" s="72"/>
      <c r="AQ12" s="72"/>
      <c r="AR12" s="240" t="s">
        <v>1030</v>
      </c>
      <c r="AS12" s="238" t="s">
        <v>1031</v>
      </c>
      <c r="AT12" s="72"/>
      <c r="AU12" s="72"/>
      <c r="AV12" s="72"/>
      <c r="AW12" s="72"/>
      <c r="AX12" s="72"/>
      <c r="AY12" s="72"/>
      <c r="AZ12" s="72"/>
      <c r="BA12" s="72"/>
      <c r="BB12" s="72"/>
      <c r="BC12" s="72"/>
      <c r="BD12" s="72"/>
      <c r="BE12" s="72"/>
      <c r="BF12" s="72"/>
      <c r="BG12" s="72"/>
      <c r="BH12" s="72"/>
      <c r="BI12" s="72"/>
      <c r="BJ12" s="72"/>
      <c r="BK12" s="72"/>
      <c r="BL12" s="72"/>
      <c r="BM12" s="72"/>
      <c r="BN12" s="72"/>
      <c r="BO12" s="72"/>
      <c r="BP12" s="72"/>
      <c r="BQ12" s="72"/>
      <c r="BR12" s="72"/>
      <c r="BS12" s="72"/>
      <c r="BT12" s="72"/>
      <c r="BU12" s="72"/>
      <c r="BV12" s="72"/>
      <c r="BW12" s="72"/>
      <c r="BX12" s="72"/>
      <c r="BY12" s="72"/>
      <c r="BZ12" s="72"/>
      <c r="CA12" s="72"/>
      <c r="CB12" s="72"/>
      <c r="CC12" s="72"/>
      <c r="CD12" s="72"/>
      <c r="CE12" s="72"/>
      <c r="CF12" s="72"/>
      <c r="CG12" s="72"/>
      <c r="CH12" s="72"/>
      <c r="CI12" s="72"/>
      <c r="CJ12" s="72"/>
      <c r="CK12" s="72"/>
      <c r="CL12" s="72"/>
      <c r="CM12" s="72"/>
      <c r="CN12" s="72"/>
      <c r="CO12" s="72"/>
      <c r="CP12" s="72"/>
      <c r="CQ12" s="72"/>
      <c r="CR12" s="72"/>
      <c r="CS12" s="72"/>
      <c r="CT12" s="72"/>
      <c r="CU12" s="72"/>
      <c r="CV12" s="72"/>
      <c r="CW12" s="72"/>
      <c r="CX12" s="72"/>
      <c r="CY12" s="72"/>
      <c r="CZ12" s="72"/>
      <c r="DA12" s="72"/>
      <c r="DB12" s="72"/>
      <c r="DC12" s="72"/>
      <c r="DD12" s="72"/>
      <c r="DE12" s="72"/>
      <c r="DF12" s="72"/>
      <c r="DG12" s="72"/>
      <c r="DH12" s="72"/>
      <c r="DI12" s="72"/>
      <c r="DJ12" s="72"/>
      <c r="DK12" s="72"/>
      <c r="DL12" s="72"/>
      <c r="DM12" s="72"/>
      <c r="DN12" s="72"/>
      <c r="DO12" s="72"/>
      <c r="DP12" s="72"/>
      <c r="DQ12" s="72"/>
      <c r="DR12" s="72"/>
      <c r="DS12" s="72"/>
      <c r="DT12" s="72"/>
      <c r="DU12" s="72"/>
      <c r="DV12" s="72"/>
      <c r="DW12" s="72"/>
      <c r="DX12" s="72"/>
      <c r="DY12" s="72"/>
      <c r="DZ12" s="72"/>
      <c r="EA12" s="72"/>
      <c r="EB12" s="72"/>
      <c r="EC12" s="72"/>
      <c r="ED12" s="72"/>
      <c r="EE12" s="72"/>
      <c r="EF12" s="72"/>
      <c r="EG12" s="72"/>
      <c r="EH12" s="72"/>
      <c r="EI12" s="72"/>
      <c r="EJ12" s="72"/>
      <c r="EK12" s="72"/>
      <c r="EL12" s="72"/>
      <c r="EM12" s="72"/>
      <c r="EN12" s="72"/>
      <c r="EO12" s="72"/>
      <c r="EP12" s="72"/>
      <c r="EQ12" s="72"/>
      <c r="ER12" s="72"/>
      <c r="ES12" s="72"/>
      <c r="ET12" s="72"/>
      <c r="EU12" s="72"/>
      <c r="EV12" s="72"/>
      <c r="EW12" s="72"/>
      <c r="EX12" s="72"/>
      <c r="EY12" s="72"/>
      <c r="EZ12" s="72"/>
      <c r="FA12" s="72"/>
      <c r="FB12" s="72"/>
      <c r="FC12" s="72"/>
      <c r="FD12" s="72"/>
      <c r="FE12" s="72"/>
      <c r="FF12" s="72"/>
      <c r="FG12" s="72"/>
      <c r="FH12" s="72"/>
      <c r="FI12" s="72"/>
      <c r="FJ12" s="72"/>
      <c r="FK12" s="72"/>
      <c r="FL12" s="72"/>
      <c r="FM12" s="72"/>
      <c r="FN12" s="72"/>
      <c r="FO12" s="72"/>
      <c r="FP12" s="72"/>
      <c r="FQ12" s="72"/>
      <c r="FR12" s="72"/>
      <c r="FS12" s="72"/>
      <c r="FT12" s="72"/>
      <c r="FU12" s="72"/>
      <c r="FV12" s="72"/>
      <c r="FW12" s="72"/>
      <c r="FX12" s="72"/>
      <c r="FY12" s="72"/>
      <c r="FZ12" s="72"/>
      <c r="GA12" s="72"/>
      <c r="GB12" s="72"/>
      <c r="GC12" s="72"/>
      <c r="GD12" s="72"/>
      <c r="GE12" s="72"/>
      <c r="GF12" s="72"/>
      <c r="GG12" s="72"/>
      <c r="GH12" s="72"/>
      <c r="GI12" s="72"/>
      <c r="GJ12" s="72"/>
      <c r="GK12" s="72"/>
      <c r="GL12" s="72"/>
      <c r="GM12" s="72"/>
      <c r="GN12" s="72"/>
      <c r="GO12" s="72"/>
      <c r="GP12" s="72"/>
      <c r="GQ12" s="72"/>
      <c r="GR12" s="72"/>
      <c r="GS12" s="72"/>
      <c r="GT12" s="72"/>
      <c r="GU12" s="72"/>
      <c r="GV12" s="72"/>
      <c r="GW12" s="72"/>
      <c r="GX12" s="72"/>
      <c r="GY12" s="72"/>
      <c r="GZ12" s="72"/>
      <c r="HA12" s="72"/>
      <c r="HB12" s="72"/>
      <c r="HC12" s="72"/>
      <c r="HD12" s="72"/>
      <c r="HE12" s="72"/>
      <c r="HF12" s="72"/>
      <c r="HG12" s="72"/>
      <c r="HH12" s="72"/>
      <c r="HI12" s="72"/>
      <c r="HJ12" s="72"/>
      <c r="HK12" s="72"/>
      <c r="HL12" s="72"/>
      <c r="HM12" s="72"/>
      <c r="HN12" s="72"/>
      <c r="HO12" s="72"/>
      <c r="HP12" s="72"/>
      <c r="HQ12" s="72"/>
      <c r="HR12" s="72"/>
      <c r="HS12" s="72"/>
      <c r="HT12" s="72"/>
      <c r="HU12" s="72"/>
      <c r="HV12" s="72"/>
      <c r="HW12" s="72"/>
      <c r="HX12" s="72"/>
      <c r="HY12" s="72"/>
      <c r="HZ12" s="72"/>
      <c r="IA12" s="72"/>
      <c r="IB12" s="72"/>
      <c r="IC12" s="72"/>
      <c r="ID12" s="72"/>
      <c r="IE12" s="72"/>
      <c r="IF12" s="72"/>
      <c r="IG12" s="72"/>
      <c r="IH12" s="72"/>
      <c r="II12" s="72"/>
      <c r="IJ12" s="72"/>
      <c r="IK12" s="72"/>
      <c r="IL12" s="72"/>
      <c r="IM12" s="72"/>
      <c r="IN12" s="72"/>
      <c r="IO12" s="72"/>
      <c r="IP12" s="72"/>
      <c r="IQ12" s="72"/>
      <c r="IR12" s="72"/>
      <c r="IS12" s="72"/>
      <c r="IT12" s="72"/>
      <c r="IU12" s="72"/>
      <c r="IV12" s="72"/>
      <c r="IW12" s="72"/>
      <c r="IX12" s="72"/>
    </row>
    <row r="13" spans="1:258" s="78" customFormat="1" ht="325.5" customHeight="1" thickBot="1" x14ac:dyDescent="0.25">
      <c r="A13" s="210">
        <v>3</v>
      </c>
      <c r="B13" s="110" t="s">
        <v>101</v>
      </c>
      <c r="C13" s="111" t="s">
        <v>109</v>
      </c>
      <c r="D13" s="111" t="s">
        <v>888</v>
      </c>
      <c r="E13" s="111" t="s">
        <v>242</v>
      </c>
      <c r="F13" s="111" t="s">
        <v>6</v>
      </c>
      <c r="G13" s="111" t="s">
        <v>185</v>
      </c>
      <c r="H13" s="111" t="s">
        <v>321</v>
      </c>
      <c r="I13" s="111" t="s">
        <v>243</v>
      </c>
      <c r="J13" s="111" t="s">
        <v>292</v>
      </c>
      <c r="K13" s="111" t="s">
        <v>131</v>
      </c>
      <c r="L13" s="111" t="s">
        <v>129</v>
      </c>
      <c r="M13" s="111" t="s">
        <v>18</v>
      </c>
      <c r="N13" s="111" t="s">
        <v>25</v>
      </c>
      <c r="O13" s="111" t="str">
        <f>IF(N13='NO BORRAR'!$H$1,'NO BORRAR'!$L$1,IF(N13='NO BORRAR'!$H$2,'NO BORRAR'!$L$2,IF(N13='NO BORRAR'!$H$3,'NO BORRAR'!$L$3,IF(N13='NO BORRAR'!$H$4,'NO BORRAR'!$L$4,))))</f>
        <v>EVITAR, REDUCIR, COMPARTIR O TRANSFERIR EL RIESGO</v>
      </c>
      <c r="P13" s="111" t="s">
        <v>26</v>
      </c>
      <c r="Q13" s="111" t="s">
        <v>322</v>
      </c>
      <c r="R13" s="111"/>
      <c r="S13" s="111" t="s">
        <v>26</v>
      </c>
      <c r="T13" s="111" t="s">
        <v>26</v>
      </c>
      <c r="U13" s="111" t="s">
        <v>26</v>
      </c>
      <c r="V13" s="111" t="s">
        <v>173</v>
      </c>
      <c r="W13" s="111" t="s">
        <v>16</v>
      </c>
      <c r="X13" s="111" t="s">
        <v>291</v>
      </c>
      <c r="Y13" s="111" t="s">
        <v>97</v>
      </c>
      <c r="Z13" s="111" t="s">
        <v>920</v>
      </c>
      <c r="AA13" s="111" t="s">
        <v>323</v>
      </c>
      <c r="AB13" s="111" t="s">
        <v>244</v>
      </c>
      <c r="AC13" s="111" t="s">
        <v>195</v>
      </c>
      <c r="AD13" s="111" t="s">
        <v>196</v>
      </c>
      <c r="AE13" s="128" t="s">
        <v>583</v>
      </c>
      <c r="AF13" s="129" t="s">
        <v>584</v>
      </c>
      <c r="AG13" s="128" t="s">
        <v>604</v>
      </c>
      <c r="AH13" s="129" t="s">
        <v>605</v>
      </c>
      <c r="AI13" s="166" t="s">
        <v>706</v>
      </c>
      <c r="AJ13" s="217" t="s">
        <v>707</v>
      </c>
      <c r="AK13" s="121" t="s">
        <v>947</v>
      </c>
      <c r="AL13" s="121" t="s">
        <v>946</v>
      </c>
      <c r="AM13" s="241"/>
      <c r="AN13" s="242"/>
      <c r="AO13" s="111"/>
      <c r="AP13" s="72"/>
      <c r="AQ13" s="72"/>
      <c r="AR13" s="243" t="s">
        <v>1032</v>
      </c>
      <c r="AS13" s="244" t="s">
        <v>1031</v>
      </c>
      <c r="AT13" s="72"/>
      <c r="AU13" s="72"/>
      <c r="AV13" s="72"/>
      <c r="AW13" s="72"/>
      <c r="AX13" s="72"/>
      <c r="AY13" s="72"/>
      <c r="AZ13" s="72"/>
      <c r="BA13" s="72"/>
      <c r="BB13" s="72"/>
      <c r="BC13" s="72"/>
      <c r="BD13" s="72"/>
      <c r="BE13" s="72"/>
      <c r="BF13" s="72"/>
      <c r="BG13" s="72"/>
      <c r="BH13" s="72"/>
      <c r="BI13" s="72"/>
      <c r="BJ13" s="72"/>
      <c r="BK13" s="72"/>
      <c r="BL13" s="72"/>
      <c r="BM13" s="72"/>
      <c r="BN13" s="72"/>
      <c r="BO13" s="72"/>
      <c r="BP13" s="72"/>
      <c r="BQ13" s="72"/>
      <c r="BR13" s="72"/>
      <c r="BS13" s="72"/>
      <c r="BT13" s="72"/>
      <c r="BU13" s="72"/>
      <c r="BV13" s="72"/>
      <c r="BW13" s="72"/>
      <c r="BX13" s="72"/>
      <c r="BY13" s="72"/>
      <c r="BZ13" s="72"/>
      <c r="CA13" s="72"/>
      <c r="CB13" s="72"/>
      <c r="CC13" s="72"/>
      <c r="CD13" s="72"/>
      <c r="CE13" s="72"/>
      <c r="CF13" s="72"/>
      <c r="CG13" s="72"/>
      <c r="CH13" s="72"/>
      <c r="CI13" s="72"/>
      <c r="CJ13" s="72"/>
      <c r="CK13" s="72"/>
      <c r="CL13" s="72"/>
      <c r="CM13" s="72"/>
      <c r="CN13" s="72"/>
      <c r="CO13" s="72"/>
      <c r="CP13" s="72"/>
      <c r="CQ13" s="72"/>
      <c r="CR13" s="72"/>
      <c r="CS13" s="72"/>
      <c r="CT13" s="72"/>
      <c r="CU13" s="72"/>
      <c r="CV13" s="72"/>
      <c r="CW13" s="72"/>
      <c r="CX13" s="72"/>
      <c r="CY13" s="72"/>
      <c r="CZ13" s="72"/>
      <c r="DA13" s="72"/>
      <c r="DB13" s="72"/>
      <c r="DC13" s="72"/>
      <c r="DD13" s="72"/>
      <c r="DE13" s="72"/>
      <c r="DF13" s="72"/>
      <c r="DG13" s="72"/>
      <c r="DH13" s="72"/>
      <c r="DI13" s="72"/>
      <c r="DJ13" s="72"/>
      <c r="DK13" s="72"/>
      <c r="DL13" s="72"/>
      <c r="DM13" s="72"/>
      <c r="DN13" s="72"/>
      <c r="DO13" s="72"/>
      <c r="DP13" s="72"/>
      <c r="DQ13" s="72"/>
      <c r="DR13" s="72"/>
      <c r="DS13" s="72"/>
      <c r="DT13" s="72"/>
      <c r="DU13" s="72"/>
      <c r="DV13" s="72"/>
      <c r="DW13" s="72"/>
      <c r="DX13" s="72"/>
      <c r="DY13" s="72"/>
      <c r="DZ13" s="72"/>
      <c r="EA13" s="72"/>
      <c r="EB13" s="72"/>
      <c r="EC13" s="72"/>
      <c r="ED13" s="72"/>
      <c r="EE13" s="72"/>
      <c r="EF13" s="72"/>
      <c r="EG13" s="72"/>
      <c r="EH13" s="72"/>
      <c r="EI13" s="72"/>
      <c r="EJ13" s="72"/>
      <c r="EK13" s="72"/>
      <c r="EL13" s="72"/>
      <c r="EM13" s="72"/>
      <c r="EN13" s="72"/>
      <c r="EO13" s="72"/>
      <c r="EP13" s="72"/>
      <c r="EQ13" s="72"/>
      <c r="ER13" s="72"/>
      <c r="ES13" s="72"/>
      <c r="ET13" s="72"/>
      <c r="EU13" s="72"/>
      <c r="EV13" s="72"/>
      <c r="EW13" s="72"/>
      <c r="EX13" s="72"/>
      <c r="EY13" s="72"/>
      <c r="EZ13" s="72"/>
      <c r="FA13" s="72"/>
      <c r="FB13" s="72"/>
      <c r="FC13" s="72"/>
      <c r="FD13" s="72"/>
      <c r="FE13" s="72"/>
      <c r="FF13" s="72"/>
      <c r="FG13" s="72"/>
      <c r="FH13" s="72"/>
      <c r="FI13" s="72"/>
      <c r="FJ13" s="72"/>
      <c r="FK13" s="72"/>
      <c r="FL13" s="72"/>
      <c r="FM13" s="72"/>
      <c r="FN13" s="72"/>
      <c r="FO13" s="72"/>
      <c r="FP13" s="72"/>
      <c r="FQ13" s="72"/>
      <c r="FR13" s="72"/>
      <c r="FS13" s="72"/>
      <c r="FT13" s="72"/>
      <c r="FU13" s="72"/>
      <c r="FV13" s="72"/>
      <c r="FW13" s="72"/>
      <c r="FX13" s="72"/>
      <c r="FY13" s="72"/>
      <c r="FZ13" s="72"/>
      <c r="GA13" s="72"/>
      <c r="GB13" s="72"/>
      <c r="GC13" s="72"/>
      <c r="GD13" s="72"/>
      <c r="GE13" s="72"/>
      <c r="GF13" s="72"/>
      <c r="GG13" s="72"/>
      <c r="GH13" s="72"/>
      <c r="GI13" s="72"/>
      <c r="GJ13" s="72"/>
      <c r="GK13" s="72"/>
      <c r="GL13" s="72"/>
      <c r="GM13" s="72"/>
      <c r="GN13" s="72"/>
      <c r="GO13" s="72"/>
      <c r="GP13" s="72"/>
      <c r="GQ13" s="72"/>
      <c r="GR13" s="72"/>
      <c r="GS13" s="72"/>
      <c r="GT13" s="72"/>
      <c r="GU13" s="72"/>
      <c r="GV13" s="72"/>
      <c r="GW13" s="72"/>
      <c r="GX13" s="72"/>
      <c r="GY13" s="72"/>
      <c r="GZ13" s="72"/>
      <c r="HA13" s="72"/>
      <c r="HB13" s="72"/>
      <c r="HC13" s="72"/>
      <c r="HD13" s="72"/>
      <c r="HE13" s="72"/>
      <c r="HF13" s="72"/>
      <c r="HG13" s="72"/>
      <c r="HH13" s="72"/>
      <c r="HI13" s="72"/>
      <c r="HJ13" s="72"/>
      <c r="HK13" s="72"/>
      <c r="HL13" s="72"/>
      <c r="HM13" s="72"/>
      <c r="HN13" s="72"/>
      <c r="HO13" s="72"/>
      <c r="HP13" s="72"/>
      <c r="HQ13" s="72"/>
      <c r="HR13" s="72"/>
      <c r="HS13" s="72"/>
      <c r="HT13" s="72"/>
      <c r="HU13" s="72"/>
      <c r="HV13" s="72"/>
      <c r="HW13" s="72"/>
      <c r="HX13" s="72"/>
      <c r="HY13" s="72"/>
      <c r="HZ13" s="72"/>
      <c r="IA13" s="72"/>
      <c r="IB13" s="72"/>
      <c r="IC13" s="72"/>
      <c r="ID13" s="72"/>
      <c r="IE13" s="72"/>
      <c r="IF13" s="72"/>
      <c r="IG13" s="72"/>
      <c r="IH13" s="72"/>
      <c r="II13" s="72"/>
      <c r="IJ13" s="72"/>
      <c r="IK13" s="72"/>
      <c r="IL13" s="72"/>
      <c r="IM13" s="72"/>
      <c r="IN13" s="72"/>
      <c r="IO13" s="72"/>
      <c r="IP13" s="72"/>
      <c r="IQ13" s="72"/>
      <c r="IR13" s="72"/>
      <c r="IS13" s="72"/>
      <c r="IT13" s="72"/>
      <c r="IU13" s="72"/>
      <c r="IV13" s="72"/>
      <c r="IW13" s="72"/>
      <c r="IX13" s="72"/>
    </row>
    <row r="14" spans="1:258" ht="409.6" customHeight="1" thickBot="1" x14ac:dyDescent="0.25">
      <c r="A14" s="209">
        <v>4</v>
      </c>
      <c r="B14" s="105" t="s">
        <v>267</v>
      </c>
      <c r="C14" s="101" t="s">
        <v>371</v>
      </c>
      <c r="D14" s="101" t="s">
        <v>892</v>
      </c>
      <c r="E14" s="101" t="s">
        <v>373</v>
      </c>
      <c r="F14" s="101" t="s">
        <v>6</v>
      </c>
      <c r="G14" s="101" t="s">
        <v>185</v>
      </c>
      <c r="H14" s="101" t="s">
        <v>501</v>
      </c>
      <c r="I14" s="101" t="s">
        <v>476</v>
      </c>
      <c r="J14" s="101" t="s">
        <v>502</v>
      </c>
      <c r="K14" s="101" t="s">
        <v>37</v>
      </c>
      <c r="L14" s="101" t="s">
        <v>129</v>
      </c>
      <c r="M14" s="101" t="s">
        <v>17</v>
      </c>
      <c r="N14" s="101" t="s">
        <v>24</v>
      </c>
      <c r="O14" s="101" t="str">
        <f>IF(N14='NO BORRAR'!$H$1,'NO BORRAR'!$L$1,IF(N14='NO BORRAR'!$H$2,'NO BORRAR'!$L$2,IF(N14='NO BORRAR'!$H$3,'NO BORRAR'!$L$3,IF(N14='NO BORRAR'!$H$4,'NO BORRAR'!$L$4,))))</f>
        <v>EVITAR, REDUCIR, COMPARTIR O TRANSFERIR EL RIESGO</v>
      </c>
      <c r="P14" s="101" t="s">
        <v>26</v>
      </c>
      <c r="Q14" s="101" t="s">
        <v>452</v>
      </c>
      <c r="R14" s="101"/>
      <c r="S14" s="101" t="s">
        <v>26</v>
      </c>
      <c r="T14" s="101" t="s">
        <v>27</v>
      </c>
      <c r="U14" s="101" t="s">
        <v>27</v>
      </c>
      <c r="V14" s="101" t="s">
        <v>173</v>
      </c>
      <c r="W14" s="101" t="s">
        <v>16</v>
      </c>
      <c r="X14" s="101" t="s">
        <v>22</v>
      </c>
      <c r="Y14" s="101" t="str">
        <f>IF(X14='NO BORRAR'!$H$1,'NO BORRAR'!$L$1,IF(X14='NO BORRAR'!$H$2,'NO BORRAR'!$L$2,IF(X14='NO BORRAR'!$H$3,'NO BORRAR'!$L$3,IF(X14='NO BORRAR'!$H$4,'NO BORRAR'!$L$4,))))</f>
        <v>ASUMIR EL RIESGO</v>
      </c>
      <c r="Z14" s="101" t="s">
        <v>919</v>
      </c>
      <c r="AA14" s="101" t="s">
        <v>503</v>
      </c>
      <c r="AB14" s="101" t="s">
        <v>504</v>
      </c>
      <c r="AC14" s="101" t="s">
        <v>195</v>
      </c>
      <c r="AD14" s="101" t="s">
        <v>196</v>
      </c>
      <c r="AE14" s="125" t="s">
        <v>677</v>
      </c>
      <c r="AF14" s="130" t="s">
        <v>585</v>
      </c>
      <c r="AG14" s="161" t="s">
        <v>698</v>
      </c>
      <c r="AH14" s="162" t="s">
        <v>699</v>
      </c>
      <c r="AI14" s="170" t="s">
        <v>863</v>
      </c>
      <c r="AJ14" s="218" t="s">
        <v>708</v>
      </c>
      <c r="AK14" s="121" t="s">
        <v>1003</v>
      </c>
      <c r="AL14" s="121" t="s">
        <v>1004</v>
      </c>
      <c r="AM14" s="197"/>
      <c r="AN14" s="236"/>
      <c r="AO14" s="237"/>
      <c r="AP14" s="72"/>
      <c r="AQ14" s="72"/>
      <c r="AR14" s="130" t="s">
        <v>1033</v>
      </c>
      <c r="AS14" s="238" t="s">
        <v>1031</v>
      </c>
      <c r="AT14" s="72"/>
      <c r="AU14" s="72"/>
      <c r="AV14" s="72"/>
      <c r="AW14" s="72"/>
      <c r="AX14" s="72"/>
      <c r="AY14" s="72"/>
      <c r="AZ14" s="72"/>
      <c r="BA14" s="72"/>
      <c r="BB14" s="72"/>
      <c r="BC14" s="72"/>
      <c r="BD14" s="72"/>
      <c r="BE14" s="72"/>
      <c r="BF14" s="72"/>
      <c r="BG14" s="72"/>
      <c r="BH14" s="72"/>
      <c r="BI14" s="72"/>
      <c r="BJ14" s="72"/>
      <c r="BK14" s="72"/>
      <c r="BL14" s="72"/>
      <c r="BM14" s="72"/>
      <c r="BN14" s="72"/>
      <c r="BO14" s="72"/>
      <c r="BP14" s="72"/>
      <c r="BQ14" s="72"/>
      <c r="BR14" s="72"/>
      <c r="BS14" s="72"/>
      <c r="BT14" s="72"/>
      <c r="BU14" s="72"/>
      <c r="BV14" s="72"/>
      <c r="BW14" s="72"/>
      <c r="BX14" s="72"/>
      <c r="BY14" s="72"/>
      <c r="BZ14" s="72"/>
      <c r="CA14" s="72"/>
      <c r="CB14" s="72"/>
      <c r="CC14" s="72"/>
      <c r="CD14" s="72"/>
      <c r="CE14" s="72"/>
      <c r="CF14" s="72"/>
      <c r="CG14" s="72"/>
      <c r="CH14" s="72"/>
      <c r="CI14" s="72"/>
      <c r="CJ14" s="72"/>
      <c r="CK14" s="72"/>
      <c r="CL14" s="72"/>
      <c r="CM14" s="72"/>
      <c r="CN14" s="72"/>
      <c r="CO14" s="72"/>
      <c r="CP14" s="72"/>
      <c r="CQ14" s="72"/>
      <c r="CR14" s="72"/>
      <c r="CS14" s="72"/>
      <c r="CT14" s="72"/>
      <c r="CU14" s="72"/>
      <c r="CV14" s="72"/>
      <c r="CW14" s="72"/>
      <c r="CX14" s="72"/>
      <c r="CY14" s="72"/>
      <c r="CZ14" s="72"/>
      <c r="DA14" s="72"/>
      <c r="DB14" s="72"/>
      <c r="DC14" s="72"/>
      <c r="DD14" s="72"/>
      <c r="DE14" s="72"/>
      <c r="DF14" s="72"/>
      <c r="DG14" s="72"/>
      <c r="DH14" s="72"/>
      <c r="DI14" s="72"/>
      <c r="DJ14" s="72"/>
      <c r="DK14" s="72"/>
      <c r="DL14" s="72"/>
      <c r="DM14" s="72"/>
      <c r="DN14" s="72"/>
      <c r="DO14" s="72"/>
      <c r="DP14" s="72"/>
      <c r="DQ14" s="72"/>
      <c r="DR14" s="72"/>
      <c r="DS14" s="72"/>
      <c r="DT14" s="72"/>
      <c r="DU14" s="72"/>
      <c r="DV14" s="72"/>
      <c r="DW14" s="72"/>
      <c r="DX14" s="72"/>
      <c r="DY14" s="72"/>
      <c r="DZ14" s="72"/>
      <c r="EA14" s="72"/>
      <c r="EB14" s="72"/>
      <c r="EC14" s="72"/>
      <c r="ED14" s="72"/>
      <c r="EE14" s="72"/>
      <c r="EF14" s="72"/>
      <c r="EG14" s="72"/>
      <c r="EH14" s="72"/>
      <c r="EI14" s="72"/>
      <c r="EJ14" s="72"/>
      <c r="EK14" s="72"/>
      <c r="EL14" s="72"/>
      <c r="EM14" s="72"/>
      <c r="EN14" s="72"/>
      <c r="EO14" s="72"/>
      <c r="EP14" s="72"/>
      <c r="EQ14" s="72"/>
      <c r="ER14" s="72"/>
      <c r="ES14" s="72"/>
      <c r="ET14" s="72"/>
      <c r="EU14" s="72"/>
      <c r="EV14" s="72"/>
      <c r="EW14" s="72"/>
      <c r="EX14" s="72"/>
      <c r="EY14" s="72"/>
      <c r="EZ14" s="72"/>
      <c r="FA14" s="72"/>
      <c r="FB14" s="72"/>
      <c r="FC14" s="72"/>
      <c r="FD14" s="72"/>
      <c r="FE14" s="72"/>
      <c r="FF14" s="72"/>
      <c r="FG14" s="72"/>
      <c r="FH14" s="72"/>
      <c r="FI14" s="72"/>
      <c r="FJ14" s="72"/>
      <c r="FK14" s="72"/>
      <c r="FL14" s="72"/>
      <c r="FM14" s="72"/>
      <c r="FN14" s="72"/>
      <c r="FO14" s="72"/>
      <c r="FP14" s="72"/>
      <c r="FQ14" s="72"/>
      <c r="FR14" s="72"/>
      <c r="FS14" s="72"/>
      <c r="FT14" s="72"/>
      <c r="FU14" s="72"/>
      <c r="FV14" s="72"/>
      <c r="FW14" s="72"/>
      <c r="FX14" s="72"/>
      <c r="FY14" s="72"/>
      <c r="FZ14" s="72"/>
      <c r="GA14" s="72"/>
      <c r="GB14" s="72"/>
      <c r="GC14" s="72"/>
      <c r="GD14" s="72"/>
      <c r="GE14" s="72"/>
      <c r="GF14" s="72"/>
      <c r="GG14" s="72"/>
      <c r="GH14" s="72"/>
      <c r="GI14" s="72"/>
      <c r="GJ14" s="72"/>
      <c r="GK14" s="72"/>
      <c r="GL14" s="72"/>
      <c r="GM14" s="72"/>
      <c r="GN14" s="72"/>
      <c r="GO14" s="72"/>
      <c r="GP14" s="72"/>
      <c r="GQ14" s="72"/>
      <c r="GR14" s="72"/>
      <c r="GS14" s="72"/>
      <c r="GT14" s="72"/>
      <c r="GU14" s="72"/>
      <c r="GV14" s="72"/>
      <c r="GW14" s="72"/>
      <c r="GX14" s="72"/>
      <c r="GY14" s="72"/>
      <c r="GZ14" s="72"/>
      <c r="HA14" s="72"/>
      <c r="HB14" s="72"/>
      <c r="HC14" s="72"/>
      <c r="HD14" s="72"/>
      <c r="HE14" s="72"/>
      <c r="HF14" s="72"/>
      <c r="HG14" s="72"/>
      <c r="HH14" s="72"/>
      <c r="HI14" s="72"/>
      <c r="HJ14" s="72"/>
      <c r="HK14" s="72"/>
      <c r="HL14" s="72"/>
      <c r="HM14" s="72"/>
      <c r="HN14" s="72"/>
      <c r="HO14" s="72"/>
      <c r="HP14" s="72"/>
      <c r="HQ14" s="72"/>
      <c r="HR14" s="72"/>
      <c r="HS14" s="72"/>
      <c r="HT14" s="72"/>
      <c r="HU14" s="72"/>
      <c r="HV14" s="72"/>
      <c r="HW14" s="72"/>
      <c r="HX14" s="72"/>
      <c r="HY14" s="72"/>
      <c r="HZ14" s="72"/>
      <c r="IA14" s="72"/>
      <c r="IB14" s="72"/>
      <c r="IC14" s="72"/>
      <c r="ID14" s="72"/>
      <c r="IE14" s="72"/>
      <c r="IF14" s="72"/>
      <c r="IG14" s="72"/>
      <c r="IH14" s="72"/>
      <c r="II14" s="72"/>
      <c r="IJ14" s="72"/>
      <c r="IK14" s="72"/>
      <c r="IL14" s="72"/>
      <c r="IM14" s="72"/>
      <c r="IN14" s="72"/>
      <c r="IO14" s="72"/>
      <c r="IP14" s="72"/>
      <c r="IQ14" s="72"/>
      <c r="IR14" s="72"/>
      <c r="IS14" s="72"/>
      <c r="IT14" s="72"/>
      <c r="IU14" s="72"/>
      <c r="IV14" s="72"/>
      <c r="IW14" s="72"/>
      <c r="IX14" s="72"/>
    </row>
    <row r="15" spans="1:258" ht="271.5" customHeight="1" thickBot="1" x14ac:dyDescent="0.25">
      <c r="A15" s="210">
        <v>5</v>
      </c>
      <c r="B15" s="105" t="s">
        <v>281</v>
      </c>
      <c r="C15" s="101" t="s">
        <v>110</v>
      </c>
      <c r="D15" s="101" t="s">
        <v>889</v>
      </c>
      <c r="E15" s="101" t="s">
        <v>245</v>
      </c>
      <c r="F15" s="101" t="s">
        <v>6</v>
      </c>
      <c r="G15" s="101" t="s">
        <v>191</v>
      </c>
      <c r="H15" s="101" t="s">
        <v>713</v>
      </c>
      <c r="I15" s="101" t="s">
        <v>717</v>
      </c>
      <c r="J15" s="101" t="s">
        <v>714</v>
      </c>
      <c r="K15" s="101" t="s">
        <v>33</v>
      </c>
      <c r="L15" s="101" t="s">
        <v>171</v>
      </c>
      <c r="M15" s="101" t="s">
        <v>18</v>
      </c>
      <c r="N15" s="101" t="s">
        <v>25</v>
      </c>
      <c r="O15" s="101" t="str">
        <f>IF(N15='NO BORRAR'!$H$1,'NO BORRAR'!$L$1,IF(N15='NO BORRAR'!$H$2,'NO BORRAR'!$L$2,IF(N15='NO BORRAR'!$H$3,'NO BORRAR'!$L$3,IF(N15='NO BORRAR'!$H$4,'NO BORRAR'!$L$4,))))</f>
        <v>EVITAR, REDUCIR, COMPARTIR O TRANSFERIR EL RIESGO</v>
      </c>
      <c r="P15" s="101" t="s">
        <v>26</v>
      </c>
      <c r="Q15" s="101" t="s">
        <v>711</v>
      </c>
      <c r="R15" s="101" t="s">
        <v>712</v>
      </c>
      <c r="S15" s="101" t="s">
        <v>26</v>
      </c>
      <c r="T15" s="105" t="s">
        <v>26</v>
      </c>
      <c r="U15" s="101" t="s">
        <v>26</v>
      </c>
      <c r="V15" s="101" t="s">
        <v>171</v>
      </c>
      <c r="W15" s="101" t="s">
        <v>18</v>
      </c>
      <c r="X15" s="101" t="s">
        <v>25</v>
      </c>
      <c r="Y15" s="101" t="str">
        <f>IF(X15='NO BORRAR'!$H$1,'NO BORRAR'!$L$1,IF(X15='NO BORRAR'!$H$2,'NO BORRAR'!$L$2,IF(X15='NO BORRAR'!$H$3,'NO BORRAR'!$L$3,IF(X15='NO BORRAR'!$H$4,'NO BORRAR'!$L$4,))))</f>
        <v>EVITAR, REDUCIR, COMPARTIR O TRANSFERIR EL RIESGO</v>
      </c>
      <c r="Z15" s="101" t="s">
        <v>918</v>
      </c>
      <c r="AA15" s="101" t="s">
        <v>709</v>
      </c>
      <c r="AB15" s="101" t="s">
        <v>710</v>
      </c>
      <c r="AC15" s="101" t="s">
        <v>197</v>
      </c>
      <c r="AD15" s="101" t="s">
        <v>196</v>
      </c>
      <c r="AE15" s="125" t="s">
        <v>510</v>
      </c>
      <c r="AF15" s="125" t="s">
        <v>514</v>
      </c>
      <c r="AG15" s="125" t="s">
        <v>671</v>
      </c>
      <c r="AH15" s="125" t="s">
        <v>672</v>
      </c>
      <c r="AI15" s="191" t="s">
        <v>868</v>
      </c>
      <c r="AJ15" s="219" t="s">
        <v>867</v>
      </c>
      <c r="AK15" s="121" t="s">
        <v>976</v>
      </c>
      <c r="AL15" s="121" t="s">
        <v>977</v>
      </c>
      <c r="AM15" s="197"/>
      <c r="AN15" s="236"/>
      <c r="AO15" s="237"/>
      <c r="AP15" s="98"/>
      <c r="AQ15" s="98"/>
      <c r="AR15" s="130" t="s">
        <v>1034</v>
      </c>
      <c r="AS15" s="238" t="s">
        <v>1031</v>
      </c>
      <c r="AT15" s="72"/>
      <c r="AU15" s="72"/>
      <c r="AV15" s="72"/>
      <c r="AW15" s="72"/>
      <c r="AX15" s="72"/>
      <c r="AY15" s="72"/>
      <c r="AZ15" s="72"/>
      <c r="BA15" s="72"/>
      <c r="BB15" s="72"/>
      <c r="BC15" s="72"/>
      <c r="BD15" s="72"/>
      <c r="BE15" s="72"/>
      <c r="BF15" s="72"/>
      <c r="BG15" s="72"/>
      <c r="BH15" s="72"/>
      <c r="BI15" s="72"/>
      <c r="BJ15" s="72"/>
      <c r="BK15" s="72"/>
      <c r="BL15" s="72"/>
      <c r="BM15" s="72"/>
      <c r="BN15" s="72"/>
      <c r="BO15" s="72"/>
      <c r="BP15" s="72"/>
      <c r="BQ15" s="72"/>
      <c r="BR15" s="72"/>
      <c r="BS15" s="72"/>
      <c r="BT15" s="72"/>
      <c r="BU15" s="72"/>
      <c r="BV15" s="72"/>
      <c r="BW15" s="72"/>
      <c r="BX15" s="72"/>
      <c r="BY15" s="72"/>
      <c r="BZ15" s="72"/>
      <c r="CA15" s="72"/>
      <c r="CB15" s="72"/>
      <c r="CC15" s="72"/>
      <c r="CD15" s="72"/>
      <c r="CE15" s="72"/>
      <c r="CF15" s="72"/>
      <c r="CG15" s="72"/>
      <c r="CH15" s="72"/>
      <c r="CI15" s="72"/>
      <c r="CJ15" s="72"/>
      <c r="CK15" s="72"/>
      <c r="CL15" s="72"/>
      <c r="CM15" s="72"/>
      <c r="CN15" s="72"/>
      <c r="CO15" s="72"/>
      <c r="CP15" s="72"/>
      <c r="CQ15" s="72"/>
      <c r="CR15" s="72"/>
      <c r="CS15" s="72"/>
      <c r="CT15" s="72"/>
      <c r="CU15" s="72"/>
      <c r="CV15" s="72"/>
      <c r="CW15" s="72"/>
      <c r="CX15" s="72"/>
      <c r="CY15" s="72"/>
      <c r="CZ15" s="72"/>
      <c r="DA15" s="72"/>
      <c r="DB15" s="72"/>
      <c r="DC15" s="72"/>
      <c r="DD15" s="72"/>
      <c r="DE15" s="72"/>
      <c r="DF15" s="72"/>
      <c r="DG15" s="72"/>
      <c r="DH15" s="72"/>
      <c r="DI15" s="72"/>
      <c r="DJ15" s="72"/>
      <c r="DK15" s="72"/>
      <c r="DL15" s="72"/>
      <c r="DM15" s="72"/>
      <c r="DN15" s="72"/>
      <c r="DO15" s="72"/>
      <c r="DP15" s="72"/>
      <c r="DQ15" s="72"/>
      <c r="DR15" s="72"/>
      <c r="DS15" s="72"/>
      <c r="DT15" s="72"/>
      <c r="DU15" s="72"/>
      <c r="DV15" s="72"/>
      <c r="DW15" s="72"/>
      <c r="DX15" s="72"/>
      <c r="DY15" s="72"/>
      <c r="DZ15" s="72"/>
      <c r="EA15" s="72"/>
      <c r="EB15" s="72"/>
      <c r="EC15" s="72"/>
      <c r="ED15" s="72"/>
      <c r="EE15" s="72"/>
      <c r="EF15" s="72"/>
      <c r="EG15" s="72"/>
      <c r="EH15" s="72"/>
      <c r="EI15" s="72"/>
      <c r="EJ15" s="72"/>
      <c r="EK15" s="72"/>
      <c r="EL15" s="72"/>
      <c r="EM15" s="72"/>
      <c r="EN15" s="72"/>
      <c r="EO15" s="72"/>
      <c r="EP15" s="72"/>
      <c r="EQ15" s="72"/>
      <c r="ER15" s="72"/>
      <c r="ES15" s="72"/>
      <c r="ET15" s="72"/>
      <c r="EU15" s="72"/>
      <c r="EV15" s="72"/>
      <c r="EW15" s="72"/>
      <c r="EX15" s="72"/>
      <c r="EY15" s="72"/>
      <c r="EZ15" s="72"/>
      <c r="FA15" s="72"/>
      <c r="FB15" s="72"/>
      <c r="FC15" s="72"/>
      <c r="FD15" s="72"/>
      <c r="FE15" s="72"/>
      <c r="FF15" s="72"/>
      <c r="FG15" s="72"/>
      <c r="FH15" s="72"/>
      <c r="FI15" s="72"/>
      <c r="FJ15" s="72"/>
      <c r="FK15" s="72"/>
      <c r="FL15" s="72"/>
      <c r="FM15" s="72"/>
      <c r="FN15" s="72"/>
      <c r="FO15" s="72"/>
      <c r="FP15" s="72"/>
      <c r="FQ15" s="72"/>
      <c r="FR15" s="72"/>
      <c r="FS15" s="72"/>
      <c r="FT15" s="72"/>
      <c r="FU15" s="72"/>
      <c r="FV15" s="72"/>
      <c r="FW15" s="72"/>
      <c r="FX15" s="72"/>
      <c r="FY15" s="72"/>
      <c r="FZ15" s="72"/>
      <c r="GA15" s="72"/>
      <c r="GB15" s="72"/>
      <c r="GC15" s="72"/>
      <c r="GD15" s="72"/>
      <c r="GE15" s="72"/>
      <c r="GF15" s="72"/>
      <c r="GG15" s="72"/>
      <c r="GH15" s="72"/>
      <c r="GI15" s="72"/>
      <c r="GJ15" s="72"/>
      <c r="GK15" s="72"/>
      <c r="GL15" s="72"/>
      <c r="GM15" s="72"/>
      <c r="GN15" s="72"/>
      <c r="GO15" s="72"/>
      <c r="GP15" s="72"/>
      <c r="GQ15" s="72"/>
      <c r="GR15" s="72"/>
      <c r="GS15" s="72"/>
      <c r="GT15" s="72"/>
      <c r="GU15" s="72"/>
      <c r="GV15" s="72"/>
      <c r="GW15" s="72"/>
      <c r="GX15" s="72"/>
      <c r="GY15" s="72"/>
      <c r="GZ15" s="72"/>
      <c r="HA15" s="72"/>
      <c r="HB15" s="72"/>
      <c r="HC15" s="72"/>
      <c r="HD15" s="72"/>
      <c r="HE15" s="72"/>
      <c r="HF15" s="72"/>
      <c r="HG15" s="72"/>
      <c r="HH15" s="72"/>
      <c r="HI15" s="72"/>
      <c r="HJ15" s="72"/>
      <c r="HK15" s="72"/>
      <c r="HL15" s="72"/>
      <c r="HM15" s="72"/>
      <c r="HN15" s="72"/>
      <c r="HO15" s="72"/>
      <c r="HP15" s="72"/>
      <c r="HQ15" s="72"/>
      <c r="HR15" s="72"/>
      <c r="HS15" s="72"/>
      <c r="HT15" s="72"/>
      <c r="HU15" s="72"/>
      <c r="HV15" s="72"/>
      <c r="HW15" s="72"/>
      <c r="HX15" s="72"/>
      <c r="HY15" s="72"/>
      <c r="HZ15" s="72"/>
      <c r="IA15" s="72"/>
      <c r="IB15" s="72"/>
      <c r="IC15" s="72"/>
      <c r="ID15" s="72"/>
      <c r="IE15" s="72"/>
      <c r="IF15" s="72"/>
      <c r="IG15" s="72"/>
      <c r="IH15" s="72"/>
      <c r="II15" s="72"/>
      <c r="IJ15" s="72"/>
      <c r="IK15" s="72"/>
      <c r="IL15" s="72"/>
      <c r="IM15" s="72"/>
      <c r="IN15" s="72"/>
      <c r="IO15" s="72"/>
      <c r="IP15" s="72"/>
      <c r="IQ15" s="72"/>
      <c r="IR15" s="72"/>
      <c r="IS15" s="72"/>
      <c r="IT15" s="72"/>
      <c r="IU15" s="72"/>
      <c r="IV15" s="72"/>
      <c r="IW15" s="72"/>
      <c r="IX15" s="72"/>
    </row>
    <row r="16" spans="1:258" ht="138" customHeight="1" thickBot="1" x14ac:dyDescent="0.25">
      <c r="A16" s="209">
        <v>6</v>
      </c>
      <c r="B16" s="102" t="s">
        <v>281</v>
      </c>
      <c r="C16" s="98" t="s">
        <v>111</v>
      </c>
      <c r="D16" s="98" t="s">
        <v>890</v>
      </c>
      <c r="E16" s="98" t="s">
        <v>246</v>
      </c>
      <c r="F16" s="98" t="s">
        <v>6</v>
      </c>
      <c r="G16" s="98" t="s">
        <v>183</v>
      </c>
      <c r="H16" s="98" t="s">
        <v>715</v>
      </c>
      <c r="I16" s="98" t="s">
        <v>716</v>
      </c>
      <c r="J16" s="98" t="s">
        <v>718</v>
      </c>
      <c r="K16" s="98" t="s">
        <v>29</v>
      </c>
      <c r="L16" s="98" t="s">
        <v>171</v>
      </c>
      <c r="M16" s="98" t="s">
        <v>18</v>
      </c>
      <c r="N16" s="98" t="s">
        <v>25</v>
      </c>
      <c r="O16" s="98" t="str">
        <f>IF(N15='NO BORRAR'!$H$1,'NO BORRAR'!$L$1,IF(N15='NO BORRAR'!$H$2,'NO BORRAR'!$L$2,IF(N15='NO BORRAR'!$H$3,'NO BORRAR'!$L$3,IF(N15='NO BORRAR'!$H$4,'NO BORRAR'!$L$4,))))</f>
        <v>EVITAR, REDUCIR, COMPARTIR O TRANSFERIR EL RIESGO</v>
      </c>
      <c r="P16" s="101" t="s">
        <v>26</v>
      </c>
      <c r="Q16" s="107" t="s">
        <v>719</v>
      </c>
      <c r="R16" s="107" t="s">
        <v>720</v>
      </c>
      <c r="S16" s="98" t="s">
        <v>26</v>
      </c>
      <c r="T16" s="105" t="s">
        <v>26</v>
      </c>
      <c r="U16" s="98" t="s">
        <v>26</v>
      </c>
      <c r="V16" s="98" t="s">
        <v>171</v>
      </c>
      <c r="W16" s="98" t="s">
        <v>18</v>
      </c>
      <c r="X16" s="98" t="s">
        <v>25</v>
      </c>
      <c r="Y16" s="98" t="str">
        <f>IF(X16='NO BORRAR'!$H$1,'NO BORRAR'!$L$1,IF(X16='NO BORRAR'!$H$2,'NO BORRAR'!$L$2,IF(X16='NO BORRAR'!$H$3,'NO BORRAR'!$L$3,IF(X16='NO BORRAR'!$H$4,'NO BORRAR'!$L$4,))))</f>
        <v>EVITAR, REDUCIR, COMPARTIR O TRANSFERIR EL RIESGO</v>
      </c>
      <c r="Z16" s="98" t="s">
        <v>917</v>
      </c>
      <c r="AA16" s="98" t="s">
        <v>722</v>
      </c>
      <c r="AB16" s="98" t="s">
        <v>721</v>
      </c>
      <c r="AC16" s="98" t="s">
        <v>195</v>
      </c>
      <c r="AD16" s="98" t="s">
        <v>196</v>
      </c>
      <c r="AE16" s="125" t="s">
        <v>511</v>
      </c>
      <c r="AF16" s="125" t="s">
        <v>512</v>
      </c>
      <c r="AG16" s="131" t="s">
        <v>673</v>
      </c>
      <c r="AH16" s="131" t="s">
        <v>674</v>
      </c>
      <c r="AI16" s="191" t="s">
        <v>869</v>
      </c>
      <c r="AJ16" s="219" t="s">
        <v>870</v>
      </c>
      <c r="AK16" s="121" t="s">
        <v>980</v>
      </c>
      <c r="AL16" s="121" t="s">
        <v>978</v>
      </c>
      <c r="AM16" s="198"/>
      <c r="AN16" s="188"/>
      <c r="AO16" s="237"/>
      <c r="AP16" s="98"/>
      <c r="AQ16" s="98"/>
      <c r="AR16" s="130" t="s">
        <v>1035</v>
      </c>
      <c r="AS16" s="238" t="s">
        <v>1031</v>
      </c>
      <c r="AT16" s="72"/>
      <c r="AU16" s="72"/>
      <c r="AV16" s="72"/>
      <c r="AW16" s="72"/>
      <c r="AX16" s="72"/>
      <c r="AY16" s="72"/>
      <c r="AZ16" s="72"/>
      <c r="BA16" s="72"/>
      <c r="BB16" s="72"/>
      <c r="BC16" s="72"/>
      <c r="BD16" s="72"/>
      <c r="BE16" s="72"/>
      <c r="BF16" s="72"/>
      <c r="BG16" s="72"/>
      <c r="BH16" s="72"/>
      <c r="BI16" s="72"/>
      <c r="BJ16" s="72"/>
      <c r="BK16" s="72"/>
      <c r="BL16" s="72"/>
      <c r="BM16" s="72"/>
      <c r="BN16" s="72"/>
      <c r="BO16" s="72"/>
      <c r="BP16" s="72"/>
      <c r="BQ16" s="72"/>
      <c r="BR16" s="72"/>
      <c r="BS16" s="72"/>
      <c r="BT16" s="72"/>
      <c r="BU16" s="72"/>
      <c r="BV16" s="72"/>
      <c r="BW16" s="72"/>
      <c r="BX16" s="72"/>
      <c r="BY16" s="72"/>
      <c r="BZ16" s="72"/>
      <c r="CA16" s="72"/>
      <c r="CB16" s="72"/>
      <c r="CC16" s="72"/>
      <c r="CD16" s="72"/>
      <c r="CE16" s="72"/>
      <c r="CF16" s="72"/>
      <c r="CG16" s="72"/>
      <c r="CH16" s="72"/>
      <c r="CI16" s="72"/>
      <c r="CJ16" s="72"/>
      <c r="CK16" s="72"/>
      <c r="CL16" s="72"/>
      <c r="CM16" s="72"/>
      <c r="CN16" s="72"/>
      <c r="CO16" s="72"/>
      <c r="CP16" s="72"/>
      <c r="CQ16" s="72"/>
      <c r="CR16" s="72"/>
      <c r="CS16" s="72"/>
      <c r="CT16" s="72"/>
      <c r="CU16" s="72"/>
      <c r="CV16" s="72"/>
      <c r="CW16" s="72"/>
      <c r="CX16" s="72"/>
      <c r="CY16" s="72"/>
      <c r="CZ16" s="72"/>
      <c r="DA16" s="72"/>
      <c r="DB16" s="72"/>
      <c r="DC16" s="72"/>
      <c r="DD16" s="72"/>
      <c r="DE16" s="72"/>
      <c r="DF16" s="72"/>
      <c r="DG16" s="72"/>
      <c r="DH16" s="72"/>
      <c r="DI16" s="72"/>
      <c r="DJ16" s="72"/>
      <c r="DK16" s="72"/>
      <c r="DL16" s="72"/>
      <c r="DM16" s="72"/>
      <c r="DN16" s="72"/>
      <c r="DO16" s="72"/>
      <c r="DP16" s="72"/>
      <c r="DQ16" s="72"/>
      <c r="DR16" s="72"/>
      <c r="DS16" s="72"/>
      <c r="DT16" s="72"/>
      <c r="DU16" s="72"/>
      <c r="DV16" s="72"/>
      <c r="DW16" s="72"/>
      <c r="DX16" s="72"/>
      <c r="DY16" s="72"/>
      <c r="DZ16" s="72"/>
      <c r="EA16" s="72"/>
      <c r="EB16" s="72"/>
      <c r="EC16" s="72"/>
      <c r="ED16" s="72"/>
      <c r="EE16" s="72"/>
      <c r="EF16" s="72"/>
      <c r="EG16" s="72"/>
      <c r="EH16" s="72"/>
      <c r="EI16" s="72"/>
      <c r="EJ16" s="72"/>
      <c r="EK16" s="72"/>
      <c r="EL16" s="72"/>
      <c r="EM16" s="72"/>
      <c r="EN16" s="72"/>
      <c r="EO16" s="72"/>
      <c r="EP16" s="72"/>
      <c r="EQ16" s="72"/>
      <c r="ER16" s="72"/>
      <c r="ES16" s="72"/>
      <c r="ET16" s="72"/>
      <c r="EU16" s="72"/>
      <c r="EV16" s="72"/>
      <c r="EW16" s="72"/>
      <c r="EX16" s="72"/>
      <c r="EY16" s="72"/>
      <c r="EZ16" s="72"/>
      <c r="FA16" s="72"/>
      <c r="FB16" s="72"/>
      <c r="FC16" s="72"/>
      <c r="FD16" s="72"/>
      <c r="FE16" s="72"/>
      <c r="FF16" s="72"/>
      <c r="FG16" s="72"/>
      <c r="FH16" s="72"/>
      <c r="FI16" s="72"/>
      <c r="FJ16" s="72"/>
      <c r="FK16" s="72"/>
      <c r="FL16" s="72"/>
      <c r="FM16" s="72"/>
      <c r="FN16" s="72"/>
      <c r="FO16" s="72"/>
      <c r="FP16" s="72"/>
      <c r="FQ16" s="72"/>
      <c r="FR16" s="72"/>
      <c r="FS16" s="72"/>
      <c r="FT16" s="72"/>
      <c r="FU16" s="72"/>
      <c r="FV16" s="72"/>
      <c r="FW16" s="72"/>
      <c r="FX16" s="72"/>
      <c r="FY16" s="72"/>
      <c r="FZ16" s="72"/>
      <c r="GA16" s="72"/>
      <c r="GB16" s="72"/>
      <c r="GC16" s="72"/>
      <c r="GD16" s="72"/>
      <c r="GE16" s="72"/>
      <c r="GF16" s="72"/>
      <c r="GG16" s="72"/>
      <c r="GH16" s="72"/>
      <c r="GI16" s="72"/>
      <c r="GJ16" s="72"/>
      <c r="GK16" s="72"/>
      <c r="GL16" s="72"/>
      <c r="GM16" s="72"/>
      <c r="GN16" s="72"/>
      <c r="GO16" s="72"/>
      <c r="GP16" s="72"/>
      <c r="GQ16" s="72"/>
      <c r="GR16" s="72"/>
      <c r="GS16" s="72"/>
      <c r="GT16" s="72"/>
      <c r="GU16" s="72"/>
      <c r="GV16" s="72"/>
      <c r="GW16" s="72"/>
      <c r="GX16" s="72"/>
      <c r="GY16" s="72"/>
      <c r="GZ16" s="72"/>
      <c r="HA16" s="72"/>
      <c r="HB16" s="72"/>
      <c r="HC16" s="72"/>
      <c r="HD16" s="72"/>
      <c r="HE16" s="72"/>
      <c r="HF16" s="72"/>
      <c r="HG16" s="72"/>
      <c r="HH16" s="72"/>
      <c r="HI16" s="72"/>
      <c r="HJ16" s="72"/>
      <c r="HK16" s="72"/>
      <c r="HL16" s="72"/>
      <c r="HM16" s="72"/>
      <c r="HN16" s="72"/>
      <c r="HO16" s="72"/>
      <c r="HP16" s="72"/>
      <c r="HQ16" s="72"/>
      <c r="HR16" s="72"/>
      <c r="HS16" s="72"/>
      <c r="HT16" s="72"/>
      <c r="HU16" s="72"/>
      <c r="HV16" s="72"/>
      <c r="HW16" s="72"/>
      <c r="HX16" s="72"/>
      <c r="HY16" s="72"/>
      <c r="HZ16" s="72"/>
      <c r="IA16" s="72"/>
      <c r="IB16" s="72"/>
      <c r="IC16" s="72"/>
      <c r="ID16" s="72"/>
      <c r="IE16" s="72"/>
      <c r="IF16" s="72"/>
      <c r="IG16" s="72"/>
      <c r="IH16" s="72"/>
      <c r="II16" s="72"/>
      <c r="IJ16" s="72"/>
      <c r="IK16" s="72"/>
      <c r="IL16" s="72"/>
      <c r="IM16" s="72"/>
      <c r="IN16" s="72"/>
      <c r="IO16" s="72"/>
      <c r="IP16" s="72"/>
      <c r="IQ16" s="72"/>
      <c r="IR16" s="72"/>
      <c r="IS16" s="72"/>
      <c r="IT16" s="72"/>
      <c r="IU16" s="72"/>
      <c r="IV16" s="72"/>
      <c r="IW16" s="72"/>
      <c r="IX16" s="72"/>
    </row>
    <row r="17" spans="1:258" s="71" customFormat="1" ht="232.5" customHeight="1" thickBot="1" x14ac:dyDescent="0.25">
      <c r="A17" s="210">
        <v>7</v>
      </c>
      <c r="B17" s="110" t="s">
        <v>281</v>
      </c>
      <c r="C17" s="111" t="s">
        <v>111</v>
      </c>
      <c r="D17" s="111" t="s">
        <v>890</v>
      </c>
      <c r="E17" s="111" t="s">
        <v>246</v>
      </c>
      <c r="F17" s="111" t="s">
        <v>6</v>
      </c>
      <c r="G17" s="111" t="s">
        <v>183</v>
      </c>
      <c r="H17" s="111" t="s">
        <v>470</v>
      </c>
      <c r="I17" s="111" t="s">
        <v>700</v>
      </c>
      <c r="J17" s="111" t="s">
        <v>723</v>
      </c>
      <c r="K17" s="111" t="s">
        <v>33</v>
      </c>
      <c r="L17" s="111" t="s">
        <v>172</v>
      </c>
      <c r="M17" s="111" t="s">
        <v>16</v>
      </c>
      <c r="N17" s="111" t="s">
        <v>23</v>
      </c>
      <c r="O17" s="111" t="str">
        <f>IF(N17='NO BORRAR'!$H$1,'NO BORRAR'!$L$1,IF(N17='NO BORRAR'!$H$2,'NO BORRAR'!$L$2,IF(N17='NO BORRAR'!$H$3,'NO BORRAR'!$L$3,IF(N17='NO BORRAR'!$H$4,'NO BORRAR'!$L$4,))))</f>
        <v>REDUCIR O ASUMIR EL RIESGO</v>
      </c>
      <c r="P17" s="111" t="s">
        <v>27</v>
      </c>
      <c r="Q17" s="111" t="s">
        <v>369</v>
      </c>
      <c r="R17" s="111" t="s">
        <v>370</v>
      </c>
      <c r="S17" s="111" t="s">
        <v>26</v>
      </c>
      <c r="T17" s="110" t="s">
        <v>26</v>
      </c>
      <c r="U17" s="111" t="s">
        <v>26</v>
      </c>
      <c r="V17" s="111" t="s">
        <v>129</v>
      </c>
      <c r="W17" s="111" t="s">
        <v>16</v>
      </c>
      <c r="X17" s="111" t="s">
        <v>24</v>
      </c>
      <c r="Y17" s="111" t="str">
        <f>IF(X17='NO BORRAR'!$H$1,'NO BORRAR'!$L$1,IF(X17='NO BORRAR'!$H$2,'NO BORRAR'!$L$2,IF(X17='NO BORRAR'!$H$3,'NO BORRAR'!$L$3,IF(X17='NO BORRAR'!$H$4,'NO BORRAR'!$L$4,))))</f>
        <v>EVITAR, REDUCIR, COMPARTIR O TRANSFERIR EL RIESGO</v>
      </c>
      <c r="Z17" s="111" t="s">
        <v>916</v>
      </c>
      <c r="AA17" s="111" t="s">
        <v>471</v>
      </c>
      <c r="AB17" s="111" t="s">
        <v>472</v>
      </c>
      <c r="AC17" s="111" t="s">
        <v>195</v>
      </c>
      <c r="AD17" s="111" t="s">
        <v>196</v>
      </c>
      <c r="AE17" s="125" t="s">
        <v>515</v>
      </c>
      <c r="AF17" s="125" t="s">
        <v>513</v>
      </c>
      <c r="AG17" s="131" t="s">
        <v>675</v>
      </c>
      <c r="AH17" s="131" t="s">
        <v>676</v>
      </c>
      <c r="AI17" s="191" t="s">
        <v>864</v>
      </c>
      <c r="AJ17" s="219" t="s">
        <v>865</v>
      </c>
      <c r="AK17" s="121" t="s">
        <v>981</v>
      </c>
      <c r="AL17" s="121" t="s">
        <v>979</v>
      </c>
      <c r="AM17" s="199"/>
      <c r="AN17" s="189"/>
      <c r="AO17" s="237"/>
      <c r="AP17" s="98"/>
      <c r="AQ17" s="98"/>
      <c r="AR17" s="128" t="s">
        <v>1036</v>
      </c>
      <c r="AS17" s="238" t="s">
        <v>1031</v>
      </c>
      <c r="AT17" s="72"/>
      <c r="AU17" s="72"/>
      <c r="AV17" s="72"/>
      <c r="AW17" s="72"/>
      <c r="AX17" s="72"/>
      <c r="AY17" s="72"/>
      <c r="AZ17" s="72"/>
      <c r="BA17" s="72"/>
      <c r="BB17" s="72"/>
      <c r="BC17" s="72"/>
      <c r="BD17" s="72"/>
      <c r="BE17" s="72"/>
      <c r="BF17" s="72"/>
      <c r="BG17" s="72"/>
      <c r="BH17" s="72"/>
      <c r="BI17" s="72"/>
      <c r="BJ17" s="72"/>
      <c r="BK17" s="72"/>
      <c r="BL17" s="72"/>
      <c r="BM17" s="72"/>
      <c r="BN17" s="72"/>
      <c r="BO17" s="72"/>
      <c r="BP17" s="72"/>
      <c r="BQ17" s="72"/>
      <c r="BR17" s="72"/>
      <c r="BS17" s="72"/>
      <c r="BT17" s="72"/>
      <c r="BU17" s="72"/>
      <c r="BV17" s="72"/>
      <c r="BW17" s="72"/>
      <c r="BX17" s="72"/>
      <c r="BY17" s="72"/>
      <c r="BZ17" s="72"/>
      <c r="CA17" s="72"/>
      <c r="CB17" s="72"/>
      <c r="CC17" s="72"/>
      <c r="CD17" s="72"/>
      <c r="CE17" s="72"/>
      <c r="CF17" s="72"/>
      <c r="CG17" s="72"/>
      <c r="CH17" s="72"/>
      <c r="CI17" s="72"/>
      <c r="CJ17" s="72"/>
      <c r="CK17" s="72"/>
      <c r="CL17" s="72"/>
      <c r="CM17" s="72"/>
      <c r="CN17" s="72"/>
      <c r="CO17" s="72"/>
      <c r="CP17" s="72"/>
      <c r="CQ17" s="72"/>
      <c r="CR17" s="72"/>
      <c r="CS17" s="72"/>
      <c r="CT17" s="72"/>
      <c r="CU17" s="72"/>
      <c r="CV17" s="72"/>
      <c r="CW17" s="72"/>
      <c r="CX17" s="72"/>
      <c r="CY17" s="72"/>
      <c r="CZ17" s="72"/>
      <c r="DA17" s="72"/>
      <c r="DB17" s="72"/>
      <c r="DC17" s="72"/>
      <c r="DD17" s="72"/>
      <c r="DE17" s="72"/>
      <c r="DF17" s="72"/>
      <c r="DG17" s="72"/>
      <c r="DH17" s="72"/>
      <c r="DI17" s="72"/>
      <c r="DJ17" s="72"/>
      <c r="DK17" s="72"/>
      <c r="DL17" s="72"/>
      <c r="DM17" s="72"/>
      <c r="DN17" s="72"/>
      <c r="DO17" s="72"/>
      <c r="DP17" s="72"/>
      <c r="DQ17" s="72"/>
      <c r="DR17" s="72"/>
      <c r="DS17" s="72"/>
      <c r="DT17" s="72"/>
      <c r="DU17" s="72"/>
      <c r="DV17" s="72"/>
      <c r="DW17" s="72"/>
      <c r="DX17" s="72"/>
      <c r="DY17" s="72"/>
      <c r="DZ17" s="72"/>
      <c r="EA17" s="72"/>
      <c r="EB17" s="72"/>
      <c r="EC17" s="72"/>
      <c r="ED17" s="72"/>
      <c r="EE17" s="72"/>
      <c r="EF17" s="72"/>
      <c r="EG17" s="72"/>
      <c r="EH17" s="72"/>
      <c r="EI17" s="72"/>
      <c r="EJ17" s="72"/>
      <c r="EK17" s="72"/>
      <c r="EL17" s="72"/>
      <c r="EM17" s="72"/>
      <c r="EN17" s="72"/>
      <c r="EO17" s="72"/>
      <c r="EP17" s="72"/>
      <c r="EQ17" s="72"/>
      <c r="ER17" s="72"/>
      <c r="ES17" s="72"/>
      <c r="ET17" s="72"/>
      <c r="EU17" s="72"/>
      <c r="EV17" s="72"/>
      <c r="EW17" s="72"/>
      <c r="EX17" s="72"/>
      <c r="EY17" s="72"/>
      <c r="EZ17" s="72"/>
      <c r="FA17" s="72"/>
      <c r="FB17" s="72"/>
      <c r="FC17" s="72"/>
      <c r="FD17" s="72"/>
      <c r="FE17" s="72"/>
      <c r="FF17" s="72"/>
      <c r="FG17" s="72"/>
      <c r="FH17" s="72"/>
      <c r="FI17" s="72"/>
      <c r="FJ17" s="72"/>
      <c r="FK17" s="72"/>
      <c r="FL17" s="72"/>
      <c r="FM17" s="72"/>
      <c r="FN17" s="72"/>
      <c r="FO17" s="72"/>
      <c r="FP17" s="72"/>
      <c r="FQ17" s="72"/>
      <c r="FR17" s="72"/>
      <c r="FS17" s="72"/>
      <c r="FT17" s="72"/>
      <c r="FU17" s="72"/>
      <c r="FV17" s="72"/>
      <c r="FW17" s="72"/>
      <c r="FX17" s="72"/>
      <c r="FY17" s="72"/>
      <c r="FZ17" s="72"/>
      <c r="GA17" s="72"/>
      <c r="GB17" s="72"/>
      <c r="GC17" s="72"/>
      <c r="GD17" s="72"/>
      <c r="GE17" s="72"/>
      <c r="GF17" s="72"/>
      <c r="GG17" s="72"/>
      <c r="GH17" s="72"/>
      <c r="GI17" s="72"/>
      <c r="GJ17" s="72"/>
      <c r="GK17" s="72"/>
      <c r="GL17" s="72"/>
      <c r="GM17" s="72"/>
      <c r="GN17" s="72"/>
      <c r="GO17" s="72"/>
      <c r="GP17" s="72"/>
      <c r="GQ17" s="72"/>
      <c r="GR17" s="72"/>
      <c r="GS17" s="72"/>
      <c r="GT17" s="72"/>
      <c r="GU17" s="72"/>
      <c r="GV17" s="72"/>
      <c r="GW17" s="72"/>
      <c r="GX17" s="72"/>
      <c r="GY17" s="72"/>
      <c r="GZ17" s="72"/>
      <c r="HA17" s="72"/>
      <c r="HB17" s="72"/>
      <c r="HC17" s="72"/>
      <c r="HD17" s="72"/>
      <c r="HE17" s="72"/>
      <c r="HF17" s="72"/>
      <c r="HG17" s="72"/>
      <c r="HH17" s="72"/>
      <c r="HI17" s="72"/>
      <c r="HJ17" s="72"/>
      <c r="HK17" s="72"/>
      <c r="HL17" s="72"/>
      <c r="HM17" s="72"/>
      <c r="HN17" s="72"/>
      <c r="HO17" s="72"/>
      <c r="HP17" s="72"/>
      <c r="HQ17" s="72"/>
      <c r="HR17" s="72"/>
      <c r="HS17" s="72"/>
      <c r="HT17" s="72"/>
      <c r="HU17" s="72"/>
      <c r="HV17" s="72"/>
      <c r="HW17" s="72"/>
      <c r="HX17" s="72"/>
      <c r="HY17" s="72"/>
      <c r="HZ17" s="72"/>
      <c r="IA17" s="72"/>
      <c r="IB17" s="72"/>
      <c r="IC17" s="72"/>
      <c r="ID17" s="72"/>
      <c r="IE17" s="72"/>
      <c r="IF17" s="72"/>
      <c r="IG17" s="72"/>
      <c r="IH17" s="72"/>
      <c r="II17" s="72"/>
      <c r="IJ17" s="72"/>
      <c r="IK17" s="72"/>
      <c r="IL17" s="72"/>
      <c r="IM17" s="72"/>
      <c r="IN17" s="72"/>
      <c r="IO17" s="72"/>
      <c r="IP17" s="72"/>
      <c r="IQ17" s="72"/>
      <c r="IR17" s="72"/>
      <c r="IS17" s="72"/>
      <c r="IT17" s="72"/>
      <c r="IU17" s="72"/>
      <c r="IV17" s="72"/>
      <c r="IW17" s="72"/>
      <c r="IX17" s="72"/>
    </row>
    <row r="18" spans="1:258" s="71" customFormat="1" ht="219.75" customHeight="1" thickBot="1" x14ac:dyDescent="0.25">
      <c r="A18" s="209">
        <v>8</v>
      </c>
      <c r="B18" s="100" t="s">
        <v>282</v>
      </c>
      <c r="C18" s="193" t="s">
        <v>112</v>
      </c>
      <c r="D18" s="193" t="s">
        <v>893</v>
      </c>
      <c r="E18" s="193" t="s">
        <v>198</v>
      </c>
      <c r="F18" s="193" t="s">
        <v>7</v>
      </c>
      <c r="G18" s="193" t="s">
        <v>187</v>
      </c>
      <c r="H18" s="193" t="s">
        <v>724</v>
      </c>
      <c r="I18" s="193" t="s">
        <v>866</v>
      </c>
      <c r="J18" s="193" t="s">
        <v>212</v>
      </c>
      <c r="K18" s="193" t="s">
        <v>33</v>
      </c>
      <c r="L18" s="193" t="s">
        <v>129</v>
      </c>
      <c r="M18" s="193" t="s">
        <v>18</v>
      </c>
      <c r="N18" s="193" t="s">
        <v>25</v>
      </c>
      <c r="O18" s="193" t="str">
        <f>IF(N18='[1]NO BORRAR'!$H$1,'[1]NO BORRAR'!$L$1,IF(N18='[1]NO BORRAR'!$H$2,'[1]NO BORRAR'!$L$2,IF(N18='[1]NO BORRAR'!$H$3,'[1]NO BORRAR'!$L$3,IF(N18='[1]NO BORRAR'!$H$4,'[1]NO BORRAR'!$L$4,))))</f>
        <v>EVITAR, REDUCIR, COMPARTIR O TRANSFERIR EL RIESGO</v>
      </c>
      <c r="P18" s="101" t="s">
        <v>26</v>
      </c>
      <c r="Q18" s="101" t="s">
        <v>725</v>
      </c>
      <c r="R18" s="101"/>
      <c r="S18" s="101" t="s">
        <v>26</v>
      </c>
      <c r="T18" s="101" t="s">
        <v>26</v>
      </c>
      <c r="U18" s="101" t="s">
        <v>26</v>
      </c>
      <c r="V18" s="193" t="s">
        <v>172</v>
      </c>
      <c r="W18" s="193" t="s">
        <v>18</v>
      </c>
      <c r="X18" s="193" t="s">
        <v>25</v>
      </c>
      <c r="Y18" s="193" t="str">
        <f>IF(X18='[1]NO BORRAR'!$H$1,'[1]NO BORRAR'!$L$1,IF(X18='[1]NO BORRAR'!$H$2,'[1]NO BORRAR'!$L$2,IF(X18='[1]NO BORRAR'!$H$3,'[1]NO BORRAR'!$L$3,IF(X18='[1]NO BORRAR'!$H$4,'[1]NO BORRAR'!$L$4,))))</f>
        <v>EVITAR, REDUCIR, COMPARTIR O TRANSFERIR EL RIESGO</v>
      </c>
      <c r="Z18" s="193" t="s">
        <v>915</v>
      </c>
      <c r="AA18" s="101" t="s">
        <v>726</v>
      </c>
      <c r="AB18" s="193" t="s">
        <v>205</v>
      </c>
      <c r="AC18" s="193" t="s">
        <v>195</v>
      </c>
      <c r="AD18" s="193" t="s">
        <v>196</v>
      </c>
      <c r="AE18" s="125" t="s">
        <v>519</v>
      </c>
      <c r="AF18" s="132" t="s">
        <v>520</v>
      </c>
      <c r="AG18" s="133" t="s">
        <v>678</v>
      </c>
      <c r="AH18" s="134" t="s">
        <v>645</v>
      </c>
      <c r="AI18" s="176" t="s">
        <v>728</v>
      </c>
      <c r="AJ18" s="220" t="s">
        <v>727</v>
      </c>
      <c r="AK18" s="121" t="s">
        <v>930</v>
      </c>
      <c r="AL18" s="121" t="s">
        <v>925</v>
      </c>
      <c r="AM18" s="200"/>
      <c r="AN18" s="190"/>
      <c r="AO18" s="237"/>
      <c r="AP18" s="98"/>
      <c r="AQ18" s="98"/>
      <c r="AR18" s="130" t="s">
        <v>1037</v>
      </c>
      <c r="AS18" s="238" t="s">
        <v>1031</v>
      </c>
      <c r="AT18" s="72"/>
      <c r="AU18" s="72"/>
      <c r="AV18" s="72"/>
      <c r="AW18" s="72"/>
      <c r="AX18" s="72"/>
      <c r="AY18" s="72"/>
      <c r="AZ18" s="72"/>
      <c r="BA18" s="72"/>
      <c r="BB18" s="72"/>
      <c r="BC18" s="72"/>
      <c r="BD18" s="72"/>
      <c r="BE18" s="72"/>
      <c r="BF18" s="72"/>
      <c r="BG18" s="72"/>
      <c r="BH18" s="72"/>
      <c r="BI18" s="72"/>
      <c r="BJ18" s="72"/>
      <c r="BK18" s="72"/>
      <c r="BL18" s="72"/>
      <c r="BM18" s="72"/>
      <c r="BN18" s="72"/>
      <c r="BO18" s="72"/>
      <c r="BP18" s="72"/>
      <c r="BQ18" s="72"/>
      <c r="BR18" s="72"/>
      <c r="BS18" s="72"/>
      <c r="BT18" s="72"/>
      <c r="BU18" s="72"/>
      <c r="BV18" s="72"/>
      <c r="BW18" s="72"/>
      <c r="BX18" s="72"/>
      <c r="BY18" s="72"/>
      <c r="BZ18" s="72"/>
      <c r="CA18" s="72"/>
      <c r="CB18" s="72"/>
      <c r="CC18" s="72"/>
      <c r="CD18" s="72"/>
      <c r="CE18" s="72"/>
      <c r="CF18" s="72"/>
      <c r="CG18" s="72"/>
      <c r="CH18" s="72"/>
      <c r="CI18" s="72"/>
      <c r="CJ18" s="72"/>
      <c r="CK18" s="72"/>
      <c r="CL18" s="72"/>
      <c r="CM18" s="72"/>
      <c r="CN18" s="72"/>
      <c r="CO18" s="72"/>
      <c r="CP18" s="72"/>
      <c r="CQ18" s="72"/>
      <c r="CR18" s="72"/>
      <c r="CS18" s="72"/>
      <c r="CT18" s="72"/>
      <c r="CU18" s="72"/>
      <c r="CV18" s="72"/>
      <c r="CW18" s="72"/>
      <c r="CX18" s="72"/>
      <c r="CY18" s="72"/>
      <c r="CZ18" s="72"/>
      <c r="DA18" s="72"/>
      <c r="DB18" s="72"/>
      <c r="DC18" s="72"/>
      <c r="DD18" s="72"/>
      <c r="DE18" s="72"/>
      <c r="DF18" s="72"/>
      <c r="DG18" s="72"/>
      <c r="DH18" s="72"/>
      <c r="DI18" s="72"/>
      <c r="DJ18" s="72"/>
      <c r="DK18" s="72"/>
      <c r="DL18" s="72"/>
      <c r="DM18" s="72"/>
      <c r="DN18" s="72"/>
      <c r="DO18" s="72"/>
      <c r="DP18" s="72"/>
      <c r="DQ18" s="72"/>
      <c r="DR18" s="72"/>
      <c r="DS18" s="72"/>
      <c r="DT18" s="72"/>
      <c r="DU18" s="72"/>
      <c r="DV18" s="72"/>
      <c r="DW18" s="72"/>
      <c r="DX18" s="72"/>
      <c r="DY18" s="72"/>
      <c r="DZ18" s="72"/>
      <c r="EA18" s="72"/>
      <c r="EB18" s="72"/>
      <c r="EC18" s="72"/>
      <c r="ED18" s="72"/>
      <c r="EE18" s="72"/>
      <c r="EF18" s="72"/>
      <c r="EG18" s="72"/>
      <c r="EH18" s="72"/>
      <c r="EI18" s="72"/>
      <c r="EJ18" s="72"/>
      <c r="EK18" s="72"/>
      <c r="EL18" s="72"/>
      <c r="EM18" s="72"/>
      <c r="EN18" s="72"/>
      <c r="EO18" s="72"/>
      <c r="EP18" s="72"/>
      <c r="EQ18" s="72"/>
      <c r="ER18" s="72"/>
      <c r="ES18" s="72"/>
      <c r="ET18" s="72"/>
      <c r="EU18" s="72"/>
      <c r="EV18" s="72"/>
      <c r="EW18" s="72"/>
      <c r="EX18" s="72"/>
      <c r="EY18" s="72"/>
      <c r="EZ18" s="72"/>
      <c r="FA18" s="72"/>
      <c r="FB18" s="72"/>
      <c r="FC18" s="72"/>
      <c r="FD18" s="72"/>
      <c r="FE18" s="72"/>
      <c r="FF18" s="72"/>
      <c r="FG18" s="72"/>
      <c r="FH18" s="72"/>
      <c r="FI18" s="72"/>
      <c r="FJ18" s="72"/>
      <c r="FK18" s="72"/>
      <c r="FL18" s="72"/>
      <c r="FM18" s="72"/>
      <c r="FN18" s="72"/>
      <c r="FO18" s="72"/>
      <c r="FP18" s="72"/>
      <c r="FQ18" s="72"/>
      <c r="FR18" s="72"/>
      <c r="FS18" s="72"/>
      <c r="FT18" s="72"/>
      <c r="FU18" s="72"/>
      <c r="FV18" s="72"/>
      <c r="FW18" s="72"/>
      <c r="FX18" s="72"/>
      <c r="FY18" s="72"/>
      <c r="FZ18" s="72"/>
      <c r="GA18" s="72"/>
      <c r="GB18" s="72"/>
      <c r="GC18" s="72"/>
      <c r="GD18" s="72"/>
      <c r="GE18" s="72"/>
      <c r="GF18" s="72"/>
      <c r="GG18" s="72"/>
      <c r="GH18" s="72"/>
      <c r="GI18" s="72"/>
      <c r="GJ18" s="72"/>
      <c r="GK18" s="72"/>
      <c r="GL18" s="72"/>
      <c r="GM18" s="72"/>
      <c r="GN18" s="72"/>
      <c r="GO18" s="72"/>
      <c r="GP18" s="72"/>
      <c r="GQ18" s="72"/>
      <c r="GR18" s="72"/>
      <c r="GS18" s="72"/>
      <c r="GT18" s="72"/>
      <c r="GU18" s="72"/>
      <c r="GV18" s="72"/>
      <c r="GW18" s="72"/>
      <c r="GX18" s="72"/>
      <c r="GY18" s="72"/>
      <c r="GZ18" s="72"/>
      <c r="HA18" s="72"/>
      <c r="HB18" s="72"/>
      <c r="HC18" s="72"/>
      <c r="HD18" s="72"/>
      <c r="HE18" s="72"/>
      <c r="HF18" s="72"/>
      <c r="HG18" s="72"/>
      <c r="HH18" s="72"/>
      <c r="HI18" s="72"/>
      <c r="HJ18" s="72"/>
      <c r="HK18" s="72"/>
      <c r="HL18" s="72"/>
      <c r="HM18" s="72"/>
      <c r="HN18" s="72"/>
      <c r="HO18" s="72"/>
      <c r="HP18" s="72"/>
      <c r="HQ18" s="72"/>
      <c r="HR18" s="72"/>
      <c r="HS18" s="72"/>
      <c r="HT18" s="72"/>
      <c r="HU18" s="72"/>
      <c r="HV18" s="72"/>
      <c r="HW18" s="72"/>
      <c r="HX18" s="72"/>
      <c r="HY18" s="72"/>
      <c r="HZ18" s="72"/>
      <c r="IA18" s="72"/>
      <c r="IB18" s="72"/>
      <c r="IC18" s="72"/>
      <c r="ID18" s="72"/>
      <c r="IE18" s="72"/>
      <c r="IF18" s="72"/>
      <c r="IG18" s="72"/>
      <c r="IH18" s="72"/>
      <c r="II18" s="72"/>
      <c r="IJ18" s="72"/>
      <c r="IK18" s="72"/>
      <c r="IL18" s="72"/>
      <c r="IM18" s="72"/>
      <c r="IN18" s="72"/>
      <c r="IO18" s="72"/>
      <c r="IP18" s="72"/>
      <c r="IQ18" s="72"/>
      <c r="IR18" s="72"/>
      <c r="IS18" s="72"/>
      <c r="IT18" s="72"/>
      <c r="IU18" s="72"/>
      <c r="IV18" s="72"/>
      <c r="IW18" s="72"/>
      <c r="IX18" s="72"/>
    </row>
    <row r="19" spans="1:258" s="71" customFormat="1" ht="157.5" customHeight="1" thickBot="1" x14ac:dyDescent="0.25">
      <c r="A19" s="210">
        <v>9</v>
      </c>
      <c r="B19" s="103" t="s">
        <v>282</v>
      </c>
      <c r="C19" s="192" t="s">
        <v>113</v>
      </c>
      <c r="D19" s="192" t="s">
        <v>894</v>
      </c>
      <c r="E19" s="192" t="s">
        <v>151</v>
      </c>
      <c r="F19" s="192" t="s">
        <v>6</v>
      </c>
      <c r="G19" s="192" t="s">
        <v>187</v>
      </c>
      <c r="H19" s="167" t="s">
        <v>729</v>
      </c>
      <c r="I19" s="168" t="s">
        <v>730</v>
      </c>
      <c r="J19" s="167" t="s">
        <v>731</v>
      </c>
      <c r="K19" s="192" t="s">
        <v>29</v>
      </c>
      <c r="L19" s="192" t="s">
        <v>172</v>
      </c>
      <c r="M19" s="192" t="s">
        <v>18</v>
      </c>
      <c r="N19" s="192" t="s">
        <v>24</v>
      </c>
      <c r="O19" s="192" t="str">
        <f>IF(N19='[1]NO BORRAR'!$H$1,'[1]NO BORRAR'!$L$1,IF(N19='[1]NO BORRAR'!$H$2,'[1]NO BORRAR'!$L$2,IF(N19='[1]NO BORRAR'!$H$3,'[1]NO BORRAR'!$L$3,IF(N19='[1]NO BORRAR'!$H$4,'[1]NO BORRAR'!$L$4,))))</f>
        <v>EVITAR, REDUCIR, COMPARTIR O TRANSFERIR EL RIESGO</v>
      </c>
      <c r="P19" s="101" t="s">
        <v>26</v>
      </c>
      <c r="Q19" s="98" t="s">
        <v>732</v>
      </c>
      <c r="R19" s="192"/>
      <c r="S19" s="192" t="s">
        <v>26</v>
      </c>
      <c r="T19" s="192" t="s">
        <v>27</v>
      </c>
      <c r="U19" s="192" t="s">
        <v>27</v>
      </c>
      <c r="V19" s="192" t="s">
        <v>173</v>
      </c>
      <c r="W19" s="192" t="s">
        <v>18</v>
      </c>
      <c r="X19" s="192" t="s">
        <v>25</v>
      </c>
      <c r="Y19" s="192" t="str">
        <f>IF(X19='NO BORRAR'!$H$1,'NO BORRAR'!$L$1,IF(X19='NO BORRAR'!$H$2,'NO BORRAR'!$L$2,IF(X19='NO BORRAR'!$H$3,'NO BORRAR'!$L$3,IF(X19='NO BORRAR'!$H$4,'NO BORRAR'!$L$4,))))</f>
        <v>EVITAR, REDUCIR, COMPARTIR O TRANSFERIR EL RIESGO</v>
      </c>
      <c r="Z19" s="192" t="s">
        <v>914</v>
      </c>
      <c r="AA19" s="167" t="s">
        <v>733</v>
      </c>
      <c r="AB19" s="167" t="s">
        <v>734</v>
      </c>
      <c r="AC19" s="192" t="s">
        <v>195</v>
      </c>
      <c r="AD19" s="192" t="s">
        <v>196</v>
      </c>
      <c r="AE19" s="125" t="s">
        <v>521</v>
      </c>
      <c r="AF19" s="135" t="s">
        <v>522</v>
      </c>
      <c r="AG19" s="136" t="s">
        <v>651</v>
      </c>
      <c r="AH19" s="137" t="s">
        <v>646</v>
      </c>
      <c r="AI19" s="177" t="s">
        <v>735</v>
      </c>
      <c r="AJ19" s="221" t="s">
        <v>736</v>
      </c>
      <c r="AK19" s="121" t="s">
        <v>931</v>
      </c>
      <c r="AL19" s="121" t="s">
        <v>926</v>
      </c>
      <c r="AM19" s="197"/>
      <c r="AN19" s="236"/>
      <c r="AO19" s="237"/>
      <c r="AP19" s="98"/>
      <c r="AQ19" s="98"/>
      <c r="AR19" s="130" t="s">
        <v>1038</v>
      </c>
      <c r="AS19" s="238" t="s">
        <v>1031</v>
      </c>
      <c r="AT19" s="72"/>
      <c r="AU19" s="72"/>
      <c r="AV19" s="72"/>
      <c r="AW19" s="72"/>
      <c r="AX19" s="72"/>
      <c r="AY19" s="72"/>
      <c r="AZ19" s="72"/>
      <c r="BA19" s="72"/>
      <c r="BB19" s="72"/>
      <c r="BC19" s="72"/>
      <c r="BD19" s="72"/>
      <c r="BE19" s="72"/>
      <c r="BF19" s="72"/>
      <c r="BG19" s="72"/>
      <c r="BH19" s="72"/>
      <c r="BI19" s="72"/>
      <c r="BJ19" s="72"/>
      <c r="BK19" s="72"/>
      <c r="BL19" s="72"/>
      <c r="BM19" s="72"/>
      <c r="BN19" s="72"/>
      <c r="BO19" s="72"/>
      <c r="BP19" s="72"/>
      <c r="BQ19" s="72"/>
      <c r="BR19" s="72"/>
      <c r="BS19" s="72"/>
      <c r="BT19" s="72"/>
      <c r="BU19" s="72"/>
      <c r="BV19" s="72"/>
      <c r="BW19" s="72"/>
      <c r="BX19" s="72"/>
      <c r="BY19" s="72"/>
      <c r="BZ19" s="72"/>
      <c r="CA19" s="72"/>
      <c r="CB19" s="72"/>
      <c r="CC19" s="72"/>
      <c r="CD19" s="72"/>
      <c r="CE19" s="72"/>
      <c r="CF19" s="72"/>
      <c r="CG19" s="72"/>
      <c r="CH19" s="72"/>
      <c r="CI19" s="72"/>
      <c r="CJ19" s="72"/>
      <c r="CK19" s="72"/>
      <c r="CL19" s="72"/>
      <c r="CM19" s="72"/>
      <c r="CN19" s="72"/>
      <c r="CO19" s="72"/>
      <c r="CP19" s="72"/>
      <c r="CQ19" s="72"/>
      <c r="CR19" s="72"/>
      <c r="CS19" s="72"/>
      <c r="CT19" s="72"/>
      <c r="CU19" s="72"/>
      <c r="CV19" s="72"/>
      <c r="CW19" s="72"/>
      <c r="CX19" s="72"/>
      <c r="CY19" s="72"/>
      <c r="CZ19" s="72"/>
      <c r="DA19" s="72"/>
      <c r="DB19" s="72"/>
      <c r="DC19" s="72"/>
      <c r="DD19" s="72"/>
      <c r="DE19" s="72"/>
      <c r="DF19" s="72"/>
      <c r="DG19" s="72"/>
      <c r="DH19" s="72"/>
      <c r="DI19" s="72"/>
      <c r="DJ19" s="72"/>
      <c r="DK19" s="72"/>
      <c r="DL19" s="72"/>
      <c r="DM19" s="72"/>
      <c r="DN19" s="72"/>
      <c r="DO19" s="72"/>
      <c r="DP19" s="72"/>
      <c r="DQ19" s="72"/>
      <c r="DR19" s="72"/>
      <c r="DS19" s="72"/>
      <c r="DT19" s="72"/>
      <c r="DU19" s="72"/>
      <c r="DV19" s="72"/>
      <c r="DW19" s="72"/>
      <c r="DX19" s="72"/>
      <c r="DY19" s="72"/>
      <c r="DZ19" s="72"/>
      <c r="EA19" s="72"/>
      <c r="EB19" s="72"/>
      <c r="EC19" s="72"/>
      <c r="ED19" s="72"/>
      <c r="EE19" s="72"/>
      <c r="EF19" s="72"/>
      <c r="EG19" s="72"/>
      <c r="EH19" s="72"/>
      <c r="EI19" s="72"/>
      <c r="EJ19" s="72"/>
      <c r="EK19" s="72"/>
      <c r="EL19" s="72"/>
      <c r="EM19" s="72"/>
      <c r="EN19" s="72"/>
      <c r="EO19" s="72"/>
      <c r="EP19" s="72"/>
      <c r="EQ19" s="72"/>
      <c r="ER19" s="72"/>
      <c r="ES19" s="72"/>
      <c r="ET19" s="72"/>
      <c r="EU19" s="72"/>
      <c r="EV19" s="72"/>
      <c r="EW19" s="72"/>
      <c r="EX19" s="72"/>
      <c r="EY19" s="72"/>
      <c r="EZ19" s="72"/>
      <c r="FA19" s="72"/>
      <c r="FB19" s="72"/>
      <c r="FC19" s="72"/>
      <c r="FD19" s="72"/>
      <c r="FE19" s="72"/>
      <c r="FF19" s="72"/>
      <c r="FG19" s="72"/>
      <c r="FH19" s="72"/>
      <c r="FI19" s="72"/>
      <c r="FJ19" s="72"/>
      <c r="FK19" s="72"/>
      <c r="FL19" s="72"/>
      <c r="FM19" s="72"/>
      <c r="FN19" s="72"/>
      <c r="FO19" s="72"/>
      <c r="FP19" s="72"/>
      <c r="FQ19" s="72"/>
      <c r="FR19" s="72"/>
      <c r="FS19" s="72"/>
      <c r="FT19" s="72"/>
      <c r="FU19" s="72"/>
      <c r="FV19" s="72"/>
      <c r="FW19" s="72"/>
      <c r="FX19" s="72"/>
      <c r="FY19" s="72"/>
      <c r="FZ19" s="72"/>
      <c r="GA19" s="72"/>
      <c r="GB19" s="72"/>
      <c r="GC19" s="72"/>
      <c r="GD19" s="72"/>
      <c r="GE19" s="72"/>
      <c r="GF19" s="72"/>
      <c r="GG19" s="72"/>
      <c r="GH19" s="72"/>
      <c r="GI19" s="72"/>
      <c r="GJ19" s="72"/>
      <c r="GK19" s="72"/>
      <c r="GL19" s="72"/>
      <c r="GM19" s="72"/>
      <c r="GN19" s="72"/>
      <c r="GO19" s="72"/>
      <c r="GP19" s="72"/>
      <c r="GQ19" s="72"/>
      <c r="GR19" s="72"/>
      <c r="GS19" s="72"/>
      <c r="GT19" s="72"/>
      <c r="GU19" s="72"/>
      <c r="GV19" s="72"/>
      <c r="GW19" s="72"/>
      <c r="GX19" s="72"/>
      <c r="GY19" s="72"/>
      <c r="GZ19" s="72"/>
      <c r="HA19" s="72"/>
      <c r="HB19" s="72"/>
      <c r="HC19" s="72"/>
      <c r="HD19" s="72"/>
      <c r="HE19" s="72"/>
      <c r="HF19" s="72"/>
      <c r="HG19" s="72"/>
      <c r="HH19" s="72"/>
      <c r="HI19" s="72"/>
      <c r="HJ19" s="72"/>
      <c r="HK19" s="72"/>
      <c r="HL19" s="72"/>
      <c r="HM19" s="72"/>
      <c r="HN19" s="72"/>
      <c r="HO19" s="72"/>
      <c r="HP19" s="72"/>
      <c r="HQ19" s="72"/>
      <c r="HR19" s="72"/>
      <c r="HS19" s="72"/>
      <c r="HT19" s="72"/>
      <c r="HU19" s="72"/>
      <c r="HV19" s="72"/>
      <c r="HW19" s="72"/>
      <c r="HX19" s="72"/>
      <c r="HY19" s="72"/>
      <c r="HZ19" s="72"/>
      <c r="IA19" s="72"/>
      <c r="IB19" s="72"/>
      <c r="IC19" s="72"/>
      <c r="ID19" s="72"/>
      <c r="IE19" s="72"/>
      <c r="IF19" s="72"/>
      <c r="IG19" s="72"/>
      <c r="IH19" s="72"/>
      <c r="II19" s="72"/>
      <c r="IJ19" s="72"/>
      <c r="IK19" s="72"/>
      <c r="IL19" s="72"/>
      <c r="IM19" s="72"/>
      <c r="IN19" s="72"/>
      <c r="IO19" s="72"/>
      <c r="IP19" s="72"/>
      <c r="IQ19" s="72"/>
      <c r="IR19" s="72"/>
      <c r="IS19" s="72"/>
      <c r="IT19" s="72"/>
      <c r="IU19" s="72"/>
      <c r="IV19" s="72"/>
      <c r="IW19" s="72"/>
      <c r="IX19" s="72"/>
    </row>
    <row r="20" spans="1:258" s="71" customFormat="1" ht="155.25" customHeight="1" thickBot="1" x14ac:dyDescent="0.25">
      <c r="A20" s="209">
        <v>10</v>
      </c>
      <c r="B20" s="102" t="s">
        <v>282</v>
      </c>
      <c r="C20" s="98" t="s">
        <v>338</v>
      </c>
      <c r="D20" s="98" t="s">
        <v>895</v>
      </c>
      <c r="E20" s="98" t="s">
        <v>169</v>
      </c>
      <c r="F20" s="98" t="s">
        <v>6</v>
      </c>
      <c r="G20" s="98" t="s">
        <v>187</v>
      </c>
      <c r="H20" s="167" t="s">
        <v>737</v>
      </c>
      <c r="I20" s="168" t="s">
        <v>738</v>
      </c>
      <c r="J20" s="167" t="s">
        <v>739</v>
      </c>
      <c r="K20" s="98" t="s">
        <v>29</v>
      </c>
      <c r="L20" s="98" t="s">
        <v>129</v>
      </c>
      <c r="M20" s="98" t="s">
        <v>18</v>
      </c>
      <c r="N20" s="98" t="s">
        <v>24</v>
      </c>
      <c r="O20" s="98" t="str">
        <f>IF(N20='NO BORRAR'!$H$1,'NO BORRAR'!$L$1,IF(N20='NO BORRAR'!$H$2,'NO BORRAR'!$L$2,IF(N20='NO BORRAR'!$H$3,'NO BORRAR'!$L$3,IF(N20='NO BORRAR'!$H$4,'NO BORRAR'!$L$4,))))</f>
        <v>EVITAR, REDUCIR, COMPARTIR O TRANSFERIR EL RIESGO</v>
      </c>
      <c r="P20" s="101" t="s">
        <v>26</v>
      </c>
      <c r="Q20" s="98" t="s">
        <v>740</v>
      </c>
      <c r="R20" s="192"/>
      <c r="S20" s="192" t="s">
        <v>26</v>
      </c>
      <c r="T20" s="106" t="s">
        <v>26</v>
      </c>
      <c r="U20" s="98" t="s">
        <v>26</v>
      </c>
      <c r="V20" s="192" t="s">
        <v>172</v>
      </c>
      <c r="W20" s="192" t="s">
        <v>18</v>
      </c>
      <c r="X20" s="98" t="s">
        <v>25</v>
      </c>
      <c r="Y20" s="98" t="str">
        <f>IF(X20='[1]NO BORRAR'!$H$1,'[1]NO BORRAR'!$L$1,IF(X20='[1]NO BORRAR'!$H$2,'[1]NO BORRAR'!$L$2,IF(X20='[1]NO BORRAR'!$H$3,'[1]NO BORRAR'!$L$3,IF(X20='[1]NO BORRAR'!$H$4,'[1]NO BORRAR'!$L$4,))))</f>
        <v>EVITAR, REDUCIR, COMPARTIR O TRANSFERIR EL RIESGO</v>
      </c>
      <c r="Z20" s="98" t="s">
        <v>170</v>
      </c>
      <c r="AA20" s="98" t="s">
        <v>741</v>
      </c>
      <c r="AB20" s="98" t="s">
        <v>742</v>
      </c>
      <c r="AC20" s="98" t="s">
        <v>197</v>
      </c>
      <c r="AD20" s="98" t="s">
        <v>196</v>
      </c>
      <c r="AE20" s="125" t="s">
        <v>523</v>
      </c>
      <c r="AF20" s="135" t="s">
        <v>524</v>
      </c>
      <c r="AG20" s="136" t="s">
        <v>652</v>
      </c>
      <c r="AH20" s="137" t="s">
        <v>647</v>
      </c>
      <c r="AI20" s="177" t="s">
        <v>854</v>
      </c>
      <c r="AJ20" s="221" t="s">
        <v>743</v>
      </c>
      <c r="AK20" s="121" t="s">
        <v>932</v>
      </c>
      <c r="AL20" s="121" t="s">
        <v>743</v>
      </c>
      <c r="AM20" s="197"/>
      <c r="AN20" s="236"/>
      <c r="AO20" s="237"/>
      <c r="AP20" s="98"/>
      <c r="AQ20" s="98"/>
      <c r="AR20" s="130" t="s">
        <v>1039</v>
      </c>
      <c r="AS20" s="238" t="s">
        <v>1040</v>
      </c>
      <c r="AT20" s="72"/>
      <c r="AU20" s="72"/>
      <c r="AV20" s="72"/>
      <c r="AW20" s="72"/>
      <c r="AX20" s="72"/>
      <c r="AY20" s="72"/>
      <c r="AZ20" s="72"/>
      <c r="BA20" s="72"/>
      <c r="BB20" s="72"/>
      <c r="BC20" s="72"/>
      <c r="BD20" s="72"/>
      <c r="BE20" s="72"/>
      <c r="BF20" s="72"/>
      <c r="BG20" s="72"/>
      <c r="BH20" s="72"/>
      <c r="BI20" s="72"/>
      <c r="BJ20" s="72"/>
      <c r="BK20" s="72"/>
      <c r="BL20" s="72"/>
      <c r="BM20" s="72"/>
      <c r="BN20" s="72"/>
      <c r="BO20" s="72"/>
      <c r="BP20" s="72"/>
      <c r="BQ20" s="72"/>
      <c r="BR20" s="72"/>
      <c r="BS20" s="72"/>
      <c r="BT20" s="72"/>
      <c r="BU20" s="72"/>
      <c r="BV20" s="72"/>
      <c r="BW20" s="72"/>
      <c r="BX20" s="72"/>
      <c r="BY20" s="72"/>
      <c r="BZ20" s="72"/>
      <c r="CA20" s="72"/>
      <c r="CB20" s="72"/>
      <c r="CC20" s="72"/>
      <c r="CD20" s="72"/>
      <c r="CE20" s="72"/>
      <c r="CF20" s="72"/>
      <c r="CG20" s="72"/>
      <c r="CH20" s="72"/>
      <c r="CI20" s="72"/>
      <c r="CJ20" s="72"/>
      <c r="CK20" s="72"/>
      <c r="CL20" s="72"/>
      <c r="CM20" s="72"/>
      <c r="CN20" s="72"/>
      <c r="CO20" s="72"/>
      <c r="CP20" s="72"/>
      <c r="CQ20" s="72"/>
      <c r="CR20" s="72"/>
      <c r="CS20" s="72"/>
      <c r="CT20" s="72"/>
      <c r="CU20" s="72"/>
      <c r="CV20" s="72"/>
      <c r="CW20" s="72"/>
      <c r="CX20" s="72"/>
      <c r="CY20" s="72"/>
      <c r="CZ20" s="72"/>
      <c r="DA20" s="72"/>
      <c r="DB20" s="72"/>
      <c r="DC20" s="72"/>
      <c r="DD20" s="72"/>
      <c r="DE20" s="72"/>
      <c r="DF20" s="72"/>
      <c r="DG20" s="72"/>
      <c r="DH20" s="72"/>
      <c r="DI20" s="72"/>
      <c r="DJ20" s="72"/>
      <c r="DK20" s="72"/>
      <c r="DL20" s="72"/>
      <c r="DM20" s="72"/>
      <c r="DN20" s="72"/>
      <c r="DO20" s="72"/>
      <c r="DP20" s="72"/>
      <c r="DQ20" s="72"/>
      <c r="DR20" s="72"/>
      <c r="DS20" s="72"/>
      <c r="DT20" s="72"/>
      <c r="DU20" s="72"/>
      <c r="DV20" s="72"/>
      <c r="DW20" s="72"/>
      <c r="DX20" s="72"/>
      <c r="DY20" s="72"/>
      <c r="DZ20" s="72"/>
      <c r="EA20" s="72"/>
      <c r="EB20" s="72"/>
      <c r="EC20" s="72"/>
      <c r="ED20" s="72"/>
      <c r="EE20" s="72"/>
      <c r="EF20" s="72"/>
      <c r="EG20" s="72"/>
      <c r="EH20" s="72"/>
      <c r="EI20" s="72"/>
      <c r="EJ20" s="72"/>
      <c r="EK20" s="72"/>
      <c r="EL20" s="72"/>
      <c r="EM20" s="72"/>
      <c r="EN20" s="72"/>
      <c r="EO20" s="72"/>
      <c r="EP20" s="72"/>
      <c r="EQ20" s="72"/>
      <c r="ER20" s="72"/>
      <c r="ES20" s="72"/>
      <c r="ET20" s="72"/>
      <c r="EU20" s="72"/>
      <c r="EV20" s="72"/>
      <c r="EW20" s="72"/>
      <c r="EX20" s="72"/>
      <c r="EY20" s="72"/>
      <c r="EZ20" s="72"/>
      <c r="FA20" s="72"/>
      <c r="FB20" s="72"/>
      <c r="FC20" s="72"/>
      <c r="FD20" s="72"/>
      <c r="FE20" s="72"/>
      <c r="FF20" s="72"/>
      <c r="FG20" s="72"/>
      <c r="FH20" s="72"/>
      <c r="FI20" s="72"/>
      <c r="FJ20" s="72"/>
      <c r="FK20" s="72"/>
      <c r="FL20" s="72"/>
      <c r="FM20" s="72"/>
      <c r="FN20" s="72"/>
      <c r="FO20" s="72"/>
      <c r="FP20" s="72"/>
      <c r="FQ20" s="72"/>
      <c r="FR20" s="72"/>
      <c r="FS20" s="72"/>
      <c r="FT20" s="72"/>
      <c r="FU20" s="72"/>
      <c r="FV20" s="72"/>
      <c r="FW20" s="72"/>
      <c r="FX20" s="72"/>
      <c r="FY20" s="72"/>
      <c r="FZ20" s="72"/>
      <c r="GA20" s="72"/>
      <c r="GB20" s="72"/>
      <c r="GC20" s="72"/>
      <c r="GD20" s="72"/>
      <c r="GE20" s="72"/>
      <c r="GF20" s="72"/>
      <c r="GG20" s="72"/>
      <c r="GH20" s="72"/>
      <c r="GI20" s="72"/>
      <c r="GJ20" s="72"/>
      <c r="GK20" s="72"/>
      <c r="GL20" s="72"/>
      <c r="GM20" s="72"/>
      <c r="GN20" s="72"/>
      <c r="GO20" s="72"/>
      <c r="GP20" s="72"/>
      <c r="GQ20" s="72"/>
      <c r="GR20" s="72"/>
      <c r="GS20" s="72"/>
      <c r="GT20" s="72"/>
      <c r="GU20" s="72"/>
      <c r="GV20" s="72"/>
      <c r="GW20" s="72"/>
      <c r="GX20" s="72"/>
      <c r="GY20" s="72"/>
      <c r="GZ20" s="72"/>
      <c r="HA20" s="72"/>
      <c r="HB20" s="72"/>
      <c r="HC20" s="72"/>
      <c r="HD20" s="72"/>
      <c r="HE20" s="72"/>
      <c r="HF20" s="72"/>
      <c r="HG20" s="72"/>
      <c r="HH20" s="72"/>
      <c r="HI20" s="72"/>
      <c r="HJ20" s="72"/>
      <c r="HK20" s="72"/>
      <c r="HL20" s="72"/>
      <c r="HM20" s="72"/>
      <c r="HN20" s="72"/>
      <c r="HO20" s="72"/>
      <c r="HP20" s="72"/>
      <c r="HQ20" s="72"/>
      <c r="HR20" s="72"/>
      <c r="HS20" s="72"/>
      <c r="HT20" s="72"/>
      <c r="HU20" s="72"/>
      <c r="HV20" s="72"/>
      <c r="HW20" s="72"/>
      <c r="HX20" s="72"/>
      <c r="HY20" s="72"/>
      <c r="HZ20" s="72"/>
      <c r="IA20" s="72"/>
      <c r="IB20" s="72"/>
      <c r="IC20" s="72"/>
      <c r="ID20" s="72"/>
      <c r="IE20" s="72"/>
      <c r="IF20" s="72"/>
      <c r="IG20" s="72"/>
      <c r="IH20" s="72"/>
      <c r="II20" s="72"/>
      <c r="IJ20" s="72"/>
      <c r="IK20" s="72"/>
      <c r="IL20" s="72"/>
      <c r="IM20" s="72"/>
      <c r="IN20" s="72"/>
      <c r="IO20" s="72"/>
      <c r="IP20" s="72"/>
      <c r="IQ20" s="72"/>
      <c r="IR20" s="72"/>
      <c r="IS20" s="72"/>
      <c r="IT20" s="72"/>
      <c r="IU20" s="72"/>
      <c r="IV20" s="72"/>
      <c r="IW20" s="72"/>
      <c r="IX20" s="72"/>
    </row>
    <row r="21" spans="1:258" s="71" customFormat="1" ht="180" customHeight="1" thickBot="1" x14ac:dyDescent="0.25">
      <c r="A21" s="210">
        <v>11</v>
      </c>
      <c r="B21" s="102" t="s">
        <v>282</v>
      </c>
      <c r="C21" s="98" t="s">
        <v>213</v>
      </c>
      <c r="D21" s="98" t="s">
        <v>895</v>
      </c>
      <c r="E21" s="98" t="s">
        <v>199</v>
      </c>
      <c r="F21" s="98" t="s">
        <v>6</v>
      </c>
      <c r="G21" s="98" t="s">
        <v>187</v>
      </c>
      <c r="H21" s="167" t="s">
        <v>744</v>
      </c>
      <c r="I21" s="98" t="s">
        <v>200</v>
      </c>
      <c r="J21" s="167" t="s">
        <v>746</v>
      </c>
      <c r="K21" s="98" t="s">
        <v>29</v>
      </c>
      <c r="L21" s="98" t="s">
        <v>129</v>
      </c>
      <c r="M21" s="98" t="s">
        <v>18</v>
      </c>
      <c r="N21" s="98" t="s">
        <v>24</v>
      </c>
      <c r="O21" s="98" t="str">
        <f>IF(N21='[1]NO BORRAR'!$H$1,'[1]NO BORRAR'!$L$1,IF(N21='[1]NO BORRAR'!$H$2,'[1]NO BORRAR'!$L$2,IF(N21='[1]NO BORRAR'!$H$3,'[1]NO BORRAR'!$L$3,IF(N21='[1]NO BORRAR'!$H$4,'[1]NO BORRAR'!$L$4,))))</f>
        <v>EVITAR, REDUCIR, COMPARTIR O TRANSFERIR EL RIESGO</v>
      </c>
      <c r="P21" s="101" t="s">
        <v>26</v>
      </c>
      <c r="Q21" s="167" t="s">
        <v>747</v>
      </c>
      <c r="R21" s="192"/>
      <c r="S21" s="192" t="s">
        <v>26</v>
      </c>
      <c r="T21" s="106" t="s">
        <v>26</v>
      </c>
      <c r="U21" s="98" t="s">
        <v>26</v>
      </c>
      <c r="V21" s="192" t="s">
        <v>172</v>
      </c>
      <c r="W21" s="192" t="s">
        <v>18</v>
      </c>
      <c r="X21" s="98" t="s">
        <v>25</v>
      </c>
      <c r="Y21" s="98" t="str">
        <f>IF(X21='[1]NO BORRAR'!$H$1,'[1]NO BORRAR'!$L$1,IF(X21='[1]NO BORRAR'!$H$2,'[1]NO BORRAR'!$L$2,IF(X21='[1]NO BORRAR'!$H$3,'[1]NO BORRAR'!$L$3,IF(X21='[1]NO BORRAR'!$H$4,'[1]NO BORRAR'!$L$4,))))</f>
        <v>EVITAR, REDUCIR, COMPARTIR O TRANSFERIR EL RIESGO</v>
      </c>
      <c r="Z21" s="98" t="s">
        <v>170</v>
      </c>
      <c r="AA21" s="167" t="s">
        <v>750</v>
      </c>
      <c r="AB21" s="167" t="s">
        <v>751</v>
      </c>
      <c r="AC21" s="98" t="s">
        <v>195</v>
      </c>
      <c r="AD21" s="98" t="s">
        <v>196</v>
      </c>
      <c r="AE21" s="125" t="s">
        <v>525</v>
      </c>
      <c r="AF21" s="135" t="s">
        <v>526</v>
      </c>
      <c r="AG21" s="136" t="s">
        <v>653</v>
      </c>
      <c r="AH21" s="137" t="s">
        <v>648</v>
      </c>
      <c r="AI21" s="165" t="s">
        <v>764</v>
      </c>
      <c r="AJ21" s="221" t="s">
        <v>753</v>
      </c>
      <c r="AK21" s="121" t="s">
        <v>933</v>
      </c>
      <c r="AL21" s="121" t="s">
        <v>927</v>
      </c>
      <c r="AM21" s="197"/>
      <c r="AN21" s="236"/>
      <c r="AO21" s="237"/>
      <c r="AP21" s="98"/>
      <c r="AQ21" s="98"/>
      <c r="AR21" s="130" t="s">
        <v>1041</v>
      </c>
      <c r="AS21" s="238" t="s">
        <v>1040</v>
      </c>
      <c r="AT21" s="72"/>
      <c r="AU21" s="72"/>
      <c r="AV21" s="72"/>
      <c r="AW21" s="72"/>
      <c r="AX21" s="72"/>
      <c r="AY21" s="72"/>
      <c r="AZ21" s="72"/>
      <c r="BA21" s="72"/>
      <c r="BB21" s="72"/>
      <c r="BC21" s="72"/>
      <c r="BD21" s="72"/>
      <c r="BE21" s="72"/>
      <c r="BF21" s="72"/>
      <c r="BG21" s="72"/>
      <c r="BH21" s="72"/>
      <c r="BI21" s="72"/>
      <c r="BJ21" s="72"/>
      <c r="BK21" s="72"/>
      <c r="BL21" s="72"/>
      <c r="BM21" s="72"/>
      <c r="BN21" s="72"/>
      <c r="BO21" s="72"/>
      <c r="BP21" s="72"/>
      <c r="BQ21" s="72"/>
      <c r="BR21" s="72"/>
      <c r="BS21" s="72"/>
      <c r="BT21" s="72"/>
      <c r="BU21" s="72"/>
      <c r="BV21" s="72"/>
      <c r="BW21" s="72"/>
      <c r="BX21" s="72"/>
      <c r="BY21" s="72"/>
      <c r="BZ21" s="72"/>
      <c r="CA21" s="72"/>
      <c r="CB21" s="72"/>
      <c r="CC21" s="72"/>
      <c r="CD21" s="72"/>
      <c r="CE21" s="72"/>
      <c r="CF21" s="72"/>
      <c r="CG21" s="72"/>
      <c r="CH21" s="72"/>
      <c r="CI21" s="72"/>
      <c r="CJ21" s="72"/>
      <c r="CK21" s="72"/>
      <c r="CL21" s="72"/>
      <c r="CM21" s="72"/>
      <c r="CN21" s="72"/>
      <c r="CO21" s="72"/>
      <c r="CP21" s="72"/>
      <c r="CQ21" s="72"/>
      <c r="CR21" s="72"/>
      <c r="CS21" s="72"/>
      <c r="CT21" s="72"/>
      <c r="CU21" s="72"/>
      <c r="CV21" s="72"/>
      <c r="CW21" s="72"/>
      <c r="CX21" s="72"/>
      <c r="CY21" s="72"/>
      <c r="CZ21" s="72"/>
      <c r="DA21" s="72"/>
      <c r="DB21" s="72"/>
      <c r="DC21" s="72"/>
      <c r="DD21" s="72"/>
      <c r="DE21" s="72"/>
      <c r="DF21" s="72"/>
      <c r="DG21" s="72"/>
      <c r="DH21" s="72"/>
      <c r="DI21" s="72"/>
      <c r="DJ21" s="72"/>
      <c r="DK21" s="72"/>
      <c r="DL21" s="72"/>
      <c r="DM21" s="72"/>
      <c r="DN21" s="72"/>
      <c r="DO21" s="72"/>
      <c r="DP21" s="72"/>
      <c r="DQ21" s="72"/>
      <c r="DR21" s="72"/>
      <c r="DS21" s="72"/>
      <c r="DT21" s="72"/>
      <c r="DU21" s="72"/>
      <c r="DV21" s="72"/>
      <c r="DW21" s="72"/>
      <c r="DX21" s="72"/>
      <c r="DY21" s="72"/>
      <c r="DZ21" s="72"/>
      <c r="EA21" s="72"/>
      <c r="EB21" s="72"/>
      <c r="EC21" s="72"/>
      <c r="ED21" s="72"/>
      <c r="EE21" s="72"/>
      <c r="EF21" s="72"/>
      <c r="EG21" s="72"/>
      <c r="EH21" s="72"/>
      <c r="EI21" s="72"/>
      <c r="EJ21" s="72"/>
      <c r="EK21" s="72"/>
      <c r="EL21" s="72"/>
      <c r="EM21" s="72"/>
      <c r="EN21" s="72"/>
      <c r="EO21" s="72"/>
      <c r="EP21" s="72"/>
      <c r="EQ21" s="72"/>
      <c r="ER21" s="72"/>
      <c r="ES21" s="72"/>
      <c r="ET21" s="72"/>
      <c r="EU21" s="72"/>
      <c r="EV21" s="72"/>
      <c r="EW21" s="72"/>
      <c r="EX21" s="72"/>
      <c r="EY21" s="72"/>
      <c r="EZ21" s="72"/>
      <c r="FA21" s="72"/>
      <c r="FB21" s="72"/>
      <c r="FC21" s="72"/>
      <c r="FD21" s="72"/>
      <c r="FE21" s="72"/>
      <c r="FF21" s="72"/>
      <c r="FG21" s="72"/>
      <c r="FH21" s="72"/>
      <c r="FI21" s="72"/>
      <c r="FJ21" s="72"/>
      <c r="FK21" s="72"/>
      <c r="FL21" s="72"/>
      <c r="FM21" s="72"/>
      <c r="FN21" s="72"/>
      <c r="FO21" s="72"/>
      <c r="FP21" s="72"/>
      <c r="FQ21" s="72"/>
      <c r="FR21" s="72"/>
      <c r="FS21" s="72"/>
      <c r="FT21" s="72"/>
      <c r="FU21" s="72"/>
      <c r="FV21" s="72"/>
      <c r="FW21" s="72"/>
      <c r="FX21" s="72"/>
      <c r="FY21" s="72"/>
      <c r="FZ21" s="72"/>
      <c r="GA21" s="72"/>
      <c r="GB21" s="72"/>
      <c r="GC21" s="72"/>
      <c r="GD21" s="72"/>
      <c r="GE21" s="72"/>
      <c r="GF21" s="72"/>
      <c r="GG21" s="72"/>
      <c r="GH21" s="72"/>
      <c r="GI21" s="72"/>
      <c r="GJ21" s="72"/>
      <c r="GK21" s="72"/>
      <c r="GL21" s="72"/>
      <c r="GM21" s="72"/>
      <c r="GN21" s="72"/>
      <c r="GO21" s="72"/>
      <c r="GP21" s="72"/>
      <c r="GQ21" s="72"/>
      <c r="GR21" s="72"/>
      <c r="GS21" s="72"/>
      <c r="GT21" s="72"/>
      <c r="GU21" s="72"/>
      <c r="GV21" s="72"/>
      <c r="GW21" s="72"/>
      <c r="GX21" s="72"/>
      <c r="GY21" s="72"/>
      <c r="GZ21" s="72"/>
      <c r="HA21" s="72"/>
      <c r="HB21" s="72"/>
      <c r="HC21" s="72"/>
      <c r="HD21" s="72"/>
      <c r="HE21" s="72"/>
      <c r="HF21" s="72"/>
      <c r="HG21" s="72"/>
      <c r="HH21" s="72"/>
      <c r="HI21" s="72"/>
      <c r="HJ21" s="72"/>
      <c r="HK21" s="72"/>
      <c r="HL21" s="72"/>
      <c r="HM21" s="72"/>
      <c r="HN21" s="72"/>
      <c r="HO21" s="72"/>
      <c r="HP21" s="72"/>
      <c r="HQ21" s="72"/>
      <c r="HR21" s="72"/>
      <c r="HS21" s="72"/>
      <c r="HT21" s="72"/>
      <c r="HU21" s="72"/>
      <c r="HV21" s="72"/>
      <c r="HW21" s="72"/>
      <c r="HX21" s="72"/>
      <c r="HY21" s="72"/>
      <c r="HZ21" s="72"/>
      <c r="IA21" s="72"/>
      <c r="IB21" s="72"/>
      <c r="IC21" s="72"/>
      <c r="ID21" s="72"/>
      <c r="IE21" s="72"/>
      <c r="IF21" s="72"/>
      <c r="IG21" s="72"/>
      <c r="IH21" s="72"/>
      <c r="II21" s="72"/>
      <c r="IJ21" s="72"/>
      <c r="IK21" s="72"/>
      <c r="IL21" s="72"/>
      <c r="IM21" s="72"/>
      <c r="IN21" s="72"/>
      <c r="IO21" s="72"/>
      <c r="IP21" s="72"/>
      <c r="IQ21" s="72"/>
      <c r="IR21" s="72"/>
      <c r="IS21" s="72"/>
      <c r="IT21" s="72"/>
      <c r="IU21" s="72"/>
      <c r="IV21" s="72"/>
      <c r="IW21" s="72"/>
      <c r="IX21" s="72"/>
    </row>
    <row r="22" spans="1:258" s="71" customFormat="1" ht="126.75" customHeight="1" thickBot="1" x14ac:dyDescent="0.25">
      <c r="A22" s="209">
        <v>12</v>
      </c>
      <c r="B22" s="102" t="s">
        <v>282</v>
      </c>
      <c r="C22" s="98" t="s">
        <v>214</v>
      </c>
      <c r="D22" s="98" t="s">
        <v>893</v>
      </c>
      <c r="E22" s="98" t="s">
        <v>199</v>
      </c>
      <c r="F22" s="98" t="s">
        <v>6</v>
      </c>
      <c r="G22" s="98" t="s">
        <v>187</v>
      </c>
      <c r="H22" s="167" t="s">
        <v>745</v>
      </c>
      <c r="I22" s="98" t="s">
        <v>215</v>
      </c>
      <c r="J22" s="98" t="s">
        <v>201</v>
      </c>
      <c r="K22" s="98" t="s">
        <v>29</v>
      </c>
      <c r="L22" s="98" t="s">
        <v>129</v>
      </c>
      <c r="M22" s="98" t="s">
        <v>18</v>
      </c>
      <c r="N22" s="98" t="s">
        <v>24</v>
      </c>
      <c r="O22" s="98" t="str">
        <f>IF(N22='[1]NO BORRAR'!$H$1,'[1]NO BORRAR'!$L$1,IF(N22='[1]NO BORRAR'!$H$2,'[1]NO BORRAR'!$L$2,IF(N22='[1]NO BORRAR'!$H$3,'[1]NO BORRAR'!$L$3,IF(N22='[1]NO BORRAR'!$H$4,'[1]NO BORRAR'!$L$4,))))</f>
        <v>EVITAR, REDUCIR, COMPARTIR O TRANSFERIR EL RIESGO</v>
      </c>
      <c r="P22" s="101" t="s">
        <v>26</v>
      </c>
      <c r="Q22" s="167" t="s">
        <v>748</v>
      </c>
      <c r="R22" s="192"/>
      <c r="S22" s="192" t="s">
        <v>26</v>
      </c>
      <c r="T22" s="106" t="s">
        <v>27</v>
      </c>
      <c r="U22" s="98" t="s">
        <v>27</v>
      </c>
      <c r="V22" s="192" t="s">
        <v>129</v>
      </c>
      <c r="W22" s="192" t="s">
        <v>18</v>
      </c>
      <c r="X22" s="98" t="s">
        <v>25</v>
      </c>
      <c r="Y22" s="98" t="str">
        <f>IF(X22='[1]NO BORRAR'!$H$1,'[1]NO BORRAR'!$L$1,IF(X22='[1]NO BORRAR'!$H$2,'[1]NO BORRAR'!$L$2,IF(X22='[1]NO BORRAR'!$H$3,'[1]NO BORRAR'!$L$3,IF(X22='[1]NO BORRAR'!$H$4,'[1]NO BORRAR'!$L$4,))))</f>
        <v>EVITAR, REDUCIR, COMPARTIR O TRANSFERIR EL RIESGO</v>
      </c>
      <c r="Z22" s="98" t="s">
        <v>216</v>
      </c>
      <c r="AA22" s="167" t="s">
        <v>749</v>
      </c>
      <c r="AB22" s="167" t="s">
        <v>752</v>
      </c>
      <c r="AC22" s="98" t="s">
        <v>195</v>
      </c>
      <c r="AD22" s="98" t="s">
        <v>196</v>
      </c>
      <c r="AE22" s="125" t="s">
        <v>527</v>
      </c>
      <c r="AF22" s="135" t="s">
        <v>528</v>
      </c>
      <c r="AG22" s="136" t="s">
        <v>654</v>
      </c>
      <c r="AH22" s="137" t="s">
        <v>649</v>
      </c>
      <c r="AI22" s="165" t="s">
        <v>754</v>
      </c>
      <c r="AJ22" s="221" t="s">
        <v>755</v>
      </c>
      <c r="AK22" s="121" t="s">
        <v>934</v>
      </c>
      <c r="AL22" s="121" t="s">
        <v>928</v>
      </c>
      <c r="AM22" s="196"/>
      <c r="AN22" s="236"/>
      <c r="AO22" s="237"/>
      <c r="AP22" s="72"/>
      <c r="AQ22" s="72"/>
      <c r="AR22" s="125" t="s">
        <v>1042</v>
      </c>
      <c r="AS22" s="238" t="s">
        <v>1031</v>
      </c>
      <c r="AT22" s="72"/>
      <c r="AU22" s="72"/>
      <c r="AV22" s="72"/>
      <c r="AW22" s="72"/>
      <c r="AX22" s="72"/>
      <c r="AY22" s="72"/>
      <c r="AZ22" s="72"/>
      <c r="BA22" s="72"/>
      <c r="BB22" s="72"/>
      <c r="BC22" s="72"/>
      <c r="BD22" s="72"/>
      <c r="BE22" s="72"/>
      <c r="BF22" s="72"/>
      <c r="BG22" s="72"/>
      <c r="BH22" s="72"/>
      <c r="BI22" s="72"/>
      <c r="BJ22" s="72"/>
      <c r="BK22" s="72"/>
      <c r="BL22" s="72"/>
      <c r="BM22" s="72"/>
      <c r="BN22" s="72"/>
      <c r="BO22" s="72"/>
      <c r="BP22" s="72"/>
      <c r="BQ22" s="72"/>
      <c r="BR22" s="72"/>
      <c r="BS22" s="72"/>
      <c r="BT22" s="72"/>
      <c r="BU22" s="72"/>
      <c r="BV22" s="72"/>
      <c r="BW22" s="72"/>
      <c r="BX22" s="72"/>
      <c r="BY22" s="72"/>
      <c r="BZ22" s="72"/>
      <c r="CA22" s="72"/>
      <c r="CB22" s="72"/>
      <c r="CC22" s="72"/>
      <c r="CD22" s="72"/>
      <c r="CE22" s="72"/>
      <c r="CF22" s="72"/>
      <c r="CG22" s="72"/>
      <c r="CH22" s="72"/>
      <c r="CI22" s="72"/>
      <c r="CJ22" s="72"/>
      <c r="CK22" s="72"/>
      <c r="CL22" s="72"/>
      <c r="CM22" s="72"/>
      <c r="CN22" s="72"/>
      <c r="CO22" s="72"/>
      <c r="CP22" s="72"/>
      <c r="CQ22" s="72"/>
      <c r="CR22" s="72"/>
      <c r="CS22" s="72"/>
      <c r="CT22" s="72"/>
      <c r="CU22" s="72"/>
      <c r="CV22" s="72"/>
      <c r="CW22" s="72"/>
      <c r="CX22" s="72"/>
      <c r="CY22" s="72"/>
      <c r="CZ22" s="72"/>
      <c r="DA22" s="72"/>
      <c r="DB22" s="72"/>
      <c r="DC22" s="72"/>
      <c r="DD22" s="72"/>
      <c r="DE22" s="72"/>
      <c r="DF22" s="72"/>
      <c r="DG22" s="72"/>
      <c r="DH22" s="72"/>
      <c r="DI22" s="72"/>
      <c r="DJ22" s="72"/>
      <c r="DK22" s="72"/>
      <c r="DL22" s="72"/>
      <c r="DM22" s="72"/>
      <c r="DN22" s="72"/>
      <c r="DO22" s="72"/>
      <c r="DP22" s="72"/>
      <c r="DQ22" s="72"/>
      <c r="DR22" s="72"/>
      <c r="DS22" s="72"/>
      <c r="DT22" s="72"/>
      <c r="DU22" s="72"/>
      <c r="DV22" s="72"/>
      <c r="DW22" s="72"/>
      <c r="DX22" s="72"/>
      <c r="DY22" s="72"/>
      <c r="DZ22" s="72"/>
      <c r="EA22" s="72"/>
      <c r="EB22" s="72"/>
      <c r="EC22" s="72"/>
      <c r="ED22" s="72"/>
      <c r="EE22" s="72"/>
      <c r="EF22" s="72"/>
      <c r="EG22" s="72"/>
      <c r="EH22" s="72"/>
      <c r="EI22" s="72"/>
      <c r="EJ22" s="72"/>
      <c r="EK22" s="72"/>
      <c r="EL22" s="72"/>
      <c r="EM22" s="72"/>
      <c r="EN22" s="72"/>
      <c r="EO22" s="72"/>
      <c r="EP22" s="72"/>
      <c r="EQ22" s="72"/>
      <c r="ER22" s="72"/>
      <c r="ES22" s="72"/>
      <c r="ET22" s="72"/>
      <c r="EU22" s="72"/>
      <c r="EV22" s="72"/>
      <c r="EW22" s="72"/>
      <c r="EX22" s="72"/>
      <c r="EY22" s="72"/>
      <c r="EZ22" s="72"/>
      <c r="FA22" s="72"/>
      <c r="FB22" s="72"/>
      <c r="FC22" s="72"/>
      <c r="FD22" s="72"/>
      <c r="FE22" s="72"/>
      <c r="FF22" s="72"/>
      <c r="FG22" s="72"/>
      <c r="FH22" s="72"/>
      <c r="FI22" s="72"/>
      <c r="FJ22" s="72"/>
      <c r="FK22" s="72"/>
      <c r="FL22" s="72"/>
      <c r="FM22" s="72"/>
      <c r="FN22" s="72"/>
      <c r="FO22" s="72"/>
      <c r="FP22" s="72"/>
      <c r="FQ22" s="72"/>
      <c r="FR22" s="72"/>
      <c r="FS22" s="72"/>
      <c r="FT22" s="72"/>
      <c r="FU22" s="72"/>
      <c r="FV22" s="72"/>
      <c r="FW22" s="72"/>
      <c r="FX22" s="72"/>
      <c r="FY22" s="72"/>
      <c r="FZ22" s="72"/>
      <c r="GA22" s="72"/>
      <c r="GB22" s="72"/>
      <c r="GC22" s="72"/>
      <c r="GD22" s="72"/>
      <c r="GE22" s="72"/>
      <c r="GF22" s="72"/>
      <c r="GG22" s="72"/>
      <c r="GH22" s="72"/>
      <c r="GI22" s="72"/>
      <c r="GJ22" s="72"/>
      <c r="GK22" s="72"/>
      <c r="GL22" s="72"/>
      <c r="GM22" s="72"/>
      <c r="GN22" s="72"/>
      <c r="GO22" s="72"/>
      <c r="GP22" s="72"/>
      <c r="GQ22" s="72"/>
      <c r="GR22" s="72"/>
      <c r="GS22" s="72"/>
      <c r="GT22" s="72"/>
      <c r="GU22" s="72"/>
      <c r="GV22" s="72"/>
      <c r="GW22" s="72"/>
      <c r="GX22" s="72"/>
      <c r="GY22" s="72"/>
      <c r="GZ22" s="72"/>
      <c r="HA22" s="72"/>
      <c r="HB22" s="72"/>
      <c r="HC22" s="72"/>
      <c r="HD22" s="72"/>
      <c r="HE22" s="72"/>
      <c r="HF22" s="72"/>
      <c r="HG22" s="72"/>
      <c r="HH22" s="72"/>
      <c r="HI22" s="72"/>
      <c r="HJ22" s="72"/>
      <c r="HK22" s="72"/>
      <c r="HL22" s="72"/>
      <c r="HM22" s="72"/>
      <c r="HN22" s="72"/>
      <c r="HO22" s="72"/>
      <c r="HP22" s="72"/>
      <c r="HQ22" s="72"/>
      <c r="HR22" s="72"/>
      <c r="HS22" s="72"/>
      <c r="HT22" s="72"/>
      <c r="HU22" s="72"/>
      <c r="HV22" s="72"/>
      <c r="HW22" s="72"/>
      <c r="HX22" s="72"/>
      <c r="HY22" s="72"/>
      <c r="HZ22" s="72"/>
      <c r="IA22" s="72"/>
      <c r="IB22" s="72"/>
      <c r="IC22" s="72"/>
      <c r="ID22" s="72"/>
      <c r="IE22" s="72"/>
      <c r="IF22" s="72"/>
      <c r="IG22" s="72"/>
      <c r="IH22" s="72"/>
      <c r="II22" s="72"/>
      <c r="IJ22" s="72"/>
      <c r="IK22" s="72"/>
      <c r="IL22" s="72"/>
      <c r="IM22" s="72"/>
      <c r="IN22" s="72"/>
      <c r="IO22" s="72"/>
      <c r="IP22" s="72"/>
      <c r="IQ22" s="72"/>
      <c r="IR22" s="72"/>
      <c r="IS22" s="72"/>
      <c r="IT22" s="72"/>
      <c r="IU22" s="72"/>
      <c r="IV22" s="72"/>
      <c r="IW22" s="72"/>
      <c r="IX22" s="72"/>
    </row>
    <row r="23" spans="1:258" s="71" customFormat="1" ht="215.25" customHeight="1" thickBot="1" x14ac:dyDescent="0.25">
      <c r="A23" s="210">
        <v>13</v>
      </c>
      <c r="B23" s="110" t="s">
        <v>282</v>
      </c>
      <c r="C23" s="111" t="s">
        <v>140</v>
      </c>
      <c r="D23" s="111" t="s">
        <v>895</v>
      </c>
      <c r="E23" s="111" t="s">
        <v>202</v>
      </c>
      <c r="F23" s="111" t="s">
        <v>6</v>
      </c>
      <c r="G23" s="111" t="s">
        <v>191</v>
      </c>
      <c r="H23" s="169" t="s">
        <v>756</v>
      </c>
      <c r="I23" s="169" t="s">
        <v>757</v>
      </c>
      <c r="J23" s="169" t="s">
        <v>758</v>
      </c>
      <c r="K23" s="111" t="s">
        <v>131</v>
      </c>
      <c r="L23" s="111" t="s">
        <v>172</v>
      </c>
      <c r="M23" s="111" t="s">
        <v>18</v>
      </c>
      <c r="N23" s="111" t="s">
        <v>326</v>
      </c>
      <c r="O23" s="111" t="s">
        <v>98</v>
      </c>
      <c r="P23" s="111" t="s">
        <v>26</v>
      </c>
      <c r="Q23" s="169" t="s">
        <v>759</v>
      </c>
      <c r="R23" s="111"/>
      <c r="S23" s="111" t="s">
        <v>26</v>
      </c>
      <c r="T23" s="113" t="s">
        <v>26</v>
      </c>
      <c r="U23" s="111" t="s">
        <v>27</v>
      </c>
      <c r="V23" s="111" t="s">
        <v>172</v>
      </c>
      <c r="W23" s="111" t="s">
        <v>18</v>
      </c>
      <c r="X23" s="111" t="s">
        <v>25</v>
      </c>
      <c r="Y23" s="111" t="str">
        <f>IF(X23='[1]NO BORRAR'!$H$1,'[1]NO BORRAR'!$L$1,IF(X23='[1]NO BORRAR'!$H$2,'[1]NO BORRAR'!$L$2,IF(X23='[1]NO BORRAR'!$H$3,'[1]NO BORRAR'!$L$3,IF(X23='[1]NO BORRAR'!$H$4,'[1]NO BORRAR'!$L$4,))))</f>
        <v>EVITAR, REDUCIR, COMPARTIR O TRANSFERIR EL RIESGO</v>
      </c>
      <c r="Z23" s="111" t="s">
        <v>127</v>
      </c>
      <c r="AA23" s="169" t="s">
        <v>760</v>
      </c>
      <c r="AB23" s="169" t="s">
        <v>761</v>
      </c>
      <c r="AC23" s="111" t="s">
        <v>195</v>
      </c>
      <c r="AD23" s="111" t="s">
        <v>196</v>
      </c>
      <c r="AE23" s="125" t="s">
        <v>529</v>
      </c>
      <c r="AF23" s="138" t="s">
        <v>530</v>
      </c>
      <c r="AG23" s="136" t="s">
        <v>655</v>
      </c>
      <c r="AH23" s="139" t="s">
        <v>650</v>
      </c>
      <c r="AI23" s="166" t="s">
        <v>763</v>
      </c>
      <c r="AJ23" s="222" t="s">
        <v>762</v>
      </c>
      <c r="AK23" s="121" t="s">
        <v>935</v>
      </c>
      <c r="AL23" s="121" t="s">
        <v>929</v>
      </c>
      <c r="AM23" s="201"/>
      <c r="AN23" s="236"/>
      <c r="AO23" s="237"/>
      <c r="AP23" s="72"/>
      <c r="AQ23" s="72"/>
      <c r="AR23" s="234" t="s">
        <v>1043</v>
      </c>
      <c r="AS23" s="238" t="s">
        <v>1031</v>
      </c>
      <c r="AT23" s="72"/>
      <c r="AU23" s="72"/>
      <c r="AV23" s="72"/>
      <c r="AW23" s="72"/>
      <c r="AX23" s="72"/>
      <c r="AY23" s="72"/>
      <c r="AZ23" s="72"/>
      <c r="BA23" s="72"/>
      <c r="BB23" s="72"/>
      <c r="BC23" s="72"/>
      <c r="BD23" s="72"/>
      <c r="BE23" s="72"/>
      <c r="BF23" s="72"/>
      <c r="BG23" s="72"/>
      <c r="BH23" s="72"/>
      <c r="BI23" s="72"/>
      <c r="BJ23" s="72"/>
      <c r="BK23" s="72"/>
      <c r="BL23" s="72"/>
      <c r="BM23" s="72"/>
      <c r="BN23" s="72"/>
      <c r="BO23" s="72"/>
      <c r="BP23" s="72"/>
      <c r="BQ23" s="72"/>
      <c r="BR23" s="72"/>
      <c r="BS23" s="72"/>
      <c r="BT23" s="72"/>
      <c r="BU23" s="72"/>
      <c r="BV23" s="72"/>
      <c r="BW23" s="72"/>
      <c r="BX23" s="72"/>
      <c r="BY23" s="72"/>
      <c r="BZ23" s="72"/>
      <c r="CA23" s="72"/>
      <c r="CB23" s="72"/>
      <c r="CC23" s="72"/>
      <c r="CD23" s="72"/>
      <c r="CE23" s="72"/>
      <c r="CF23" s="72"/>
      <c r="CG23" s="72"/>
      <c r="CH23" s="72"/>
      <c r="CI23" s="72"/>
      <c r="CJ23" s="72"/>
      <c r="CK23" s="72"/>
      <c r="CL23" s="72"/>
      <c r="CM23" s="72"/>
      <c r="CN23" s="72"/>
      <c r="CO23" s="72"/>
      <c r="CP23" s="72"/>
      <c r="CQ23" s="72"/>
      <c r="CR23" s="72"/>
      <c r="CS23" s="72"/>
      <c r="CT23" s="72"/>
      <c r="CU23" s="72"/>
      <c r="CV23" s="72"/>
      <c r="CW23" s="72"/>
      <c r="CX23" s="72"/>
      <c r="CY23" s="72"/>
      <c r="CZ23" s="72"/>
      <c r="DA23" s="72"/>
      <c r="DB23" s="72"/>
      <c r="DC23" s="72"/>
      <c r="DD23" s="72"/>
      <c r="DE23" s="72"/>
      <c r="DF23" s="72"/>
      <c r="DG23" s="72"/>
      <c r="DH23" s="72"/>
      <c r="DI23" s="72"/>
      <c r="DJ23" s="72"/>
      <c r="DK23" s="72"/>
      <c r="DL23" s="72"/>
      <c r="DM23" s="72"/>
      <c r="DN23" s="72"/>
      <c r="DO23" s="72"/>
      <c r="DP23" s="72"/>
      <c r="DQ23" s="72"/>
      <c r="DR23" s="72"/>
      <c r="DS23" s="72"/>
      <c r="DT23" s="72"/>
      <c r="DU23" s="72"/>
      <c r="DV23" s="72"/>
      <c r="DW23" s="72"/>
      <c r="DX23" s="72"/>
      <c r="DY23" s="72"/>
      <c r="DZ23" s="72"/>
      <c r="EA23" s="72"/>
      <c r="EB23" s="72"/>
      <c r="EC23" s="72"/>
      <c r="ED23" s="72"/>
      <c r="EE23" s="72"/>
      <c r="EF23" s="72"/>
      <c r="EG23" s="72"/>
      <c r="EH23" s="72"/>
      <c r="EI23" s="72"/>
      <c r="EJ23" s="72"/>
      <c r="EK23" s="72"/>
      <c r="EL23" s="72"/>
      <c r="EM23" s="72"/>
      <c r="EN23" s="72"/>
      <c r="EO23" s="72"/>
      <c r="EP23" s="72"/>
      <c r="EQ23" s="72"/>
      <c r="ER23" s="72"/>
      <c r="ES23" s="72"/>
      <c r="ET23" s="72"/>
      <c r="EU23" s="72"/>
      <c r="EV23" s="72"/>
      <c r="EW23" s="72"/>
      <c r="EX23" s="72"/>
      <c r="EY23" s="72"/>
      <c r="EZ23" s="72"/>
      <c r="FA23" s="72"/>
      <c r="FB23" s="72"/>
      <c r="FC23" s="72"/>
      <c r="FD23" s="72"/>
      <c r="FE23" s="72"/>
      <c r="FF23" s="72"/>
      <c r="FG23" s="72"/>
      <c r="FH23" s="72"/>
      <c r="FI23" s="72"/>
      <c r="FJ23" s="72"/>
      <c r="FK23" s="72"/>
      <c r="FL23" s="72"/>
      <c r="FM23" s="72"/>
      <c r="FN23" s="72"/>
      <c r="FO23" s="72"/>
      <c r="FP23" s="72"/>
      <c r="FQ23" s="72"/>
      <c r="FR23" s="72"/>
      <c r="FS23" s="72"/>
      <c r="FT23" s="72"/>
      <c r="FU23" s="72"/>
      <c r="FV23" s="72"/>
      <c r="FW23" s="72"/>
      <c r="FX23" s="72"/>
      <c r="FY23" s="72"/>
      <c r="FZ23" s="72"/>
      <c r="GA23" s="72"/>
      <c r="GB23" s="72"/>
      <c r="GC23" s="72"/>
      <c r="GD23" s="72"/>
      <c r="GE23" s="72"/>
      <c r="GF23" s="72"/>
      <c r="GG23" s="72"/>
      <c r="GH23" s="72"/>
      <c r="GI23" s="72"/>
      <c r="GJ23" s="72"/>
      <c r="GK23" s="72"/>
      <c r="GL23" s="72"/>
      <c r="GM23" s="72"/>
      <c r="GN23" s="72"/>
      <c r="GO23" s="72"/>
      <c r="GP23" s="72"/>
      <c r="GQ23" s="72"/>
      <c r="GR23" s="72"/>
      <c r="GS23" s="72"/>
      <c r="GT23" s="72"/>
      <c r="GU23" s="72"/>
      <c r="GV23" s="72"/>
      <c r="GW23" s="72"/>
      <c r="GX23" s="72"/>
      <c r="GY23" s="72"/>
      <c r="GZ23" s="72"/>
      <c r="HA23" s="72"/>
      <c r="HB23" s="72"/>
      <c r="HC23" s="72"/>
      <c r="HD23" s="72"/>
      <c r="HE23" s="72"/>
      <c r="HF23" s="72"/>
      <c r="HG23" s="72"/>
      <c r="HH23" s="72"/>
      <c r="HI23" s="72"/>
      <c r="HJ23" s="72"/>
      <c r="HK23" s="72"/>
      <c r="HL23" s="72"/>
      <c r="HM23" s="72"/>
      <c r="HN23" s="72"/>
      <c r="HO23" s="72"/>
      <c r="HP23" s="72"/>
      <c r="HQ23" s="72"/>
      <c r="HR23" s="72"/>
      <c r="HS23" s="72"/>
      <c r="HT23" s="72"/>
      <c r="HU23" s="72"/>
      <c r="HV23" s="72"/>
      <c r="HW23" s="72"/>
      <c r="HX23" s="72"/>
      <c r="HY23" s="72"/>
      <c r="HZ23" s="72"/>
      <c r="IA23" s="72"/>
      <c r="IB23" s="72"/>
      <c r="IC23" s="72"/>
      <c r="ID23" s="72"/>
      <c r="IE23" s="72"/>
      <c r="IF23" s="72"/>
      <c r="IG23" s="72"/>
      <c r="IH23" s="72"/>
      <c r="II23" s="72"/>
      <c r="IJ23" s="72"/>
      <c r="IK23" s="72"/>
      <c r="IL23" s="72"/>
      <c r="IM23" s="72"/>
      <c r="IN23" s="72"/>
      <c r="IO23" s="72"/>
      <c r="IP23" s="72"/>
      <c r="IQ23" s="72"/>
      <c r="IR23" s="72"/>
      <c r="IS23" s="72"/>
      <c r="IT23" s="72"/>
      <c r="IU23" s="72"/>
      <c r="IV23" s="72"/>
      <c r="IW23" s="72"/>
      <c r="IX23" s="72"/>
    </row>
    <row r="24" spans="1:258" ht="287.25" customHeight="1" thickBot="1" x14ac:dyDescent="0.25">
      <c r="A24" s="209">
        <v>14</v>
      </c>
      <c r="B24" s="105" t="s">
        <v>283</v>
      </c>
      <c r="C24" s="101" t="s">
        <v>114</v>
      </c>
      <c r="D24" s="101" t="s">
        <v>896</v>
      </c>
      <c r="E24" s="101" t="s">
        <v>311</v>
      </c>
      <c r="F24" s="101" t="s">
        <v>6</v>
      </c>
      <c r="G24" s="101" t="s">
        <v>185</v>
      </c>
      <c r="H24" s="101" t="s">
        <v>427</v>
      </c>
      <c r="I24" s="101" t="s">
        <v>428</v>
      </c>
      <c r="J24" s="101" t="s">
        <v>429</v>
      </c>
      <c r="K24" s="101" t="s">
        <v>29</v>
      </c>
      <c r="L24" s="101" t="s">
        <v>172</v>
      </c>
      <c r="M24" s="101" t="s">
        <v>19</v>
      </c>
      <c r="N24" s="101" t="s">
        <v>25</v>
      </c>
      <c r="O24" s="101" t="str">
        <f>IF(N24='[1]NO BORRAR'!$H$1,'[1]NO BORRAR'!$L$1,IF(N24='[1]NO BORRAR'!$H$2,'[1]NO BORRAR'!$L$2,IF(N24='[1]NO BORRAR'!$H$3,'[1]NO BORRAR'!$L$3,IF(N24='[1]NO BORRAR'!$H$4,'[1]NO BORRAR'!$L$4,))))</f>
        <v>EVITAR, REDUCIR, COMPARTIR O TRANSFERIR EL RIESGO</v>
      </c>
      <c r="P24" s="101" t="s">
        <v>26</v>
      </c>
      <c r="Q24" s="193" t="s">
        <v>430</v>
      </c>
      <c r="R24" s="193" t="s">
        <v>431</v>
      </c>
      <c r="S24" s="193" t="s">
        <v>26</v>
      </c>
      <c r="T24" s="112" t="s">
        <v>27</v>
      </c>
      <c r="U24" s="101" t="s">
        <v>27</v>
      </c>
      <c r="V24" s="101" t="s">
        <v>172</v>
      </c>
      <c r="W24" s="101" t="s">
        <v>18</v>
      </c>
      <c r="X24" s="101" t="s">
        <v>25</v>
      </c>
      <c r="Y24" s="101" t="str">
        <f>IF(X24='[1]NO BORRAR'!$H$1,'[1]NO BORRAR'!$L$1,IF(X24='[1]NO BORRAR'!$H$2,'[1]NO BORRAR'!$L$2,IF(X24='[1]NO BORRAR'!$H$3,'[1]NO BORRAR'!$L$3,IF(X24='[1]NO BORRAR'!$H$4,'[1]NO BORRAR'!$L$4,))))</f>
        <v>EVITAR, REDUCIR, COMPARTIR O TRANSFERIR EL RIESGO</v>
      </c>
      <c r="Z24" s="101" t="s">
        <v>873</v>
      </c>
      <c r="AA24" s="101" t="s">
        <v>432</v>
      </c>
      <c r="AB24" s="101" t="s">
        <v>433</v>
      </c>
      <c r="AC24" s="101" t="s">
        <v>195</v>
      </c>
      <c r="AD24" s="101" t="s">
        <v>196</v>
      </c>
      <c r="AE24" s="125" t="s">
        <v>531</v>
      </c>
      <c r="AF24" s="140" t="s">
        <v>578</v>
      </c>
      <c r="AG24" s="178" t="s">
        <v>687</v>
      </c>
      <c r="AH24" s="178" t="s">
        <v>682</v>
      </c>
      <c r="AI24" s="179" t="s">
        <v>855</v>
      </c>
      <c r="AJ24" s="223" t="s">
        <v>765</v>
      </c>
      <c r="AK24" s="121" t="s">
        <v>1005</v>
      </c>
      <c r="AL24" s="121" t="s">
        <v>1006</v>
      </c>
      <c r="AM24" s="197"/>
      <c r="AN24" s="242"/>
      <c r="AO24" s="111"/>
      <c r="AP24" s="72"/>
      <c r="AQ24" s="72"/>
      <c r="AR24" s="130" t="s">
        <v>1016</v>
      </c>
      <c r="AS24" s="245" t="s">
        <v>1044</v>
      </c>
      <c r="AT24" s="72"/>
      <c r="AU24" s="72"/>
      <c r="AV24" s="72"/>
      <c r="AW24" s="72"/>
      <c r="AX24" s="72"/>
      <c r="AY24" s="72"/>
      <c r="AZ24" s="72"/>
      <c r="BA24" s="72"/>
      <c r="BB24" s="72"/>
      <c r="BC24" s="72"/>
      <c r="BD24" s="72"/>
      <c r="BE24" s="72"/>
      <c r="BF24" s="72"/>
      <c r="BG24" s="72"/>
      <c r="BH24" s="72"/>
      <c r="BI24" s="72"/>
      <c r="BJ24" s="72"/>
      <c r="BK24" s="72"/>
      <c r="BL24" s="72"/>
      <c r="BM24" s="72"/>
      <c r="BN24" s="72"/>
      <c r="BO24" s="72"/>
      <c r="BP24" s="72"/>
      <c r="BQ24" s="72"/>
      <c r="BR24" s="72"/>
      <c r="BS24" s="72"/>
      <c r="BT24" s="72"/>
      <c r="BU24" s="72"/>
      <c r="BV24" s="72"/>
      <c r="BW24" s="72"/>
      <c r="BX24" s="72"/>
      <c r="BY24" s="72"/>
      <c r="BZ24" s="72"/>
      <c r="CA24" s="72"/>
      <c r="CB24" s="72"/>
      <c r="CC24" s="72"/>
      <c r="CD24" s="72"/>
      <c r="CE24" s="72"/>
      <c r="CF24" s="72"/>
      <c r="CG24" s="72"/>
      <c r="CH24" s="72"/>
      <c r="CI24" s="72"/>
      <c r="CJ24" s="72"/>
      <c r="CK24" s="72"/>
      <c r="CL24" s="72"/>
      <c r="CM24" s="72"/>
      <c r="CN24" s="72"/>
      <c r="CO24" s="72"/>
      <c r="CP24" s="72"/>
      <c r="CQ24" s="72"/>
      <c r="CR24" s="72"/>
      <c r="CS24" s="72"/>
      <c r="CT24" s="72"/>
      <c r="CU24" s="72"/>
      <c r="CV24" s="72"/>
      <c r="CW24" s="72"/>
      <c r="CX24" s="72"/>
      <c r="CY24" s="72"/>
      <c r="CZ24" s="72"/>
      <c r="DA24" s="72"/>
      <c r="DB24" s="72"/>
      <c r="DC24" s="72"/>
      <c r="DD24" s="72"/>
      <c r="DE24" s="72"/>
      <c r="DF24" s="72"/>
      <c r="DG24" s="72"/>
      <c r="DH24" s="72"/>
      <c r="DI24" s="72"/>
      <c r="DJ24" s="72"/>
      <c r="DK24" s="72"/>
      <c r="DL24" s="72"/>
      <c r="DM24" s="72"/>
      <c r="DN24" s="72"/>
      <c r="DO24" s="72"/>
      <c r="DP24" s="72"/>
      <c r="DQ24" s="72"/>
      <c r="DR24" s="72"/>
      <c r="DS24" s="72"/>
      <c r="DT24" s="72"/>
      <c r="DU24" s="72"/>
      <c r="DV24" s="72"/>
      <c r="DW24" s="72"/>
      <c r="DX24" s="72"/>
      <c r="DY24" s="72"/>
      <c r="DZ24" s="72"/>
      <c r="EA24" s="72"/>
      <c r="EB24" s="72"/>
      <c r="EC24" s="72"/>
      <c r="ED24" s="72"/>
      <c r="EE24" s="72"/>
      <c r="EF24" s="72"/>
      <c r="EG24" s="72"/>
      <c r="EH24" s="72"/>
      <c r="EI24" s="72"/>
      <c r="EJ24" s="72"/>
      <c r="EK24" s="72"/>
      <c r="EL24" s="72"/>
      <c r="EM24" s="72"/>
      <c r="EN24" s="72"/>
      <c r="EO24" s="72"/>
      <c r="EP24" s="72"/>
      <c r="EQ24" s="72"/>
      <c r="ER24" s="72"/>
      <c r="ES24" s="72"/>
      <c r="ET24" s="72"/>
      <c r="EU24" s="72"/>
      <c r="EV24" s="72"/>
      <c r="EW24" s="72"/>
      <c r="EX24" s="72"/>
      <c r="EY24" s="72"/>
      <c r="EZ24" s="72"/>
      <c r="FA24" s="72"/>
      <c r="FB24" s="72"/>
      <c r="FC24" s="72"/>
      <c r="FD24" s="72"/>
      <c r="FE24" s="72"/>
      <c r="FF24" s="72"/>
      <c r="FG24" s="72"/>
      <c r="FH24" s="72"/>
      <c r="FI24" s="72"/>
      <c r="FJ24" s="72"/>
      <c r="FK24" s="72"/>
      <c r="FL24" s="72"/>
      <c r="FM24" s="72"/>
      <c r="FN24" s="72"/>
      <c r="FO24" s="72"/>
      <c r="FP24" s="72"/>
      <c r="FQ24" s="72"/>
      <c r="FR24" s="72"/>
      <c r="FS24" s="72"/>
      <c r="FT24" s="72"/>
      <c r="FU24" s="72"/>
      <c r="FV24" s="72"/>
      <c r="FW24" s="72"/>
      <c r="FX24" s="72"/>
      <c r="FY24" s="72"/>
      <c r="FZ24" s="72"/>
      <c r="GA24" s="72"/>
      <c r="GB24" s="72"/>
      <c r="GC24" s="72"/>
      <c r="GD24" s="72"/>
      <c r="GE24" s="72"/>
      <c r="GF24" s="72"/>
      <c r="GG24" s="72"/>
      <c r="GH24" s="72"/>
      <c r="GI24" s="72"/>
      <c r="GJ24" s="72"/>
      <c r="GK24" s="72"/>
      <c r="GL24" s="72"/>
      <c r="GM24" s="72"/>
      <c r="GN24" s="72"/>
      <c r="GO24" s="72"/>
      <c r="GP24" s="72"/>
      <c r="GQ24" s="72"/>
      <c r="GR24" s="72"/>
      <c r="GS24" s="72"/>
      <c r="GT24" s="72"/>
      <c r="GU24" s="72"/>
      <c r="GV24" s="72"/>
      <c r="GW24" s="72"/>
      <c r="GX24" s="72"/>
      <c r="GY24" s="72"/>
      <c r="GZ24" s="72"/>
      <c r="HA24" s="72"/>
      <c r="HB24" s="72"/>
      <c r="HC24" s="72"/>
      <c r="HD24" s="72"/>
      <c r="HE24" s="72"/>
      <c r="HF24" s="72"/>
      <c r="HG24" s="72"/>
      <c r="HH24" s="72"/>
      <c r="HI24" s="72"/>
      <c r="HJ24" s="72"/>
      <c r="HK24" s="72"/>
      <c r="HL24" s="72"/>
      <c r="HM24" s="72"/>
      <c r="HN24" s="72"/>
      <c r="HO24" s="72"/>
      <c r="HP24" s="72"/>
      <c r="HQ24" s="72"/>
      <c r="HR24" s="72"/>
      <c r="HS24" s="72"/>
      <c r="HT24" s="72"/>
      <c r="HU24" s="72"/>
      <c r="HV24" s="72"/>
      <c r="HW24" s="72"/>
      <c r="HX24" s="72"/>
      <c r="HY24" s="72"/>
      <c r="HZ24" s="72"/>
      <c r="IA24" s="72"/>
      <c r="IB24" s="72"/>
      <c r="IC24" s="72"/>
      <c r="ID24" s="72"/>
      <c r="IE24" s="72"/>
      <c r="IF24" s="72"/>
      <c r="IG24" s="72"/>
      <c r="IH24" s="72"/>
      <c r="II24" s="72"/>
      <c r="IJ24" s="72"/>
      <c r="IK24" s="72"/>
      <c r="IL24" s="72"/>
      <c r="IM24" s="72"/>
      <c r="IN24" s="72"/>
      <c r="IO24" s="72"/>
      <c r="IP24" s="72"/>
      <c r="IQ24" s="72"/>
      <c r="IR24" s="72"/>
      <c r="IS24" s="72"/>
      <c r="IT24" s="72"/>
      <c r="IU24" s="72"/>
      <c r="IV24" s="72"/>
      <c r="IW24" s="72"/>
      <c r="IX24" s="72"/>
    </row>
    <row r="25" spans="1:258" ht="153" customHeight="1" thickBot="1" x14ac:dyDescent="0.25">
      <c r="A25" s="210">
        <v>15</v>
      </c>
      <c r="B25" s="102" t="s">
        <v>283</v>
      </c>
      <c r="C25" s="98" t="s">
        <v>114</v>
      </c>
      <c r="D25" s="101" t="s">
        <v>896</v>
      </c>
      <c r="E25" s="98" t="s">
        <v>311</v>
      </c>
      <c r="F25" s="98" t="s">
        <v>6</v>
      </c>
      <c r="G25" s="98" t="s">
        <v>187</v>
      </c>
      <c r="H25" s="98" t="s">
        <v>434</v>
      </c>
      <c r="I25" s="98" t="s">
        <v>343</v>
      </c>
      <c r="J25" s="98" t="s">
        <v>435</v>
      </c>
      <c r="K25" s="98" t="s">
        <v>33</v>
      </c>
      <c r="L25" s="98" t="s">
        <v>172</v>
      </c>
      <c r="M25" s="98" t="s">
        <v>19</v>
      </c>
      <c r="N25" s="98" t="s">
        <v>25</v>
      </c>
      <c r="O25" s="98" t="str">
        <f>IF(N25='[1]NO BORRAR'!$H$1,'[1]NO BORRAR'!$L$1,IF(N25='[1]NO BORRAR'!$H$2,'[1]NO BORRAR'!$L$2,IF(N25='[1]NO BORRAR'!$H$3,'[1]NO BORRAR'!$L$3,IF(N25='[1]NO BORRAR'!$H$4,'[1]NO BORRAR'!$L$4,))))</f>
        <v>EVITAR, REDUCIR, COMPARTIR O TRANSFERIR EL RIESGO</v>
      </c>
      <c r="P25" s="101" t="s">
        <v>26</v>
      </c>
      <c r="Q25" s="192" t="s">
        <v>436</v>
      </c>
      <c r="R25" s="192" t="s">
        <v>344</v>
      </c>
      <c r="S25" s="192" t="s">
        <v>26</v>
      </c>
      <c r="T25" s="192" t="s">
        <v>26</v>
      </c>
      <c r="U25" s="98" t="s">
        <v>27</v>
      </c>
      <c r="V25" s="98" t="s">
        <v>172</v>
      </c>
      <c r="W25" s="98" t="s">
        <v>18</v>
      </c>
      <c r="X25" s="98" t="s">
        <v>345</v>
      </c>
      <c r="Y25" s="98" t="s">
        <v>98</v>
      </c>
      <c r="Z25" s="98" t="s">
        <v>346</v>
      </c>
      <c r="AA25" s="98" t="s">
        <v>437</v>
      </c>
      <c r="AB25" s="98" t="s">
        <v>438</v>
      </c>
      <c r="AC25" s="98" t="s">
        <v>195</v>
      </c>
      <c r="AD25" s="98" t="s">
        <v>196</v>
      </c>
      <c r="AE25" s="125" t="s">
        <v>532</v>
      </c>
      <c r="AF25" s="141" t="s">
        <v>536</v>
      </c>
      <c r="AG25" s="125" t="s">
        <v>683</v>
      </c>
      <c r="AH25" s="135" t="s">
        <v>684</v>
      </c>
      <c r="AI25" s="177" t="s">
        <v>856</v>
      </c>
      <c r="AJ25" s="220" t="s">
        <v>766</v>
      </c>
      <c r="AK25" s="121" t="s">
        <v>1007</v>
      </c>
      <c r="AL25" s="121" t="s">
        <v>1008</v>
      </c>
      <c r="AM25" s="197"/>
      <c r="AN25" s="242"/>
      <c r="AO25" s="111"/>
      <c r="AP25" s="72"/>
      <c r="AQ25" s="72"/>
      <c r="AR25" s="130" t="s">
        <v>1045</v>
      </c>
      <c r="AS25" s="245" t="s">
        <v>1044</v>
      </c>
      <c r="AT25" s="72"/>
      <c r="AU25" s="72"/>
      <c r="AV25" s="72"/>
      <c r="AW25" s="72"/>
      <c r="AX25" s="72"/>
      <c r="AY25" s="72"/>
      <c r="AZ25" s="72"/>
      <c r="BA25" s="72"/>
      <c r="BB25" s="72"/>
      <c r="BC25" s="72"/>
      <c r="BD25" s="72"/>
      <c r="BE25" s="72"/>
      <c r="BF25" s="72"/>
      <c r="BG25" s="72"/>
      <c r="BH25" s="72"/>
      <c r="BI25" s="72"/>
      <c r="BJ25" s="72"/>
      <c r="BK25" s="72"/>
      <c r="BL25" s="72"/>
      <c r="BM25" s="72"/>
      <c r="BN25" s="72"/>
      <c r="BO25" s="72"/>
      <c r="BP25" s="72"/>
      <c r="BQ25" s="72"/>
      <c r="BR25" s="72"/>
      <c r="BS25" s="72"/>
      <c r="BT25" s="72"/>
      <c r="BU25" s="72"/>
      <c r="BV25" s="72"/>
      <c r="BW25" s="72"/>
      <c r="BX25" s="72"/>
      <c r="BY25" s="72"/>
      <c r="BZ25" s="72"/>
      <c r="CA25" s="72"/>
      <c r="CB25" s="72"/>
      <c r="CC25" s="72"/>
      <c r="CD25" s="72"/>
      <c r="CE25" s="72"/>
      <c r="CF25" s="72"/>
      <c r="CG25" s="72"/>
      <c r="CH25" s="72"/>
      <c r="CI25" s="72"/>
      <c r="CJ25" s="72"/>
      <c r="CK25" s="72"/>
      <c r="CL25" s="72"/>
      <c r="CM25" s="72"/>
      <c r="CN25" s="72"/>
      <c r="CO25" s="72"/>
      <c r="CP25" s="72"/>
      <c r="CQ25" s="72"/>
      <c r="CR25" s="72"/>
      <c r="CS25" s="72"/>
      <c r="CT25" s="72"/>
      <c r="CU25" s="72"/>
      <c r="CV25" s="72"/>
      <c r="CW25" s="72"/>
      <c r="CX25" s="72"/>
      <c r="CY25" s="72"/>
      <c r="CZ25" s="72"/>
      <c r="DA25" s="72"/>
      <c r="DB25" s="72"/>
      <c r="DC25" s="72"/>
      <c r="DD25" s="72"/>
      <c r="DE25" s="72"/>
      <c r="DF25" s="72"/>
      <c r="DG25" s="72"/>
      <c r="DH25" s="72"/>
      <c r="DI25" s="72"/>
      <c r="DJ25" s="72"/>
      <c r="DK25" s="72"/>
      <c r="DL25" s="72"/>
      <c r="DM25" s="72"/>
      <c r="DN25" s="72"/>
      <c r="DO25" s="72"/>
      <c r="DP25" s="72"/>
      <c r="DQ25" s="72"/>
      <c r="DR25" s="72"/>
      <c r="DS25" s="72"/>
      <c r="DT25" s="72"/>
      <c r="DU25" s="72"/>
      <c r="DV25" s="72"/>
      <c r="DW25" s="72"/>
      <c r="DX25" s="72"/>
      <c r="DY25" s="72"/>
      <c r="DZ25" s="72"/>
      <c r="EA25" s="72"/>
      <c r="EB25" s="72"/>
      <c r="EC25" s="72"/>
      <c r="ED25" s="72"/>
      <c r="EE25" s="72"/>
      <c r="EF25" s="72"/>
      <c r="EG25" s="72"/>
      <c r="EH25" s="72"/>
      <c r="EI25" s="72"/>
      <c r="EJ25" s="72"/>
      <c r="EK25" s="72"/>
      <c r="EL25" s="72"/>
      <c r="EM25" s="72"/>
      <c r="EN25" s="72"/>
      <c r="EO25" s="72"/>
      <c r="EP25" s="72"/>
      <c r="EQ25" s="72"/>
      <c r="ER25" s="72"/>
      <c r="ES25" s="72"/>
      <c r="ET25" s="72"/>
      <c r="EU25" s="72"/>
      <c r="EV25" s="72"/>
      <c r="EW25" s="72"/>
      <c r="EX25" s="72"/>
      <c r="EY25" s="72"/>
      <c r="EZ25" s="72"/>
      <c r="FA25" s="72"/>
      <c r="FB25" s="72"/>
      <c r="FC25" s="72"/>
      <c r="FD25" s="72"/>
      <c r="FE25" s="72"/>
      <c r="FF25" s="72"/>
      <c r="FG25" s="72"/>
      <c r="FH25" s="72"/>
      <c r="FI25" s="72"/>
      <c r="FJ25" s="72"/>
      <c r="FK25" s="72"/>
      <c r="FL25" s="72"/>
      <c r="FM25" s="72"/>
      <c r="FN25" s="72"/>
      <c r="FO25" s="72"/>
      <c r="FP25" s="72"/>
      <c r="FQ25" s="72"/>
      <c r="FR25" s="72"/>
      <c r="FS25" s="72"/>
      <c r="FT25" s="72"/>
      <c r="FU25" s="72"/>
      <c r="FV25" s="72"/>
      <c r="FW25" s="72"/>
      <c r="FX25" s="72"/>
      <c r="FY25" s="72"/>
      <c r="FZ25" s="72"/>
      <c r="GA25" s="72"/>
      <c r="GB25" s="72"/>
      <c r="GC25" s="72"/>
      <c r="GD25" s="72"/>
      <c r="GE25" s="72"/>
      <c r="GF25" s="72"/>
      <c r="GG25" s="72"/>
      <c r="GH25" s="72"/>
      <c r="GI25" s="72"/>
      <c r="GJ25" s="72"/>
      <c r="GK25" s="72"/>
      <c r="GL25" s="72"/>
      <c r="GM25" s="72"/>
      <c r="GN25" s="72"/>
      <c r="GO25" s="72"/>
      <c r="GP25" s="72"/>
      <c r="GQ25" s="72"/>
      <c r="GR25" s="72"/>
      <c r="GS25" s="72"/>
      <c r="GT25" s="72"/>
      <c r="GU25" s="72"/>
      <c r="GV25" s="72"/>
      <c r="GW25" s="72"/>
      <c r="GX25" s="72"/>
      <c r="GY25" s="72"/>
      <c r="GZ25" s="72"/>
      <c r="HA25" s="72"/>
      <c r="HB25" s="72"/>
      <c r="HC25" s="72"/>
      <c r="HD25" s="72"/>
      <c r="HE25" s="72"/>
      <c r="HF25" s="72"/>
      <c r="HG25" s="72"/>
      <c r="HH25" s="72"/>
      <c r="HI25" s="72"/>
      <c r="HJ25" s="72"/>
      <c r="HK25" s="72"/>
      <c r="HL25" s="72"/>
      <c r="HM25" s="72"/>
      <c r="HN25" s="72"/>
      <c r="HO25" s="72"/>
      <c r="HP25" s="72"/>
      <c r="HQ25" s="72"/>
      <c r="HR25" s="72"/>
      <c r="HS25" s="72"/>
      <c r="HT25" s="72"/>
      <c r="HU25" s="72"/>
      <c r="HV25" s="72"/>
      <c r="HW25" s="72"/>
      <c r="HX25" s="72"/>
      <c r="HY25" s="72"/>
      <c r="HZ25" s="72"/>
      <c r="IA25" s="72"/>
      <c r="IB25" s="72"/>
      <c r="IC25" s="72"/>
      <c r="ID25" s="72"/>
      <c r="IE25" s="72"/>
      <c r="IF25" s="72"/>
      <c r="IG25" s="72"/>
      <c r="IH25" s="72"/>
      <c r="II25" s="72"/>
      <c r="IJ25" s="72"/>
      <c r="IK25" s="72"/>
      <c r="IL25" s="72"/>
      <c r="IM25" s="72"/>
      <c r="IN25" s="72"/>
      <c r="IO25" s="72"/>
      <c r="IP25" s="72"/>
      <c r="IQ25" s="72"/>
      <c r="IR25" s="72"/>
      <c r="IS25" s="72"/>
      <c r="IT25" s="72"/>
      <c r="IU25" s="72"/>
      <c r="IV25" s="72"/>
      <c r="IW25" s="72"/>
      <c r="IX25" s="72"/>
    </row>
    <row r="26" spans="1:258" ht="235.5" customHeight="1" x14ac:dyDescent="0.2">
      <c r="A26" s="209">
        <v>16</v>
      </c>
      <c r="B26" s="102" t="s">
        <v>283</v>
      </c>
      <c r="C26" s="98" t="s">
        <v>115</v>
      </c>
      <c r="D26" s="98" t="s">
        <v>897</v>
      </c>
      <c r="E26" s="98" t="s">
        <v>312</v>
      </c>
      <c r="F26" s="98" t="s">
        <v>6</v>
      </c>
      <c r="G26" s="98" t="s">
        <v>185</v>
      </c>
      <c r="H26" s="98" t="s">
        <v>439</v>
      </c>
      <c r="I26" s="98" t="s">
        <v>328</v>
      </c>
      <c r="J26" s="98" t="s">
        <v>440</v>
      </c>
      <c r="K26" s="98" t="s">
        <v>29</v>
      </c>
      <c r="L26" s="98" t="s">
        <v>171</v>
      </c>
      <c r="M26" s="98" t="s">
        <v>18</v>
      </c>
      <c r="N26" s="98" t="s">
        <v>25</v>
      </c>
      <c r="O26" s="98" t="str">
        <f>IF(N26='[1]NO BORRAR'!$H$1,'[1]NO BORRAR'!$L$1,IF(N26='[1]NO BORRAR'!$H$2,'[1]NO BORRAR'!$L$2,IF(N26='[1]NO BORRAR'!$H$3,'[1]NO BORRAR'!$L$3,IF(N26='[1]NO BORRAR'!$H$4,'[1]NO BORRAR'!$L$4,))))</f>
        <v>EVITAR, REDUCIR, COMPARTIR O TRANSFERIR EL RIESGO</v>
      </c>
      <c r="P26" s="101" t="s">
        <v>26</v>
      </c>
      <c r="Q26" s="192" t="s">
        <v>329</v>
      </c>
      <c r="R26" s="192"/>
      <c r="S26" s="192" t="s">
        <v>26</v>
      </c>
      <c r="T26" s="106" t="s">
        <v>26</v>
      </c>
      <c r="U26" s="98" t="s">
        <v>26</v>
      </c>
      <c r="V26" s="98" t="s">
        <v>171</v>
      </c>
      <c r="W26" s="98" t="s">
        <v>17</v>
      </c>
      <c r="X26" s="98" t="s">
        <v>25</v>
      </c>
      <c r="Y26" s="98" t="str">
        <f>IF(X26='[1]NO BORRAR'!$H$1,'[1]NO BORRAR'!$L$1,IF(X26='[1]NO BORRAR'!$H$2,'[1]NO BORRAR'!$L$2,IF(X26='[1]NO BORRAR'!$H$3,'[1]NO BORRAR'!$L$3,IF(X26='[1]NO BORRAR'!$H$4,'[1]NO BORRAR'!$L$4,))))</f>
        <v>EVITAR, REDUCIR, COMPARTIR O TRANSFERIR EL RIESGO</v>
      </c>
      <c r="Z26" s="98" t="s">
        <v>330</v>
      </c>
      <c r="AA26" s="98" t="s">
        <v>538</v>
      </c>
      <c r="AB26" s="98" t="s">
        <v>441</v>
      </c>
      <c r="AC26" s="98" t="s">
        <v>195</v>
      </c>
      <c r="AD26" s="98" t="s">
        <v>196</v>
      </c>
      <c r="AE26" s="125" t="s">
        <v>537</v>
      </c>
      <c r="AF26" s="142">
        <f>433/433</f>
        <v>1</v>
      </c>
      <c r="AG26" s="125" t="s">
        <v>688</v>
      </c>
      <c r="AH26" s="164">
        <f>405/405</f>
        <v>1</v>
      </c>
      <c r="AI26" s="177" t="s">
        <v>857</v>
      </c>
      <c r="AJ26" s="216">
        <f>0/636</f>
        <v>0</v>
      </c>
      <c r="AK26" s="121" t="s">
        <v>1009</v>
      </c>
      <c r="AL26" s="246">
        <v>0</v>
      </c>
      <c r="AM26" s="196"/>
      <c r="AN26" s="236"/>
      <c r="AO26" s="237"/>
      <c r="AP26" s="72"/>
      <c r="AQ26" s="72"/>
      <c r="AR26" s="125" t="s">
        <v>1046</v>
      </c>
      <c r="AS26" s="238" t="s">
        <v>1031</v>
      </c>
      <c r="AT26" s="72"/>
      <c r="AU26" s="72"/>
      <c r="AV26" s="72"/>
      <c r="AW26" s="72"/>
      <c r="AX26" s="72"/>
      <c r="AY26" s="72"/>
      <c r="AZ26" s="72"/>
      <c r="BA26" s="72"/>
      <c r="BB26" s="72"/>
      <c r="BC26" s="72"/>
      <c r="BD26" s="72"/>
      <c r="BE26" s="72"/>
      <c r="BF26" s="72"/>
      <c r="BG26" s="72"/>
      <c r="BH26" s="72"/>
      <c r="BI26" s="72"/>
      <c r="BJ26" s="72"/>
      <c r="BK26" s="72"/>
      <c r="BL26" s="72"/>
      <c r="BM26" s="72"/>
      <c r="BN26" s="72"/>
      <c r="BO26" s="72"/>
      <c r="BP26" s="72"/>
      <c r="BQ26" s="72"/>
      <c r="BR26" s="72"/>
      <c r="BS26" s="72"/>
      <c r="BT26" s="72"/>
      <c r="BU26" s="72"/>
      <c r="BV26" s="72"/>
      <c r="BW26" s="72"/>
      <c r="BX26" s="72"/>
      <c r="BY26" s="72"/>
      <c r="BZ26" s="72"/>
      <c r="CA26" s="72"/>
      <c r="CB26" s="72"/>
      <c r="CC26" s="72"/>
      <c r="CD26" s="72"/>
      <c r="CE26" s="72"/>
      <c r="CF26" s="72"/>
      <c r="CG26" s="72"/>
      <c r="CH26" s="72"/>
      <c r="CI26" s="72"/>
      <c r="CJ26" s="72"/>
      <c r="CK26" s="72"/>
      <c r="CL26" s="72"/>
      <c r="CM26" s="72"/>
      <c r="CN26" s="72"/>
      <c r="CO26" s="72"/>
      <c r="CP26" s="72"/>
      <c r="CQ26" s="72"/>
      <c r="CR26" s="72"/>
      <c r="CS26" s="72"/>
      <c r="CT26" s="72"/>
      <c r="CU26" s="72"/>
      <c r="CV26" s="72"/>
      <c r="CW26" s="72"/>
      <c r="CX26" s="72"/>
      <c r="CY26" s="72"/>
      <c r="CZ26" s="72"/>
      <c r="DA26" s="72"/>
      <c r="DB26" s="72"/>
      <c r="DC26" s="72"/>
      <c r="DD26" s="72"/>
      <c r="DE26" s="72"/>
      <c r="DF26" s="72"/>
      <c r="DG26" s="72"/>
      <c r="DH26" s="72"/>
      <c r="DI26" s="72"/>
      <c r="DJ26" s="72"/>
      <c r="DK26" s="72"/>
      <c r="DL26" s="72"/>
      <c r="DM26" s="72"/>
      <c r="DN26" s="72"/>
      <c r="DO26" s="72"/>
      <c r="DP26" s="72"/>
      <c r="DQ26" s="72"/>
      <c r="DR26" s="72"/>
      <c r="DS26" s="72"/>
      <c r="DT26" s="72"/>
      <c r="DU26" s="72"/>
      <c r="DV26" s="72"/>
      <c r="DW26" s="72"/>
      <c r="DX26" s="72"/>
      <c r="DY26" s="72"/>
      <c r="DZ26" s="72"/>
      <c r="EA26" s="72"/>
      <c r="EB26" s="72"/>
      <c r="EC26" s="72"/>
      <c r="ED26" s="72"/>
      <c r="EE26" s="72"/>
      <c r="EF26" s="72"/>
      <c r="EG26" s="72"/>
      <c r="EH26" s="72"/>
      <c r="EI26" s="72"/>
      <c r="EJ26" s="72"/>
      <c r="EK26" s="72"/>
      <c r="EL26" s="72"/>
      <c r="EM26" s="72"/>
      <c r="EN26" s="72"/>
      <c r="EO26" s="72"/>
      <c r="EP26" s="72"/>
      <c r="EQ26" s="72"/>
      <c r="ER26" s="72"/>
      <c r="ES26" s="72"/>
      <c r="ET26" s="72"/>
      <c r="EU26" s="72"/>
      <c r="EV26" s="72"/>
      <c r="EW26" s="72"/>
      <c r="EX26" s="72"/>
      <c r="EY26" s="72"/>
      <c r="EZ26" s="72"/>
      <c r="FA26" s="72"/>
      <c r="FB26" s="72"/>
      <c r="FC26" s="72"/>
      <c r="FD26" s="72"/>
      <c r="FE26" s="72"/>
      <c r="FF26" s="72"/>
      <c r="FG26" s="72"/>
      <c r="FH26" s="72"/>
      <c r="FI26" s="72"/>
      <c r="FJ26" s="72"/>
      <c r="FK26" s="72"/>
      <c r="FL26" s="72"/>
      <c r="FM26" s="72"/>
      <c r="FN26" s="72"/>
      <c r="FO26" s="72"/>
      <c r="FP26" s="72"/>
      <c r="FQ26" s="72"/>
      <c r="FR26" s="72"/>
      <c r="FS26" s="72"/>
      <c r="FT26" s="72"/>
      <c r="FU26" s="72"/>
      <c r="FV26" s="72"/>
      <c r="FW26" s="72"/>
      <c r="FX26" s="72"/>
      <c r="FY26" s="72"/>
      <c r="FZ26" s="72"/>
      <c r="GA26" s="72"/>
      <c r="GB26" s="72"/>
      <c r="GC26" s="72"/>
      <c r="GD26" s="72"/>
      <c r="GE26" s="72"/>
      <c r="GF26" s="72"/>
      <c r="GG26" s="72"/>
      <c r="GH26" s="72"/>
      <c r="GI26" s="72"/>
      <c r="GJ26" s="72"/>
      <c r="GK26" s="72"/>
      <c r="GL26" s="72"/>
      <c r="GM26" s="72"/>
      <c r="GN26" s="72"/>
      <c r="GO26" s="72"/>
      <c r="GP26" s="72"/>
      <c r="GQ26" s="72"/>
      <c r="GR26" s="72"/>
      <c r="GS26" s="72"/>
      <c r="GT26" s="72"/>
      <c r="GU26" s="72"/>
      <c r="GV26" s="72"/>
      <c r="GW26" s="72"/>
      <c r="GX26" s="72"/>
      <c r="GY26" s="72"/>
      <c r="GZ26" s="72"/>
      <c r="HA26" s="72"/>
      <c r="HB26" s="72"/>
      <c r="HC26" s="72"/>
      <c r="HD26" s="72"/>
      <c r="HE26" s="72"/>
      <c r="HF26" s="72"/>
      <c r="HG26" s="72"/>
      <c r="HH26" s="72"/>
      <c r="HI26" s="72"/>
      <c r="HJ26" s="72"/>
      <c r="HK26" s="72"/>
      <c r="HL26" s="72"/>
      <c r="HM26" s="72"/>
      <c r="HN26" s="72"/>
      <c r="HO26" s="72"/>
      <c r="HP26" s="72"/>
      <c r="HQ26" s="72"/>
      <c r="HR26" s="72"/>
      <c r="HS26" s="72"/>
      <c r="HT26" s="72"/>
      <c r="HU26" s="72"/>
      <c r="HV26" s="72"/>
      <c r="HW26" s="72"/>
      <c r="HX26" s="72"/>
      <c r="HY26" s="72"/>
      <c r="HZ26" s="72"/>
      <c r="IA26" s="72"/>
      <c r="IB26" s="72"/>
      <c r="IC26" s="72"/>
      <c r="ID26" s="72"/>
      <c r="IE26" s="72"/>
      <c r="IF26" s="72"/>
      <c r="IG26" s="72"/>
      <c r="IH26" s="72"/>
      <c r="II26" s="72"/>
      <c r="IJ26" s="72"/>
      <c r="IK26" s="72"/>
      <c r="IL26" s="72"/>
      <c r="IM26" s="72"/>
      <c r="IN26" s="72"/>
      <c r="IO26" s="72"/>
      <c r="IP26" s="72"/>
      <c r="IQ26" s="72"/>
      <c r="IR26" s="72"/>
      <c r="IS26" s="72"/>
      <c r="IT26" s="72"/>
      <c r="IU26" s="72"/>
      <c r="IV26" s="72"/>
      <c r="IW26" s="72"/>
      <c r="IX26" s="72"/>
    </row>
    <row r="27" spans="1:258" ht="245.25" customHeight="1" thickBot="1" x14ac:dyDescent="0.25">
      <c r="A27" s="210">
        <v>17</v>
      </c>
      <c r="B27" s="102" t="s">
        <v>283</v>
      </c>
      <c r="C27" s="98" t="s">
        <v>130</v>
      </c>
      <c r="D27" s="98" t="s">
        <v>898</v>
      </c>
      <c r="E27" s="98" t="s">
        <v>313</v>
      </c>
      <c r="F27" s="98" t="s">
        <v>6</v>
      </c>
      <c r="G27" s="98" t="s">
        <v>185</v>
      </c>
      <c r="H27" s="98" t="s">
        <v>442</v>
      </c>
      <c r="I27" s="98" t="s">
        <v>443</v>
      </c>
      <c r="J27" s="98" t="s">
        <v>444</v>
      </c>
      <c r="K27" s="98" t="s">
        <v>29</v>
      </c>
      <c r="L27" s="98" t="s">
        <v>172</v>
      </c>
      <c r="M27" s="98" t="s">
        <v>18</v>
      </c>
      <c r="N27" s="98" t="s">
        <v>25</v>
      </c>
      <c r="O27" s="98" t="str">
        <f>IF(N27='[1]NO BORRAR'!$H$1,'[1]NO BORRAR'!$L$1,IF(N27='[1]NO BORRAR'!$H$2,'[1]NO BORRAR'!$L$2,IF(N27='[1]NO BORRAR'!$H$3,'[1]NO BORRAR'!$L$3,IF(N27='[1]NO BORRAR'!$H$4,'[1]NO BORRAR'!$L$4,))))</f>
        <v>EVITAR, REDUCIR, COMPARTIR O TRANSFERIR EL RIESGO</v>
      </c>
      <c r="P27" s="101" t="s">
        <v>26</v>
      </c>
      <c r="Q27" s="192" t="s">
        <v>327</v>
      </c>
      <c r="R27" s="192"/>
      <c r="S27" s="192" t="s">
        <v>26</v>
      </c>
      <c r="T27" s="106" t="s">
        <v>26</v>
      </c>
      <c r="U27" s="98" t="s">
        <v>26</v>
      </c>
      <c r="V27" s="98" t="s">
        <v>172</v>
      </c>
      <c r="W27" s="98" t="s">
        <v>17</v>
      </c>
      <c r="X27" s="98" t="s">
        <v>24</v>
      </c>
      <c r="Y27" s="98" t="str">
        <f>IF(X27='[1]NO BORRAR'!$H$1,'[1]NO BORRAR'!$L$1,IF(X27='[1]NO BORRAR'!$H$2,'[1]NO BORRAR'!$L$2,IF(X27='[1]NO BORRAR'!$H$3,'[1]NO BORRAR'!$L$3,IF(X27='[1]NO BORRAR'!$H$4,'[1]NO BORRAR'!$L$4,))))</f>
        <v>EVITAR, REDUCIR, COMPARTIR O TRANSFERIR EL RIESGO</v>
      </c>
      <c r="Z27" s="98" t="s">
        <v>445</v>
      </c>
      <c r="AA27" s="98" t="s">
        <v>446</v>
      </c>
      <c r="AB27" s="98" t="s">
        <v>540</v>
      </c>
      <c r="AC27" s="98" t="s">
        <v>195</v>
      </c>
      <c r="AD27" s="98" t="s">
        <v>196</v>
      </c>
      <c r="AE27" s="143" t="s">
        <v>679</v>
      </c>
      <c r="AF27" s="144" t="s">
        <v>539</v>
      </c>
      <c r="AG27" s="143" t="s">
        <v>689</v>
      </c>
      <c r="AH27" s="164">
        <f>89/89</f>
        <v>1</v>
      </c>
      <c r="AI27" s="177" t="s">
        <v>858</v>
      </c>
      <c r="AJ27" s="220" t="s">
        <v>767</v>
      </c>
      <c r="AK27" s="121" t="s">
        <v>1010</v>
      </c>
      <c r="AL27" s="121" t="s">
        <v>1011</v>
      </c>
      <c r="AM27" s="247"/>
      <c r="AN27" s="242"/>
      <c r="AO27" s="111"/>
      <c r="AP27" s="72"/>
      <c r="AQ27" s="72"/>
      <c r="AR27" s="248" t="s">
        <v>1047</v>
      </c>
      <c r="AS27" s="244" t="s">
        <v>1017</v>
      </c>
      <c r="AT27" s="72"/>
      <c r="AU27" s="72"/>
      <c r="AV27" s="72"/>
      <c r="AW27" s="72"/>
      <c r="AX27" s="72"/>
      <c r="AY27" s="72"/>
      <c r="AZ27" s="72"/>
      <c r="BA27" s="72"/>
      <c r="BB27" s="72"/>
      <c r="BC27" s="72"/>
      <c r="BD27" s="72"/>
      <c r="BE27" s="72"/>
      <c r="BF27" s="72"/>
      <c r="BG27" s="72"/>
      <c r="BH27" s="72"/>
      <c r="BI27" s="72"/>
      <c r="BJ27" s="72"/>
      <c r="BK27" s="72"/>
      <c r="BL27" s="72"/>
      <c r="BM27" s="72"/>
      <c r="BN27" s="72"/>
      <c r="BO27" s="72"/>
      <c r="BP27" s="72"/>
      <c r="BQ27" s="72"/>
      <c r="BR27" s="72"/>
      <c r="BS27" s="72"/>
      <c r="BT27" s="72"/>
      <c r="BU27" s="72"/>
      <c r="BV27" s="72"/>
      <c r="BW27" s="72"/>
      <c r="BX27" s="72"/>
      <c r="BY27" s="72"/>
      <c r="BZ27" s="72"/>
      <c r="CA27" s="72"/>
      <c r="CB27" s="72"/>
      <c r="CC27" s="72"/>
      <c r="CD27" s="72"/>
      <c r="CE27" s="72"/>
      <c r="CF27" s="72"/>
      <c r="CG27" s="72"/>
      <c r="CH27" s="72"/>
      <c r="CI27" s="72"/>
      <c r="CJ27" s="72"/>
      <c r="CK27" s="72"/>
      <c r="CL27" s="72"/>
      <c r="CM27" s="72"/>
      <c r="CN27" s="72"/>
      <c r="CO27" s="72"/>
      <c r="CP27" s="72"/>
      <c r="CQ27" s="72"/>
      <c r="CR27" s="72"/>
      <c r="CS27" s="72"/>
      <c r="CT27" s="72"/>
      <c r="CU27" s="72"/>
      <c r="CV27" s="72"/>
      <c r="CW27" s="72"/>
      <c r="CX27" s="72"/>
      <c r="CY27" s="72"/>
      <c r="CZ27" s="72"/>
      <c r="DA27" s="72"/>
      <c r="DB27" s="72"/>
      <c r="DC27" s="72"/>
      <c r="DD27" s="72"/>
      <c r="DE27" s="72"/>
      <c r="DF27" s="72"/>
      <c r="DG27" s="72"/>
      <c r="DH27" s="72"/>
      <c r="DI27" s="72"/>
      <c r="DJ27" s="72"/>
      <c r="DK27" s="72"/>
      <c r="DL27" s="72"/>
      <c r="DM27" s="72"/>
      <c r="DN27" s="72"/>
      <c r="DO27" s="72"/>
      <c r="DP27" s="72"/>
      <c r="DQ27" s="72"/>
      <c r="DR27" s="72"/>
      <c r="DS27" s="72"/>
      <c r="DT27" s="72"/>
      <c r="DU27" s="72"/>
      <c r="DV27" s="72"/>
      <c r="DW27" s="72"/>
      <c r="DX27" s="72"/>
      <c r="DY27" s="72"/>
      <c r="DZ27" s="72"/>
      <c r="EA27" s="72"/>
      <c r="EB27" s="72"/>
      <c r="EC27" s="72"/>
      <c r="ED27" s="72"/>
      <c r="EE27" s="72"/>
      <c r="EF27" s="72"/>
      <c r="EG27" s="72"/>
      <c r="EH27" s="72"/>
      <c r="EI27" s="72"/>
      <c r="EJ27" s="72"/>
      <c r="EK27" s="72"/>
      <c r="EL27" s="72"/>
      <c r="EM27" s="72"/>
      <c r="EN27" s="72"/>
      <c r="EO27" s="72"/>
      <c r="EP27" s="72"/>
      <c r="EQ27" s="72"/>
      <c r="ER27" s="72"/>
      <c r="ES27" s="72"/>
      <c r="ET27" s="72"/>
      <c r="EU27" s="72"/>
      <c r="EV27" s="72"/>
      <c r="EW27" s="72"/>
      <c r="EX27" s="72"/>
      <c r="EY27" s="72"/>
      <c r="EZ27" s="72"/>
      <c r="FA27" s="72"/>
      <c r="FB27" s="72"/>
      <c r="FC27" s="72"/>
      <c r="FD27" s="72"/>
      <c r="FE27" s="72"/>
      <c r="FF27" s="72"/>
      <c r="FG27" s="72"/>
      <c r="FH27" s="72"/>
      <c r="FI27" s="72"/>
      <c r="FJ27" s="72"/>
      <c r="FK27" s="72"/>
      <c r="FL27" s="72"/>
      <c r="FM27" s="72"/>
      <c r="FN27" s="72"/>
      <c r="FO27" s="72"/>
      <c r="FP27" s="72"/>
      <c r="FQ27" s="72"/>
      <c r="FR27" s="72"/>
      <c r="FS27" s="72"/>
      <c r="FT27" s="72"/>
      <c r="FU27" s="72"/>
      <c r="FV27" s="72"/>
      <c r="FW27" s="72"/>
      <c r="FX27" s="72"/>
      <c r="FY27" s="72"/>
      <c r="FZ27" s="72"/>
      <c r="GA27" s="72"/>
      <c r="GB27" s="72"/>
      <c r="GC27" s="72"/>
      <c r="GD27" s="72"/>
      <c r="GE27" s="72"/>
      <c r="GF27" s="72"/>
      <c r="GG27" s="72"/>
      <c r="GH27" s="72"/>
      <c r="GI27" s="72"/>
      <c r="GJ27" s="72"/>
      <c r="GK27" s="72"/>
      <c r="GL27" s="72"/>
      <c r="GM27" s="72"/>
      <c r="GN27" s="72"/>
      <c r="GO27" s="72"/>
      <c r="GP27" s="72"/>
      <c r="GQ27" s="72"/>
      <c r="GR27" s="72"/>
      <c r="GS27" s="72"/>
      <c r="GT27" s="72"/>
      <c r="GU27" s="72"/>
      <c r="GV27" s="72"/>
      <c r="GW27" s="72"/>
      <c r="GX27" s="72"/>
      <c r="GY27" s="72"/>
      <c r="GZ27" s="72"/>
      <c r="HA27" s="72"/>
      <c r="HB27" s="72"/>
      <c r="HC27" s="72"/>
      <c r="HD27" s="72"/>
      <c r="HE27" s="72"/>
      <c r="HF27" s="72"/>
      <c r="HG27" s="72"/>
      <c r="HH27" s="72"/>
      <c r="HI27" s="72"/>
      <c r="HJ27" s="72"/>
      <c r="HK27" s="72"/>
      <c r="HL27" s="72"/>
      <c r="HM27" s="72"/>
      <c r="HN27" s="72"/>
      <c r="HO27" s="72"/>
      <c r="HP27" s="72"/>
      <c r="HQ27" s="72"/>
      <c r="HR27" s="72"/>
      <c r="HS27" s="72"/>
      <c r="HT27" s="72"/>
      <c r="HU27" s="72"/>
      <c r="HV27" s="72"/>
      <c r="HW27" s="72"/>
      <c r="HX27" s="72"/>
      <c r="HY27" s="72"/>
      <c r="HZ27" s="72"/>
      <c r="IA27" s="72"/>
      <c r="IB27" s="72"/>
      <c r="IC27" s="72"/>
      <c r="ID27" s="72"/>
      <c r="IE27" s="72"/>
      <c r="IF27" s="72"/>
      <c r="IG27" s="72"/>
      <c r="IH27" s="72"/>
      <c r="II27" s="72"/>
      <c r="IJ27" s="72"/>
      <c r="IK27" s="72"/>
      <c r="IL27" s="72"/>
      <c r="IM27" s="72"/>
      <c r="IN27" s="72"/>
      <c r="IO27" s="72"/>
      <c r="IP27" s="72"/>
      <c r="IQ27" s="72"/>
      <c r="IR27" s="72"/>
      <c r="IS27" s="72"/>
      <c r="IT27" s="72"/>
      <c r="IU27" s="72"/>
      <c r="IV27" s="72"/>
      <c r="IW27" s="72"/>
      <c r="IX27" s="72"/>
    </row>
    <row r="28" spans="1:258" ht="261" customHeight="1" thickBot="1" x14ac:dyDescent="0.25">
      <c r="A28" s="209">
        <v>18</v>
      </c>
      <c r="B28" s="110" t="s">
        <v>283</v>
      </c>
      <c r="C28" s="111" t="s">
        <v>116</v>
      </c>
      <c r="D28" s="111" t="s">
        <v>899</v>
      </c>
      <c r="E28" s="111" t="s">
        <v>447</v>
      </c>
      <c r="F28" s="111" t="s">
        <v>6</v>
      </c>
      <c r="G28" s="111" t="s">
        <v>185</v>
      </c>
      <c r="H28" s="111" t="s">
        <v>448</v>
      </c>
      <c r="I28" s="111" t="s">
        <v>374</v>
      </c>
      <c r="J28" s="111" t="s">
        <v>449</v>
      </c>
      <c r="K28" s="111" t="s">
        <v>29</v>
      </c>
      <c r="L28" s="111" t="s">
        <v>171</v>
      </c>
      <c r="M28" s="111" t="s">
        <v>18</v>
      </c>
      <c r="N28" s="111" t="s">
        <v>25</v>
      </c>
      <c r="O28" s="111" t="str">
        <f>IF(N28='[1]NO BORRAR'!$H$1,'[1]NO BORRAR'!$L$1,IF(N28='[1]NO BORRAR'!$H$2,'[1]NO BORRAR'!$L$2,IF(N28='[1]NO BORRAR'!$H$3,'[1]NO BORRAR'!$L$3,IF(N28='[1]NO BORRAR'!$H$4,'[1]NO BORRAR'!$L$4,))))</f>
        <v>EVITAR, REDUCIR, COMPARTIR O TRANSFERIR EL RIESGO</v>
      </c>
      <c r="P28" s="111" t="s">
        <v>26</v>
      </c>
      <c r="Q28" s="111" t="s">
        <v>450</v>
      </c>
      <c r="R28" s="111" t="s">
        <v>375</v>
      </c>
      <c r="S28" s="111" t="s">
        <v>27</v>
      </c>
      <c r="T28" s="113" t="s">
        <v>27</v>
      </c>
      <c r="U28" s="111" t="s">
        <v>27</v>
      </c>
      <c r="V28" s="111" t="s">
        <v>129</v>
      </c>
      <c r="W28" s="111" t="s">
        <v>18</v>
      </c>
      <c r="X28" s="111" t="s">
        <v>25</v>
      </c>
      <c r="Y28" s="111" t="str">
        <f>IF(X28='[1]NO BORRAR'!$H$1,'[1]NO BORRAR'!$L$1,IF(X28='[1]NO BORRAR'!$H$2,'[1]NO BORRAR'!$L$2,IF(X28='[1]NO BORRAR'!$H$3,'[1]NO BORRAR'!$L$3,IF(X28='[1]NO BORRAR'!$H$4,'[1]NO BORRAR'!$L$4,))))</f>
        <v>EVITAR, REDUCIR, COMPARTIR O TRANSFERIR EL RIESGO</v>
      </c>
      <c r="Z28" s="111" t="s">
        <v>376</v>
      </c>
      <c r="AA28" s="111" t="s">
        <v>451</v>
      </c>
      <c r="AB28" s="111" t="s">
        <v>534</v>
      </c>
      <c r="AC28" s="111" t="s">
        <v>195</v>
      </c>
      <c r="AD28" s="111" t="s">
        <v>196</v>
      </c>
      <c r="AE28" s="125" t="s">
        <v>533</v>
      </c>
      <c r="AF28" s="144" t="s">
        <v>535</v>
      </c>
      <c r="AG28" s="180" t="s">
        <v>685</v>
      </c>
      <c r="AH28" s="138" t="s">
        <v>686</v>
      </c>
      <c r="AI28" s="181" t="s">
        <v>859</v>
      </c>
      <c r="AJ28" s="224" t="s">
        <v>768</v>
      </c>
      <c r="AK28" s="121" t="s">
        <v>1012</v>
      </c>
      <c r="AL28" s="121" t="s">
        <v>1013</v>
      </c>
      <c r="AM28" s="249"/>
      <c r="AN28" s="242"/>
      <c r="AO28" s="111"/>
      <c r="AP28" s="72"/>
      <c r="AQ28" s="72"/>
      <c r="AR28" s="128" t="s">
        <v>1048</v>
      </c>
      <c r="AS28" s="245" t="s">
        <v>1049</v>
      </c>
      <c r="AT28" s="72"/>
      <c r="AU28" s="72"/>
      <c r="AV28" s="72"/>
      <c r="AW28" s="72"/>
      <c r="AX28" s="72"/>
      <c r="AY28" s="72"/>
      <c r="AZ28" s="72"/>
      <c r="BA28" s="72"/>
      <c r="BB28" s="72"/>
      <c r="BC28" s="72"/>
      <c r="BD28" s="72"/>
      <c r="BE28" s="72"/>
      <c r="BF28" s="72"/>
      <c r="BG28" s="72"/>
      <c r="BH28" s="72"/>
      <c r="BI28" s="72"/>
      <c r="BJ28" s="72"/>
      <c r="BK28" s="72"/>
      <c r="BL28" s="72"/>
      <c r="BM28" s="72"/>
      <c r="BN28" s="72"/>
      <c r="BO28" s="72"/>
      <c r="BP28" s="72"/>
      <c r="BQ28" s="72"/>
      <c r="BR28" s="72"/>
      <c r="BS28" s="72"/>
      <c r="BT28" s="72"/>
      <c r="BU28" s="72"/>
      <c r="BV28" s="72"/>
      <c r="BW28" s="72"/>
      <c r="BX28" s="72"/>
      <c r="BY28" s="72"/>
      <c r="BZ28" s="72"/>
      <c r="CA28" s="72"/>
      <c r="CB28" s="72"/>
      <c r="CC28" s="72"/>
      <c r="CD28" s="72"/>
      <c r="CE28" s="72"/>
      <c r="CF28" s="72"/>
      <c r="CG28" s="72"/>
      <c r="CH28" s="72"/>
      <c r="CI28" s="72"/>
      <c r="CJ28" s="72"/>
      <c r="CK28" s="72"/>
      <c r="CL28" s="72"/>
      <c r="CM28" s="72"/>
      <c r="CN28" s="72"/>
      <c r="CO28" s="72"/>
      <c r="CP28" s="72"/>
      <c r="CQ28" s="72"/>
      <c r="CR28" s="72"/>
      <c r="CS28" s="72"/>
      <c r="CT28" s="72"/>
      <c r="CU28" s="72"/>
      <c r="CV28" s="72"/>
      <c r="CW28" s="72"/>
      <c r="CX28" s="72"/>
      <c r="CY28" s="72"/>
      <c r="CZ28" s="72"/>
      <c r="DA28" s="72"/>
      <c r="DB28" s="72"/>
      <c r="DC28" s="72"/>
      <c r="DD28" s="72"/>
      <c r="DE28" s="72"/>
      <c r="DF28" s="72"/>
      <c r="DG28" s="72"/>
      <c r="DH28" s="72"/>
      <c r="DI28" s="72"/>
      <c r="DJ28" s="72"/>
      <c r="DK28" s="72"/>
      <c r="DL28" s="72"/>
      <c r="DM28" s="72"/>
      <c r="DN28" s="72"/>
      <c r="DO28" s="72"/>
      <c r="DP28" s="72"/>
      <c r="DQ28" s="72"/>
      <c r="DR28" s="72"/>
      <c r="DS28" s="72"/>
      <c r="DT28" s="72"/>
      <c r="DU28" s="72"/>
      <c r="DV28" s="72"/>
      <c r="DW28" s="72"/>
      <c r="DX28" s="72"/>
      <c r="DY28" s="72"/>
      <c r="DZ28" s="72"/>
      <c r="EA28" s="72"/>
      <c r="EB28" s="72"/>
      <c r="EC28" s="72"/>
      <c r="ED28" s="72"/>
      <c r="EE28" s="72"/>
      <c r="EF28" s="72"/>
      <c r="EG28" s="72"/>
      <c r="EH28" s="72"/>
      <c r="EI28" s="72"/>
      <c r="EJ28" s="72"/>
      <c r="EK28" s="72"/>
      <c r="EL28" s="72"/>
      <c r="EM28" s="72"/>
      <c r="EN28" s="72"/>
      <c r="EO28" s="72"/>
      <c r="EP28" s="72"/>
      <c r="EQ28" s="72"/>
      <c r="ER28" s="72"/>
      <c r="ES28" s="72"/>
      <c r="ET28" s="72"/>
      <c r="EU28" s="72"/>
      <c r="EV28" s="72"/>
      <c r="EW28" s="72"/>
      <c r="EX28" s="72"/>
      <c r="EY28" s="72"/>
      <c r="EZ28" s="72"/>
      <c r="FA28" s="72"/>
      <c r="FB28" s="72"/>
      <c r="FC28" s="72"/>
      <c r="FD28" s="72"/>
      <c r="FE28" s="72"/>
      <c r="FF28" s="72"/>
      <c r="FG28" s="72"/>
      <c r="FH28" s="72"/>
      <c r="FI28" s="72"/>
      <c r="FJ28" s="72"/>
      <c r="FK28" s="72"/>
      <c r="FL28" s="72"/>
      <c r="FM28" s="72"/>
      <c r="FN28" s="72"/>
      <c r="FO28" s="72"/>
      <c r="FP28" s="72"/>
      <c r="FQ28" s="72"/>
      <c r="FR28" s="72"/>
      <c r="FS28" s="72"/>
      <c r="FT28" s="72"/>
      <c r="FU28" s="72"/>
      <c r="FV28" s="72"/>
      <c r="FW28" s="72"/>
      <c r="FX28" s="72"/>
      <c r="FY28" s="72"/>
      <c r="FZ28" s="72"/>
      <c r="GA28" s="72"/>
      <c r="GB28" s="72"/>
      <c r="GC28" s="72"/>
      <c r="GD28" s="72"/>
      <c r="GE28" s="72"/>
      <c r="GF28" s="72"/>
      <c r="GG28" s="72"/>
      <c r="GH28" s="72"/>
      <c r="GI28" s="72"/>
      <c r="GJ28" s="72"/>
      <c r="GK28" s="72"/>
      <c r="GL28" s="72"/>
      <c r="GM28" s="72"/>
      <c r="GN28" s="72"/>
      <c r="GO28" s="72"/>
      <c r="GP28" s="72"/>
      <c r="GQ28" s="72"/>
      <c r="GR28" s="72"/>
      <c r="GS28" s="72"/>
      <c r="GT28" s="72"/>
      <c r="GU28" s="72"/>
      <c r="GV28" s="72"/>
      <c r="GW28" s="72"/>
      <c r="GX28" s="72"/>
      <c r="GY28" s="72"/>
      <c r="GZ28" s="72"/>
      <c r="HA28" s="72"/>
      <c r="HB28" s="72"/>
      <c r="HC28" s="72"/>
      <c r="HD28" s="72"/>
      <c r="HE28" s="72"/>
      <c r="HF28" s="72"/>
      <c r="HG28" s="72"/>
      <c r="HH28" s="72"/>
      <c r="HI28" s="72"/>
      <c r="HJ28" s="72"/>
      <c r="HK28" s="72"/>
      <c r="HL28" s="72"/>
      <c r="HM28" s="72"/>
      <c r="HN28" s="72"/>
      <c r="HO28" s="72"/>
      <c r="HP28" s="72"/>
      <c r="HQ28" s="72"/>
      <c r="HR28" s="72"/>
      <c r="HS28" s="72"/>
      <c r="HT28" s="72"/>
      <c r="HU28" s="72"/>
      <c r="HV28" s="72"/>
      <c r="HW28" s="72"/>
      <c r="HX28" s="72"/>
      <c r="HY28" s="72"/>
      <c r="HZ28" s="72"/>
      <c r="IA28" s="72"/>
      <c r="IB28" s="72"/>
      <c r="IC28" s="72"/>
      <c r="ID28" s="72"/>
      <c r="IE28" s="72"/>
      <c r="IF28" s="72"/>
      <c r="IG28" s="72"/>
      <c r="IH28" s="72"/>
      <c r="II28" s="72"/>
      <c r="IJ28" s="72"/>
      <c r="IK28" s="72"/>
      <c r="IL28" s="72"/>
      <c r="IM28" s="72"/>
      <c r="IN28" s="72"/>
      <c r="IO28" s="72"/>
      <c r="IP28" s="72"/>
      <c r="IQ28" s="72"/>
      <c r="IR28" s="72"/>
      <c r="IS28" s="72"/>
      <c r="IT28" s="72"/>
      <c r="IU28" s="72"/>
      <c r="IV28" s="72"/>
      <c r="IW28" s="72"/>
      <c r="IX28" s="72"/>
    </row>
    <row r="29" spans="1:258" ht="409.5" customHeight="1" thickBot="1" x14ac:dyDescent="0.25">
      <c r="A29" s="210">
        <v>19</v>
      </c>
      <c r="B29" s="100" t="s">
        <v>284</v>
      </c>
      <c r="C29" s="123" t="s">
        <v>118</v>
      </c>
      <c r="D29" s="193" t="s">
        <v>177</v>
      </c>
      <c r="E29" s="123" t="s">
        <v>203</v>
      </c>
      <c r="F29" s="123" t="s">
        <v>6</v>
      </c>
      <c r="G29" s="123" t="s">
        <v>187</v>
      </c>
      <c r="H29" s="124" t="s">
        <v>621</v>
      </c>
      <c r="I29" s="123" t="s">
        <v>137</v>
      </c>
      <c r="J29" s="193" t="s">
        <v>453</v>
      </c>
      <c r="K29" s="101" t="s">
        <v>29</v>
      </c>
      <c r="L29" s="101" t="s">
        <v>129</v>
      </c>
      <c r="M29" s="101" t="s">
        <v>19</v>
      </c>
      <c r="N29" s="123" t="s">
        <v>325</v>
      </c>
      <c r="O29" s="123" t="s">
        <v>98</v>
      </c>
      <c r="P29" s="101" t="s">
        <v>26</v>
      </c>
      <c r="Q29" s="123" t="s">
        <v>769</v>
      </c>
      <c r="R29" s="123" t="s">
        <v>770</v>
      </c>
      <c r="S29" s="123" t="s">
        <v>26</v>
      </c>
      <c r="T29" s="112" t="s">
        <v>26</v>
      </c>
      <c r="U29" s="101" t="s">
        <v>26</v>
      </c>
      <c r="V29" s="101" t="s">
        <v>129</v>
      </c>
      <c r="W29" s="101" t="s">
        <v>17</v>
      </c>
      <c r="X29" s="123" t="s">
        <v>24</v>
      </c>
      <c r="Y29" s="123" t="str">
        <f>IF(X29='[1]NO BORRAR'!$H$1,'[1]NO BORRAR'!$L$1,IF(X29='[1]NO BORRAR'!$H$2,'[1]NO BORRAR'!$L$2,IF(X29='[1]NO BORRAR'!$H$3,'[1]NO BORRAR'!$L$3,IF(X29='[1]NO BORRAR'!$H$4,'[1]NO BORRAR'!$L$4,))))</f>
        <v>EVITAR, REDUCIR, COMPARTIR O TRANSFERIR EL RIESGO</v>
      </c>
      <c r="Z29" s="193" t="s">
        <v>874</v>
      </c>
      <c r="AA29" s="101" t="s">
        <v>455</v>
      </c>
      <c r="AB29" s="193" t="s">
        <v>454</v>
      </c>
      <c r="AC29" s="123" t="s">
        <v>195</v>
      </c>
      <c r="AD29" s="123" t="s">
        <v>196</v>
      </c>
      <c r="AE29" s="211" t="s">
        <v>600</v>
      </c>
      <c r="AF29" s="145" t="s">
        <v>589</v>
      </c>
      <c r="AG29" s="125" t="s">
        <v>619</v>
      </c>
      <c r="AH29" s="135" t="s">
        <v>620</v>
      </c>
      <c r="AI29" s="171" t="s">
        <v>771</v>
      </c>
      <c r="AJ29" s="220" t="s">
        <v>772</v>
      </c>
      <c r="AK29" s="121" t="s">
        <v>951</v>
      </c>
      <c r="AL29" s="121" t="s">
        <v>948</v>
      </c>
      <c r="AM29" s="197"/>
      <c r="AN29" s="242"/>
      <c r="AO29" s="111"/>
      <c r="AP29" s="72"/>
      <c r="AQ29" s="72"/>
      <c r="AR29" s="130" t="s">
        <v>1050</v>
      </c>
      <c r="AS29" s="245" t="s">
        <v>1044</v>
      </c>
      <c r="AT29" s="72"/>
      <c r="AU29" s="72"/>
      <c r="AV29" s="72"/>
      <c r="AW29" s="72"/>
      <c r="AX29" s="72"/>
      <c r="AY29" s="72"/>
      <c r="AZ29" s="72"/>
      <c r="BA29" s="72"/>
      <c r="BB29" s="72"/>
      <c r="BC29" s="72"/>
      <c r="BD29" s="72"/>
      <c r="BE29" s="72"/>
      <c r="BF29" s="72"/>
      <c r="BG29" s="72"/>
      <c r="BH29" s="72"/>
      <c r="BI29" s="72"/>
      <c r="BJ29" s="72"/>
      <c r="BK29" s="72"/>
      <c r="BL29" s="72"/>
      <c r="BM29" s="72"/>
      <c r="BN29" s="72"/>
      <c r="BO29" s="72"/>
      <c r="BP29" s="72"/>
      <c r="BQ29" s="72"/>
      <c r="BR29" s="72"/>
      <c r="BS29" s="72"/>
      <c r="BT29" s="72"/>
      <c r="BU29" s="72"/>
      <c r="BV29" s="72"/>
      <c r="BW29" s="72"/>
      <c r="BX29" s="72"/>
      <c r="BY29" s="72"/>
      <c r="BZ29" s="72"/>
      <c r="CA29" s="72"/>
      <c r="CB29" s="72"/>
      <c r="CC29" s="72"/>
      <c r="CD29" s="72"/>
      <c r="CE29" s="72"/>
      <c r="CF29" s="72"/>
      <c r="CG29" s="72"/>
      <c r="CH29" s="72"/>
      <c r="CI29" s="72"/>
      <c r="CJ29" s="72"/>
      <c r="CK29" s="72"/>
      <c r="CL29" s="72"/>
      <c r="CM29" s="72"/>
      <c r="CN29" s="72"/>
      <c r="CO29" s="72"/>
      <c r="CP29" s="72"/>
      <c r="CQ29" s="72"/>
      <c r="CR29" s="72"/>
      <c r="CS29" s="72"/>
      <c r="CT29" s="72"/>
      <c r="CU29" s="72"/>
      <c r="CV29" s="72"/>
      <c r="CW29" s="72"/>
      <c r="CX29" s="72"/>
      <c r="CY29" s="72"/>
      <c r="CZ29" s="72"/>
      <c r="DA29" s="72"/>
      <c r="DB29" s="72"/>
      <c r="DC29" s="72"/>
      <c r="DD29" s="72"/>
      <c r="DE29" s="72"/>
      <c r="DF29" s="72"/>
      <c r="DG29" s="72"/>
      <c r="DH29" s="72"/>
      <c r="DI29" s="72"/>
      <c r="DJ29" s="72"/>
      <c r="DK29" s="72"/>
      <c r="DL29" s="72"/>
      <c r="DM29" s="72"/>
      <c r="DN29" s="72"/>
      <c r="DO29" s="72"/>
      <c r="DP29" s="72"/>
      <c r="DQ29" s="72"/>
      <c r="DR29" s="72"/>
      <c r="DS29" s="72"/>
      <c r="DT29" s="72"/>
      <c r="DU29" s="72"/>
      <c r="DV29" s="72"/>
      <c r="DW29" s="72"/>
      <c r="DX29" s="72"/>
      <c r="DY29" s="72"/>
      <c r="DZ29" s="72"/>
      <c r="EA29" s="72"/>
      <c r="EB29" s="72"/>
      <c r="EC29" s="72"/>
      <c r="ED29" s="72"/>
      <c r="EE29" s="72"/>
      <c r="EF29" s="72"/>
      <c r="EG29" s="72"/>
      <c r="EH29" s="72"/>
      <c r="EI29" s="72"/>
      <c r="EJ29" s="72"/>
      <c r="EK29" s="72"/>
      <c r="EL29" s="72"/>
      <c r="EM29" s="72"/>
      <c r="EN29" s="72"/>
      <c r="EO29" s="72"/>
      <c r="EP29" s="72"/>
      <c r="EQ29" s="72"/>
      <c r="ER29" s="72"/>
      <c r="ES29" s="72"/>
      <c r="ET29" s="72"/>
      <c r="EU29" s="72"/>
      <c r="EV29" s="72"/>
      <c r="EW29" s="72"/>
      <c r="EX29" s="72"/>
      <c r="EY29" s="72"/>
      <c r="EZ29" s="72"/>
      <c r="FA29" s="72"/>
      <c r="FB29" s="72"/>
      <c r="FC29" s="72"/>
      <c r="FD29" s="72"/>
      <c r="FE29" s="72"/>
      <c r="FF29" s="72"/>
      <c r="FG29" s="72"/>
      <c r="FH29" s="72"/>
      <c r="FI29" s="72"/>
      <c r="FJ29" s="72"/>
      <c r="FK29" s="72"/>
      <c r="FL29" s="72"/>
      <c r="FM29" s="72"/>
      <c r="FN29" s="72"/>
      <c r="FO29" s="72"/>
      <c r="FP29" s="72"/>
      <c r="FQ29" s="72"/>
      <c r="FR29" s="72"/>
      <c r="FS29" s="72"/>
      <c r="FT29" s="72"/>
      <c r="FU29" s="72"/>
      <c r="FV29" s="72"/>
      <c r="FW29" s="72"/>
      <c r="FX29" s="72"/>
      <c r="FY29" s="72"/>
      <c r="FZ29" s="72"/>
      <c r="GA29" s="72"/>
      <c r="GB29" s="72"/>
      <c r="GC29" s="72"/>
      <c r="GD29" s="72"/>
      <c r="GE29" s="72"/>
      <c r="GF29" s="72"/>
      <c r="GG29" s="72"/>
      <c r="GH29" s="72"/>
      <c r="GI29" s="72"/>
      <c r="GJ29" s="72"/>
      <c r="GK29" s="72"/>
      <c r="GL29" s="72"/>
      <c r="GM29" s="72"/>
      <c r="GN29" s="72"/>
      <c r="GO29" s="72"/>
      <c r="GP29" s="72"/>
      <c r="GQ29" s="72"/>
      <c r="GR29" s="72"/>
      <c r="GS29" s="72"/>
      <c r="GT29" s="72"/>
      <c r="GU29" s="72"/>
      <c r="GV29" s="72"/>
      <c r="GW29" s="72"/>
      <c r="GX29" s="72"/>
      <c r="GY29" s="72"/>
      <c r="GZ29" s="72"/>
      <c r="HA29" s="72"/>
      <c r="HB29" s="72"/>
      <c r="HC29" s="72"/>
      <c r="HD29" s="72"/>
      <c r="HE29" s="72"/>
      <c r="HF29" s="72"/>
      <c r="HG29" s="72"/>
      <c r="HH29" s="72"/>
      <c r="HI29" s="72"/>
      <c r="HJ29" s="72"/>
      <c r="HK29" s="72"/>
      <c r="HL29" s="72"/>
      <c r="HM29" s="72"/>
      <c r="HN29" s="72"/>
      <c r="HO29" s="72"/>
      <c r="HP29" s="72"/>
      <c r="HQ29" s="72"/>
      <c r="HR29" s="72"/>
      <c r="HS29" s="72"/>
      <c r="HT29" s="72"/>
      <c r="HU29" s="72"/>
      <c r="HV29" s="72"/>
      <c r="HW29" s="72"/>
      <c r="HX29" s="72"/>
      <c r="HY29" s="72"/>
      <c r="HZ29" s="72"/>
      <c r="IA29" s="72"/>
      <c r="IB29" s="72"/>
      <c r="IC29" s="72"/>
      <c r="ID29" s="72"/>
      <c r="IE29" s="72"/>
      <c r="IF29" s="72"/>
      <c r="IG29" s="72"/>
      <c r="IH29" s="72"/>
      <c r="II29" s="72"/>
      <c r="IJ29" s="72"/>
      <c r="IK29" s="72"/>
      <c r="IL29" s="72"/>
      <c r="IM29" s="72"/>
      <c r="IN29" s="72"/>
      <c r="IO29" s="72"/>
      <c r="IP29" s="72"/>
      <c r="IQ29" s="72"/>
      <c r="IR29" s="72"/>
      <c r="IS29" s="72"/>
      <c r="IT29" s="72"/>
      <c r="IU29" s="72"/>
      <c r="IV29" s="72"/>
      <c r="IW29" s="72"/>
      <c r="IX29" s="72"/>
    </row>
    <row r="30" spans="1:258" ht="162" customHeight="1" thickBot="1" x14ac:dyDescent="0.25">
      <c r="A30" s="209">
        <v>20</v>
      </c>
      <c r="B30" s="102" t="s">
        <v>284</v>
      </c>
      <c r="C30" s="98" t="s">
        <v>119</v>
      </c>
      <c r="D30" s="98" t="s">
        <v>182</v>
      </c>
      <c r="E30" s="98" t="s">
        <v>456</v>
      </c>
      <c r="F30" s="98" t="s">
        <v>6</v>
      </c>
      <c r="G30" s="98" t="s">
        <v>187</v>
      </c>
      <c r="H30" s="98" t="s">
        <v>457</v>
      </c>
      <c r="I30" s="98" t="s">
        <v>462</v>
      </c>
      <c r="J30" s="98" t="s">
        <v>143</v>
      </c>
      <c r="K30" s="98" t="s">
        <v>29</v>
      </c>
      <c r="L30" s="98" t="s">
        <v>173</v>
      </c>
      <c r="M30" s="98" t="s">
        <v>19</v>
      </c>
      <c r="N30" s="98" t="s">
        <v>25</v>
      </c>
      <c r="O30" s="98" t="str">
        <f>IF(N30='NO BORRAR'!$H$1,'NO BORRAR'!$L$1,IF(N30='NO BORRAR'!$H$2,'NO BORRAR'!$L$2,IF(N30='NO BORRAR'!$H$3,'NO BORRAR'!$L$3,IF(N30='NO BORRAR'!$H$4,'NO BORRAR'!$L$4,))))</f>
        <v>EVITAR, REDUCIR, COMPARTIR O TRANSFERIR EL RIESGO</v>
      </c>
      <c r="P30" s="101" t="s">
        <v>26</v>
      </c>
      <c r="Q30" s="192"/>
      <c r="R30" s="192"/>
      <c r="S30" s="192" t="s">
        <v>26</v>
      </c>
      <c r="T30" s="103"/>
      <c r="U30" s="192" t="s">
        <v>26</v>
      </c>
      <c r="V30" s="98" t="s">
        <v>173</v>
      </c>
      <c r="W30" s="98" t="s">
        <v>16</v>
      </c>
      <c r="X30" s="98" t="s">
        <v>22</v>
      </c>
      <c r="Y30" s="98" t="str">
        <f>IF(X30='NO BORRAR'!$H$1,'NO BORRAR'!$L$1,IF(X30='NO BORRAR'!$H$2,'NO BORRAR'!$L$2,IF(X30='NO BORRAR'!$H$3,'NO BORRAR'!$L$3,IF(X30='NO BORRAR'!$H$4,'NO BORRAR'!$L$4,))))</f>
        <v>ASUMIR EL RIESGO</v>
      </c>
      <c r="Z30" s="98" t="s">
        <v>913</v>
      </c>
      <c r="AA30" s="192" t="s">
        <v>148</v>
      </c>
      <c r="AB30" s="98" t="s">
        <v>206</v>
      </c>
      <c r="AC30" s="98" t="s">
        <v>195</v>
      </c>
      <c r="AD30" s="98" t="s">
        <v>196</v>
      </c>
      <c r="AE30" s="125" t="s">
        <v>590</v>
      </c>
      <c r="AF30" s="125" t="s">
        <v>591</v>
      </c>
      <c r="AG30" s="125" t="s">
        <v>656</v>
      </c>
      <c r="AH30" s="125" t="s">
        <v>657</v>
      </c>
      <c r="AI30" s="165" t="s">
        <v>656</v>
      </c>
      <c r="AJ30" s="220" t="s">
        <v>657</v>
      </c>
      <c r="AK30" s="121" t="s">
        <v>952</v>
      </c>
      <c r="AL30" s="121" t="s">
        <v>949</v>
      </c>
      <c r="AM30" s="196"/>
      <c r="AN30" s="236"/>
      <c r="AO30" s="237"/>
      <c r="AP30" s="72"/>
      <c r="AQ30" s="72"/>
      <c r="AR30" s="125" t="s">
        <v>1051</v>
      </c>
      <c r="AS30" s="238" t="s">
        <v>1031</v>
      </c>
      <c r="AT30" s="72"/>
      <c r="AU30" s="72"/>
      <c r="AV30" s="72"/>
      <c r="AW30" s="72"/>
      <c r="AX30" s="72"/>
      <c r="AY30" s="72"/>
      <c r="AZ30" s="72"/>
      <c r="BA30" s="72"/>
      <c r="BB30" s="72"/>
      <c r="BC30" s="72"/>
      <c r="BD30" s="72"/>
      <c r="BE30" s="72"/>
      <c r="BF30" s="72"/>
      <c r="BG30" s="72"/>
      <c r="BH30" s="72"/>
      <c r="BI30" s="72"/>
      <c r="BJ30" s="72"/>
      <c r="BK30" s="72"/>
      <c r="BL30" s="72"/>
      <c r="BM30" s="72"/>
      <c r="BN30" s="72"/>
      <c r="BO30" s="72"/>
      <c r="BP30" s="72"/>
      <c r="BQ30" s="72"/>
      <c r="BR30" s="72"/>
      <c r="BS30" s="72"/>
      <c r="BT30" s="72"/>
      <c r="BU30" s="72"/>
      <c r="BV30" s="72"/>
      <c r="BW30" s="72"/>
      <c r="BX30" s="72"/>
      <c r="BY30" s="72"/>
      <c r="BZ30" s="72"/>
      <c r="CA30" s="72"/>
      <c r="CB30" s="72"/>
      <c r="CC30" s="72"/>
      <c r="CD30" s="72"/>
      <c r="CE30" s="72"/>
      <c r="CF30" s="72"/>
      <c r="CG30" s="72"/>
      <c r="CH30" s="72"/>
      <c r="CI30" s="72"/>
      <c r="CJ30" s="72"/>
      <c r="CK30" s="72"/>
      <c r="CL30" s="72"/>
      <c r="CM30" s="72"/>
      <c r="CN30" s="72"/>
      <c r="CO30" s="72"/>
      <c r="CP30" s="72"/>
      <c r="CQ30" s="72"/>
      <c r="CR30" s="72"/>
      <c r="CS30" s="72"/>
      <c r="CT30" s="72"/>
      <c r="CU30" s="72"/>
      <c r="CV30" s="72"/>
      <c r="CW30" s="72"/>
      <c r="CX30" s="72"/>
      <c r="CY30" s="72"/>
      <c r="CZ30" s="72"/>
      <c r="DA30" s="72"/>
      <c r="DB30" s="72"/>
      <c r="DC30" s="72"/>
      <c r="DD30" s="72"/>
      <c r="DE30" s="72"/>
      <c r="DF30" s="72"/>
      <c r="DG30" s="72"/>
      <c r="DH30" s="72"/>
      <c r="DI30" s="72"/>
      <c r="DJ30" s="72"/>
      <c r="DK30" s="72"/>
      <c r="DL30" s="72"/>
      <c r="DM30" s="72"/>
      <c r="DN30" s="72"/>
      <c r="DO30" s="72"/>
      <c r="DP30" s="72"/>
      <c r="DQ30" s="72"/>
      <c r="DR30" s="72"/>
      <c r="DS30" s="72"/>
      <c r="DT30" s="72"/>
      <c r="DU30" s="72"/>
      <c r="DV30" s="72"/>
      <c r="DW30" s="72"/>
      <c r="DX30" s="72"/>
      <c r="DY30" s="72"/>
      <c r="DZ30" s="72"/>
      <c r="EA30" s="72"/>
      <c r="EB30" s="72"/>
      <c r="EC30" s="72"/>
      <c r="ED30" s="72"/>
      <c r="EE30" s="72"/>
      <c r="EF30" s="72"/>
      <c r="EG30" s="72"/>
      <c r="EH30" s="72"/>
      <c r="EI30" s="72"/>
      <c r="EJ30" s="72"/>
      <c r="EK30" s="72"/>
      <c r="EL30" s="72"/>
      <c r="EM30" s="72"/>
      <c r="EN30" s="72"/>
      <c r="EO30" s="72"/>
      <c r="EP30" s="72"/>
      <c r="EQ30" s="72"/>
      <c r="ER30" s="72"/>
      <c r="ES30" s="72"/>
      <c r="ET30" s="72"/>
      <c r="EU30" s="72"/>
      <c r="EV30" s="72"/>
      <c r="EW30" s="72"/>
      <c r="EX30" s="72"/>
      <c r="EY30" s="72"/>
      <c r="EZ30" s="72"/>
      <c r="FA30" s="72"/>
      <c r="FB30" s="72"/>
      <c r="FC30" s="72"/>
      <c r="FD30" s="72"/>
      <c r="FE30" s="72"/>
      <c r="FF30" s="72"/>
      <c r="FG30" s="72"/>
      <c r="FH30" s="72"/>
      <c r="FI30" s="72"/>
      <c r="FJ30" s="72"/>
      <c r="FK30" s="72"/>
      <c r="FL30" s="72"/>
      <c r="FM30" s="72"/>
      <c r="FN30" s="72"/>
      <c r="FO30" s="72"/>
      <c r="FP30" s="72"/>
      <c r="FQ30" s="72"/>
      <c r="FR30" s="72"/>
      <c r="FS30" s="72"/>
      <c r="FT30" s="72"/>
      <c r="FU30" s="72"/>
      <c r="FV30" s="72"/>
      <c r="FW30" s="72"/>
      <c r="FX30" s="72"/>
      <c r="FY30" s="72"/>
      <c r="FZ30" s="72"/>
      <c r="GA30" s="72"/>
      <c r="GB30" s="72"/>
      <c r="GC30" s="72"/>
      <c r="GD30" s="72"/>
      <c r="GE30" s="72"/>
      <c r="GF30" s="72"/>
      <c r="GG30" s="72"/>
      <c r="GH30" s="72"/>
      <c r="GI30" s="72"/>
      <c r="GJ30" s="72"/>
      <c r="GK30" s="72"/>
      <c r="GL30" s="72"/>
      <c r="GM30" s="72"/>
      <c r="GN30" s="72"/>
      <c r="GO30" s="72"/>
      <c r="GP30" s="72"/>
      <c r="GQ30" s="72"/>
      <c r="GR30" s="72"/>
      <c r="GS30" s="72"/>
      <c r="GT30" s="72"/>
      <c r="GU30" s="72"/>
      <c r="GV30" s="72"/>
      <c r="GW30" s="72"/>
      <c r="GX30" s="72"/>
      <c r="GY30" s="72"/>
      <c r="GZ30" s="72"/>
      <c r="HA30" s="72"/>
      <c r="HB30" s="72"/>
      <c r="HC30" s="72"/>
      <c r="HD30" s="72"/>
      <c r="HE30" s="72"/>
      <c r="HF30" s="72"/>
      <c r="HG30" s="72"/>
      <c r="HH30" s="72"/>
      <c r="HI30" s="72"/>
      <c r="HJ30" s="72"/>
      <c r="HK30" s="72"/>
      <c r="HL30" s="72"/>
      <c r="HM30" s="72"/>
      <c r="HN30" s="72"/>
      <c r="HO30" s="72"/>
      <c r="HP30" s="72"/>
      <c r="HQ30" s="72"/>
      <c r="HR30" s="72"/>
      <c r="HS30" s="72"/>
      <c r="HT30" s="72"/>
      <c r="HU30" s="72"/>
      <c r="HV30" s="72"/>
      <c r="HW30" s="72"/>
      <c r="HX30" s="72"/>
      <c r="HY30" s="72"/>
      <c r="HZ30" s="72"/>
      <c r="IA30" s="72"/>
      <c r="IB30" s="72"/>
      <c r="IC30" s="72"/>
      <c r="ID30" s="72"/>
      <c r="IE30" s="72"/>
      <c r="IF30" s="72"/>
      <c r="IG30" s="72"/>
      <c r="IH30" s="72"/>
      <c r="II30" s="72"/>
      <c r="IJ30" s="72"/>
      <c r="IK30" s="72"/>
      <c r="IL30" s="72"/>
      <c r="IM30" s="72"/>
      <c r="IN30" s="72"/>
      <c r="IO30" s="72"/>
      <c r="IP30" s="72"/>
      <c r="IQ30" s="72"/>
      <c r="IR30" s="72"/>
      <c r="IS30" s="72"/>
      <c r="IT30" s="72"/>
      <c r="IU30" s="72"/>
      <c r="IV30" s="72"/>
      <c r="IW30" s="72"/>
      <c r="IX30" s="72"/>
    </row>
    <row r="31" spans="1:258" ht="219" customHeight="1" thickBot="1" x14ac:dyDescent="0.25">
      <c r="A31" s="210">
        <v>21</v>
      </c>
      <c r="B31" s="102" t="s">
        <v>284</v>
      </c>
      <c r="C31" s="98" t="s">
        <v>119</v>
      </c>
      <c r="D31" s="98" t="s">
        <v>182</v>
      </c>
      <c r="E31" s="98" t="s">
        <v>138</v>
      </c>
      <c r="F31" s="98" t="s">
        <v>6</v>
      </c>
      <c r="G31" s="98" t="s">
        <v>187</v>
      </c>
      <c r="H31" s="98" t="s">
        <v>463</v>
      </c>
      <c r="I31" s="98" t="s">
        <v>464</v>
      </c>
      <c r="J31" s="98" t="s">
        <v>144</v>
      </c>
      <c r="K31" s="98" t="s">
        <v>34</v>
      </c>
      <c r="L31" s="98" t="s">
        <v>172</v>
      </c>
      <c r="M31" s="98" t="s">
        <v>16</v>
      </c>
      <c r="N31" s="98" t="s">
        <v>23</v>
      </c>
      <c r="O31" s="98" t="str">
        <f>IF(N31='NO BORRAR'!$H$1,'NO BORRAR'!$L$1,IF(N31='NO BORRAR'!$H$2,'NO BORRAR'!$L$2,IF(N31='NO BORRAR'!$H$3,'NO BORRAR'!$L$3,IF(N31='NO BORRAR'!$H$4,'NO BORRAR'!$L$4,))))</f>
        <v>REDUCIR O ASUMIR EL RIESGO</v>
      </c>
      <c r="P31" s="101" t="s">
        <v>26</v>
      </c>
      <c r="Q31" s="192"/>
      <c r="R31" s="192"/>
      <c r="S31" s="192" t="s">
        <v>26</v>
      </c>
      <c r="T31" s="103"/>
      <c r="U31" s="107" t="s">
        <v>26</v>
      </c>
      <c r="V31" s="98" t="s">
        <v>173</v>
      </c>
      <c r="W31" s="98" t="s">
        <v>16</v>
      </c>
      <c r="X31" s="98" t="s">
        <v>22</v>
      </c>
      <c r="Y31" s="98" t="str">
        <f>IF(X31='NO BORRAR'!$H$1,'NO BORRAR'!$L$1,IF(X31='NO BORRAR'!$H$2,'NO BORRAR'!$L$2,IF(X31='NO BORRAR'!$H$3,'NO BORRAR'!$L$3,IF(X31='NO BORRAR'!$H$4,'NO BORRAR'!$L$4,))))</f>
        <v>ASUMIR EL RIESGO</v>
      </c>
      <c r="Z31" s="98" t="s">
        <v>912</v>
      </c>
      <c r="AA31" s="192" t="s">
        <v>149</v>
      </c>
      <c r="AB31" s="98" t="s">
        <v>395</v>
      </c>
      <c r="AC31" s="98" t="s">
        <v>195</v>
      </c>
      <c r="AD31" s="98" t="s">
        <v>196</v>
      </c>
      <c r="AE31" s="125" t="s">
        <v>592</v>
      </c>
      <c r="AF31" s="125" t="s">
        <v>593</v>
      </c>
      <c r="AG31" s="125" t="s">
        <v>592</v>
      </c>
      <c r="AH31" s="125" t="s">
        <v>658</v>
      </c>
      <c r="AI31" s="165" t="s">
        <v>592</v>
      </c>
      <c r="AJ31" s="220" t="s">
        <v>773</v>
      </c>
      <c r="AK31" s="121" t="s">
        <v>954</v>
      </c>
      <c r="AL31" s="121" t="s">
        <v>953</v>
      </c>
      <c r="AM31" s="196"/>
      <c r="AN31" s="236"/>
      <c r="AO31" s="237"/>
      <c r="AP31" s="72"/>
      <c r="AQ31" s="72"/>
      <c r="AR31" s="125" t="s">
        <v>1052</v>
      </c>
      <c r="AS31" s="238" t="s">
        <v>1031</v>
      </c>
      <c r="AT31" s="72"/>
      <c r="AU31" s="72"/>
      <c r="AV31" s="72"/>
      <c r="AW31" s="72"/>
      <c r="AX31" s="72"/>
      <c r="AY31" s="72"/>
      <c r="AZ31" s="72"/>
      <c r="BA31" s="72"/>
      <c r="BB31" s="72"/>
      <c r="BC31" s="72"/>
      <c r="BD31" s="72"/>
      <c r="BE31" s="72"/>
      <c r="BF31" s="72"/>
      <c r="BG31" s="72"/>
      <c r="BH31" s="72"/>
      <c r="BI31" s="72"/>
      <c r="BJ31" s="72"/>
      <c r="BK31" s="72"/>
      <c r="BL31" s="72"/>
      <c r="BM31" s="72"/>
      <c r="BN31" s="72"/>
      <c r="BO31" s="72"/>
      <c r="BP31" s="72"/>
      <c r="BQ31" s="72"/>
      <c r="BR31" s="72"/>
      <c r="BS31" s="72"/>
      <c r="BT31" s="72"/>
      <c r="BU31" s="72"/>
      <c r="BV31" s="72"/>
      <c r="BW31" s="72"/>
      <c r="BX31" s="72"/>
      <c r="BY31" s="72"/>
      <c r="BZ31" s="72"/>
      <c r="CA31" s="72"/>
      <c r="CB31" s="72"/>
      <c r="CC31" s="72"/>
      <c r="CD31" s="72"/>
      <c r="CE31" s="72"/>
      <c r="CF31" s="72"/>
      <c r="CG31" s="72"/>
      <c r="CH31" s="72"/>
      <c r="CI31" s="72"/>
      <c r="CJ31" s="72"/>
      <c r="CK31" s="72"/>
      <c r="CL31" s="72"/>
      <c r="CM31" s="72"/>
      <c r="CN31" s="72"/>
      <c r="CO31" s="72"/>
      <c r="CP31" s="72"/>
      <c r="CQ31" s="72"/>
      <c r="CR31" s="72"/>
      <c r="CS31" s="72"/>
      <c r="CT31" s="72"/>
      <c r="CU31" s="72"/>
      <c r="CV31" s="72"/>
      <c r="CW31" s="72"/>
      <c r="CX31" s="72"/>
      <c r="CY31" s="72"/>
      <c r="CZ31" s="72"/>
      <c r="DA31" s="72"/>
      <c r="DB31" s="72"/>
      <c r="DC31" s="72"/>
      <c r="DD31" s="72"/>
      <c r="DE31" s="72"/>
      <c r="DF31" s="72"/>
      <c r="DG31" s="72"/>
      <c r="DH31" s="72"/>
      <c r="DI31" s="72"/>
      <c r="DJ31" s="72"/>
      <c r="DK31" s="72"/>
      <c r="DL31" s="72"/>
      <c r="DM31" s="72"/>
      <c r="DN31" s="72"/>
      <c r="DO31" s="72"/>
      <c r="DP31" s="72"/>
      <c r="DQ31" s="72"/>
      <c r="DR31" s="72"/>
      <c r="DS31" s="72"/>
      <c r="DT31" s="72"/>
      <c r="DU31" s="72"/>
      <c r="DV31" s="72"/>
      <c r="DW31" s="72"/>
      <c r="DX31" s="72"/>
      <c r="DY31" s="72"/>
      <c r="DZ31" s="72"/>
      <c r="EA31" s="72"/>
      <c r="EB31" s="72"/>
      <c r="EC31" s="72"/>
      <c r="ED31" s="72"/>
      <c r="EE31" s="72"/>
      <c r="EF31" s="72"/>
      <c r="EG31" s="72"/>
      <c r="EH31" s="72"/>
      <c r="EI31" s="72"/>
      <c r="EJ31" s="72"/>
      <c r="EK31" s="72"/>
      <c r="EL31" s="72"/>
      <c r="EM31" s="72"/>
      <c r="EN31" s="72"/>
      <c r="EO31" s="72"/>
      <c r="EP31" s="72"/>
      <c r="EQ31" s="72"/>
      <c r="ER31" s="72"/>
      <c r="ES31" s="72"/>
      <c r="ET31" s="72"/>
      <c r="EU31" s="72"/>
      <c r="EV31" s="72"/>
      <c r="EW31" s="72"/>
      <c r="EX31" s="72"/>
      <c r="EY31" s="72"/>
      <c r="EZ31" s="72"/>
      <c r="FA31" s="72"/>
      <c r="FB31" s="72"/>
      <c r="FC31" s="72"/>
      <c r="FD31" s="72"/>
      <c r="FE31" s="72"/>
      <c r="FF31" s="72"/>
      <c r="FG31" s="72"/>
      <c r="FH31" s="72"/>
      <c r="FI31" s="72"/>
      <c r="FJ31" s="72"/>
      <c r="FK31" s="72"/>
      <c r="FL31" s="72"/>
      <c r="FM31" s="72"/>
      <c r="FN31" s="72"/>
      <c r="FO31" s="72"/>
      <c r="FP31" s="72"/>
      <c r="FQ31" s="72"/>
      <c r="FR31" s="72"/>
      <c r="FS31" s="72"/>
      <c r="FT31" s="72"/>
      <c r="FU31" s="72"/>
      <c r="FV31" s="72"/>
      <c r="FW31" s="72"/>
      <c r="FX31" s="72"/>
      <c r="FY31" s="72"/>
      <c r="FZ31" s="72"/>
      <c r="GA31" s="72"/>
      <c r="GB31" s="72"/>
      <c r="GC31" s="72"/>
      <c r="GD31" s="72"/>
      <c r="GE31" s="72"/>
      <c r="GF31" s="72"/>
      <c r="GG31" s="72"/>
      <c r="GH31" s="72"/>
      <c r="GI31" s="72"/>
      <c r="GJ31" s="72"/>
      <c r="GK31" s="72"/>
      <c r="GL31" s="72"/>
      <c r="GM31" s="72"/>
      <c r="GN31" s="72"/>
      <c r="GO31" s="72"/>
      <c r="GP31" s="72"/>
      <c r="GQ31" s="72"/>
      <c r="GR31" s="72"/>
      <c r="GS31" s="72"/>
      <c r="GT31" s="72"/>
      <c r="GU31" s="72"/>
      <c r="GV31" s="72"/>
      <c r="GW31" s="72"/>
      <c r="GX31" s="72"/>
      <c r="GY31" s="72"/>
      <c r="GZ31" s="72"/>
      <c r="HA31" s="72"/>
      <c r="HB31" s="72"/>
      <c r="HC31" s="72"/>
      <c r="HD31" s="72"/>
      <c r="HE31" s="72"/>
      <c r="HF31" s="72"/>
      <c r="HG31" s="72"/>
      <c r="HH31" s="72"/>
      <c r="HI31" s="72"/>
      <c r="HJ31" s="72"/>
      <c r="HK31" s="72"/>
      <c r="HL31" s="72"/>
      <c r="HM31" s="72"/>
      <c r="HN31" s="72"/>
      <c r="HO31" s="72"/>
      <c r="HP31" s="72"/>
      <c r="HQ31" s="72"/>
      <c r="HR31" s="72"/>
      <c r="HS31" s="72"/>
      <c r="HT31" s="72"/>
      <c r="HU31" s="72"/>
      <c r="HV31" s="72"/>
      <c r="HW31" s="72"/>
      <c r="HX31" s="72"/>
      <c r="HY31" s="72"/>
      <c r="HZ31" s="72"/>
      <c r="IA31" s="72"/>
      <c r="IB31" s="72"/>
      <c r="IC31" s="72"/>
      <c r="ID31" s="72"/>
      <c r="IE31" s="72"/>
      <c r="IF31" s="72"/>
      <c r="IG31" s="72"/>
      <c r="IH31" s="72"/>
      <c r="II31" s="72"/>
      <c r="IJ31" s="72"/>
      <c r="IK31" s="72"/>
      <c r="IL31" s="72"/>
      <c r="IM31" s="72"/>
      <c r="IN31" s="72"/>
      <c r="IO31" s="72"/>
      <c r="IP31" s="72"/>
      <c r="IQ31" s="72"/>
      <c r="IR31" s="72"/>
      <c r="IS31" s="72"/>
      <c r="IT31" s="72"/>
      <c r="IU31" s="72"/>
      <c r="IV31" s="72"/>
      <c r="IW31" s="72"/>
      <c r="IX31" s="72"/>
    </row>
    <row r="32" spans="1:258" ht="232.5" customHeight="1" thickBot="1" x14ac:dyDescent="0.25">
      <c r="A32" s="209">
        <v>22</v>
      </c>
      <c r="B32" s="102" t="s">
        <v>284</v>
      </c>
      <c r="C32" s="98" t="s">
        <v>119</v>
      </c>
      <c r="D32" s="98" t="s">
        <v>177</v>
      </c>
      <c r="E32" s="98" t="s">
        <v>139</v>
      </c>
      <c r="F32" s="98" t="s">
        <v>7</v>
      </c>
      <c r="G32" s="98" t="s">
        <v>187</v>
      </c>
      <c r="H32" s="98" t="s">
        <v>465</v>
      </c>
      <c r="I32" s="98" t="s">
        <v>466</v>
      </c>
      <c r="J32" s="98" t="s">
        <v>458</v>
      </c>
      <c r="K32" s="98" t="s">
        <v>29</v>
      </c>
      <c r="L32" s="98" t="s">
        <v>129</v>
      </c>
      <c r="M32" s="98" t="s">
        <v>17</v>
      </c>
      <c r="N32" s="98" t="s">
        <v>24</v>
      </c>
      <c r="O32" s="98" t="str">
        <f>IF(N32='NO BORRAR'!$H$1,'NO BORRAR'!$L$1,IF(N32='NO BORRAR'!$H$2,'NO BORRAR'!$L$2,IF(N32='NO BORRAR'!$H$3,'NO BORRAR'!$L$3,IF(N32='NO BORRAR'!$H$4,'NO BORRAR'!$L$4,))))</f>
        <v>EVITAR, REDUCIR, COMPARTIR O TRANSFERIR EL RIESGO</v>
      </c>
      <c r="P32" s="101" t="s">
        <v>26</v>
      </c>
      <c r="Q32" s="101" t="s">
        <v>778</v>
      </c>
      <c r="R32" s="101"/>
      <c r="S32" s="192" t="s">
        <v>26</v>
      </c>
      <c r="T32" s="103"/>
      <c r="U32" s="98" t="s">
        <v>26</v>
      </c>
      <c r="V32" s="98" t="s">
        <v>172</v>
      </c>
      <c r="W32" s="98" t="s">
        <v>17</v>
      </c>
      <c r="X32" s="98" t="s">
        <v>24</v>
      </c>
      <c r="Y32" s="98" t="str">
        <f>IF(X32='NO BORRAR'!$H$1,'NO BORRAR'!$L$1,IF(X32='NO BORRAR'!$H$2,'NO BORRAR'!$L$2,IF(X32='NO BORRAR'!$H$3,'NO BORRAR'!$L$3,IF(X32='NO BORRAR'!$H$4,'NO BORRAR'!$L$4,))))</f>
        <v>EVITAR, REDUCIR, COMPARTIR O TRANSFERIR EL RIESGO</v>
      </c>
      <c r="Z32" s="98" t="s">
        <v>128</v>
      </c>
      <c r="AA32" s="98" t="s">
        <v>396</v>
      </c>
      <c r="AB32" s="98" t="s">
        <v>208</v>
      </c>
      <c r="AC32" s="98" t="s">
        <v>195</v>
      </c>
      <c r="AD32" s="98" t="s">
        <v>196</v>
      </c>
      <c r="AE32" s="125" t="s">
        <v>594</v>
      </c>
      <c r="AF32" s="146" t="s">
        <v>595</v>
      </c>
      <c r="AG32" s="125" t="s">
        <v>659</v>
      </c>
      <c r="AH32" s="146" t="s">
        <v>595</v>
      </c>
      <c r="AI32" s="165" t="s">
        <v>659</v>
      </c>
      <c r="AJ32" s="225" t="s">
        <v>774</v>
      </c>
      <c r="AK32" s="121" t="s">
        <v>955</v>
      </c>
      <c r="AL32" s="121" t="s">
        <v>774</v>
      </c>
      <c r="AM32" s="196"/>
      <c r="AN32" s="236"/>
      <c r="AO32" s="237"/>
      <c r="AP32" s="72"/>
      <c r="AQ32" s="72"/>
      <c r="AR32" s="125" t="s">
        <v>1052</v>
      </c>
      <c r="AS32" s="238" t="s">
        <v>1031</v>
      </c>
      <c r="AT32" s="72"/>
      <c r="AU32" s="72"/>
      <c r="AV32" s="72"/>
      <c r="AW32" s="72"/>
      <c r="AX32" s="72"/>
      <c r="AY32" s="72"/>
      <c r="AZ32" s="72"/>
      <c r="BA32" s="72"/>
      <c r="BB32" s="72"/>
      <c r="BC32" s="72"/>
      <c r="BD32" s="72"/>
      <c r="BE32" s="72"/>
      <c r="BF32" s="72"/>
      <c r="BG32" s="72"/>
      <c r="BH32" s="72"/>
      <c r="BI32" s="72"/>
      <c r="BJ32" s="72"/>
      <c r="BK32" s="72"/>
      <c r="BL32" s="72"/>
      <c r="BM32" s="72"/>
      <c r="BN32" s="72"/>
      <c r="BO32" s="72"/>
      <c r="BP32" s="72"/>
      <c r="BQ32" s="72"/>
      <c r="BR32" s="72"/>
      <c r="BS32" s="72"/>
      <c r="BT32" s="72"/>
      <c r="BU32" s="72"/>
      <c r="BV32" s="72"/>
      <c r="BW32" s="72"/>
      <c r="BX32" s="72"/>
      <c r="BY32" s="72"/>
      <c r="BZ32" s="72"/>
      <c r="CA32" s="72"/>
      <c r="CB32" s="72"/>
      <c r="CC32" s="72"/>
      <c r="CD32" s="72"/>
      <c r="CE32" s="72"/>
      <c r="CF32" s="72"/>
      <c r="CG32" s="72"/>
      <c r="CH32" s="72"/>
      <c r="CI32" s="72"/>
      <c r="CJ32" s="72"/>
      <c r="CK32" s="72"/>
      <c r="CL32" s="72"/>
      <c r="CM32" s="72"/>
      <c r="CN32" s="72"/>
      <c r="CO32" s="72"/>
      <c r="CP32" s="72"/>
      <c r="CQ32" s="72"/>
      <c r="CR32" s="72"/>
      <c r="CS32" s="72"/>
      <c r="CT32" s="72"/>
      <c r="CU32" s="72"/>
      <c r="CV32" s="72"/>
      <c r="CW32" s="72"/>
      <c r="CX32" s="72"/>
      <c r="CY32" s="72"/>
      <c r="CZ32" s="72"/>
      <c r="DA32" s="72"/>
      <c r="DB32" s="72"/>
      <c r="DC32" s="72"/>
      <c r="DD32" s="72"/>
      <c r="DE32" s="72"/>
      <c r="DF32" s="72"/>
      <c r="DG32" s="72"/>
      <c r="DH32" s="72"/>
      <c r="DI32" s="72"/>
      <c r="DJ32" s="72"/>
      <c r="DK32" s="72"/>
      <c r="DL32" s="72"/>
      <c r="DM32" s="72"/>
      <c r="DN32" s="72"/>
      <c r="DO32" s="72"/>
      <c r="DP32" s="72"/>
      <c r="DQ32" s="72"/>
      <c r="DR32" s="72"/>
      <c r="DS32" s="72"/>
      <c r="DT32" s="72"/>
      <c r="DU32" s="72"/>
      <c r="DV32" s="72"/>
      <c r="DW32" s="72"/>
      <c r="DX32" s="72"/>
      <c r="DY32" s="72"/>
      <c r="DZ32" s="72"/>
      <c r="EA32" s="72"/>
      <c r="EB32" s="72"/>
      <c r="EC32" s="72"/>
      <c r="ED32" s="72"/>
      <c r="EE32" s="72"/>
      <c r="EF32" s="72"/>
      <c r="EG32" s="72"/>
      <c r="EH32" s="72"/>
      <c r="EI32" s="72"/>
      <c r="EJ32" s="72"/>
      <c r="EK32" s="72"/>
      <c r="EL32" s="72"/>
      <c r="EM32" s="72"/>
      <c r="EN32" s="72"/>
      <c r="EO32" s="72"/>
      <c r="EP32" s="72"/>
      <c r="EQ32" s="72"/>
      <c r="ER32" s="72"/>
      <c r="ES32" s="72"/>
      <c r="ET32" s="72"/>
      <c r="EU32" s="72"/>
      <c r="EV32" s="72"/>
      <c r="EW32" s="72"/>
      <c r="EX32" s="72"/>
      <c r="EY32" s="72"/>
      <c r="EZ32" s="72"/>
      <c r="FA32" s="72"/>
      <c r="FB32" s="72"/>
      <c r="FC32" s="72"/>
      <c r="FD32" s="72"/>
      <c r="FE32" s="72"/>
      <c r="FF32" s="72"/>
      <c r="FG32" s="72"/>
      <c r="FH32" s="72"/>
      <c r="FI32" s="72"/>
      <c r="FJ32" s="72"/>
      <c r="FK32" s="72"/>
      <c r="FL32" s="72"/>
      <c r="FM32" s="72"/>
      <c r="FN32" s="72"/>
      <c r="FO32" s="72"/>
      <c r="FP32" s="72"/>
      <c r="FQ32" s="72"/>
      <c r="FR32" s="72"/>
      <c r="FS32" s="72"/>
      <c r="FT32" s="72"/>
      <c r="FU32" s="72"/>
      <c r="FV32" s="72"/>
      <c r="FW32" s="72"/>
      <c r="FX32" s="72"/>
      <c r="FY32" s="72"/>
      <c r="FZ32" s="72"/>
      <c r="GA32" s="72"/>
      <c r="GB32" s="72"/>
      <c r="GC32" s="72"/>
      <c r="GD32" s="72"/>
      <c r="GE32" s="72"/>
      <c r="GF32" s="72"/>
      <c r="GG32" s="72"/>
      <c r="GH32" s="72"/>
      <c r="GI32" s="72"/>
      <c r="GJ32" s="72"/>
      <c r="GK32" s="72"/>
      <c r="GL32" s="72"/>
      <c r="GM32" s="72"/>
      <c r="GN32" s="72"/>
      <c r="GO32" s="72"/>
      <c r="GP32" s="72"/>
      <c r="GQ32" s="72"/>
      <c r="GR32" s="72"/>
      <c r="GS32" s="72"/>
      <c r="GT32" s="72"/>
      <c r="GU32" s="72"/>
      <c r="GV32" s="72"/>
      <c r="GW32" s="72"/>
      <c r="GX32" s="72"/>
      <c r="GY32" s="72"/>
      <c r="GZ32" s="72"/>
      <c r="HA32" s="72"/>
      <c r="HB32" s="72"/>
      <c r="HC32" s="72"/>
      <c r="HD32" s="72"/>
      <c r="HE32" s="72"/>
      <c r="HF32" s="72"/>
      <c r="HG32" s="72"/>
      <c r="HH32" s="72"/>
      <c r="HI32" s="72"/>
      <c r="HJ32" s="72"/>
      <c r="HK32" s="72"/>
      <c r="HL32" s="72"/>
      <c r="HM32" s="72"/>
      <c r="HN32" s="72"/>
      <c r="HO32" s="72"/>
      <c r="HP32" s="72"/>
      <c r="HQ32" s="72"/>
      <c r="HR32" s="72"/>
      <c r="HS32" s="72"/>
      <c r="HT32" s="72"/>
      <c r="HU32" s="72"/>
      <c r="HV32" s="72"/>
      <c r="HW32" s="72"/>
      <c r="HX32" s="72"/>
      <c r="HY32" s="72"/>
      <c r="HZ32" s="72"/>
      <c r="IA32" s="72"/>
      <c r="IB32" s="72"/>
      <c r="IC32" s="72"/>
      <c r="ID32" s="72"/>
      <c r="IE32" s="72"/>
      <c r="IF32" s="72"/>
      <c r="IG32" s="72"/>
      <c r="IH32" s="72"/>
      <c r="II32" s="72"/>
      <c r="IJ32" s="72"/>
      <c r="IK32" s="72"/>
      <c r="IL32" s="72"/>
      <c r="IM32" s="72"/>
      <c r="IN32" s="72"/>
      <c r="IO32" s="72"/>
      <c r="IP32" s="72"/>
      <c r="IQ32" s="72"/>
      <c r="IR32" s="72"/>
      <c r="IS32" s="72"/>
      <c r="IT32" s="72"/>
      <c r="IU32" s="72"/>
      <c r="IV32" s="72"/>
      <c r="IW32" s="72"/>
      <c r="IX32" s="72"/>
    </row>
    <row r="33" spans="1:258" ht="273.75" customHeight="1" x14ac:dyDescent="0.2">
      <c r="A33" s="210">
        <v>23</v>
      </c>
      <c r="B33" s="102" t="s">
        <v>284</v>
      </c>
      <c r="C33" s="98" t="s">
        <v>119</v>
      </c>
      <c r="D33" s="98" t="s">
        <v>891</v>
      </c>
      <c r="E33" s="98" t="s">
        <v>238</v>
      </c>
      <c r="F33" s="98" t="s">
        <v>6</v>
      </c>
      <c r="G33" s="98" t="s">
        <v>184</v>
      </c>
      <c r="H33" s="98" t="s">
        <v>467</v>
      </c>
      <c r="I33" s="98" t="s">
        <v>460</v>
      </c>
      <c r="J33" s="98" t="s">
        <v>461</v>
      </c>
      <c r="K33" s="98" t="s">
        <v>33</v>
      </c>
      <c r="L33" s="98" t="s">
        <v>172</v>
      </c>
      <c r="M33" s="98" t="s">
        <v>19</v>
      </c>
      <c r="N33" s="98" t="s">
        <v>25</v>
      </c>
      <c r="O33" s="98" t="str">
        <f>IF(N33='[1]NO BORRAR'!$H$1,'[1]NO BORRAR'!$L$1,IF(N33='[1]NO BORRAR'!$H$2,'[1]NO BORRAR'!$L$2,IF(N33='[1]NO BORRAR'!$H$3,'[1]NO BORRAR'!$L$3,IF(N33='[1]NO BORRAR'!$H$4,'[1]NO BORRAR'!$L$4,))))</f>
        <v>EVITAR, REDUCIR, COMPARTIR O TRANSFERIR EL RIESGO</v>
      </c>
      <c r="P33" s="101" t="s">
        <v>26</v>
      </c>
      <c r="Q33" s="101" t="s">
        <v>779</v>
      </c>
      <c r="R33" s="101" t="s">
        <v>780</v>
      </c>
      <c r="S33" s="192" t="s">
        <v>27</v>
      </c>
      <c r="T33" s="103"/>
      <c r="U33" s="98" t="s">
        <v>27</v>
      </c>
      <c r="V33" s="98" t="s">
        <v>172</v>
      </c>
      <c r="W33" s="98" t="s">
        <v>19</v>
      </c>
      <c r="X33" s="98" t="s">
        <v>25</v>
      </c>
      <c r="Y33" s="98" t="str">
        <f>IF(X33='[1]NO BORRAR'!$H$1,'[1]NO BORRAR'!$L$1,IF(X33='[1]NO BORRAR'!$H$2,'[1]NO BORRAR'!$L$2,IF(X33='[1]NO BORRAR'!$H$3,'[1]NO BORRAR'!$L$3,IF(X33='[1]NO BORRAR'!$H$4,'[1]NO BORRAR'!$L$4,))))</f>
        <v>EVITAR, REDUCIR, COMPARTIR O TRANSFERIR EL RIESGO</v>
      </c>
      <c r="Z33" s="98" t="s">
        <v>875</v>
      </c>
      <c r="AA33" s="98" t="s">
        <v>239</v>
      </c>
      <c r="AB33" s="98" t="s">
        <v>240</v>
      </c>
      <c r="AC33" s="98" t="s">
        <v>195</v>
      </c>
      <c r="AD33" s="98" t="s">
        <v>196</v>
      </c>
      <c r="AE33" s="125" t="s">
        <v>596</v>
      </c>
      <c r="AF33" s="125" t="s">
        <v>597</v>
      </c>
      <c r="AG33" s="125" t="s">
        <v>660</v>
      </c>
      <c r="AH33" s="125" t="s">
        <v>661</v>
      </c>
      <c r="AI33" s="165" t="s">
        <v>660</v>
      </c>
      <c r="AJ33" s="220" t="s">
        <v>775</v>
      </c>
      <c r="AK33" s="121" t="s">
        <v>956</v>
      </c>
      <c r="AL33" s="121" t="s">
        <v>957</v>
      </c>
      <c r="AM33" s="196"/>
      <c r="AN33" s="236"/>
      <c r="AO33" s="237"/>
      <c r="AP33" s="72"/>
      <c r="AQ33" s="72"/>
      <c r="AR33" s="125" t="s">
        <v>1052</v>
      </c>
      <c r="AS33" s="238" t="s">
        <v>1031</v>
      </c>
      <c r="AT33" s="72"/>
      <c r="AU33" s="72"/>
      <c r="AV33" s="72"/>
      <c r="AW33" s="72"/>
      <c r="AX33" s="72"/>
      <c r="AY33" s="72"/>
      <c r="AZ33" s="72"/>
      <c r="BA33" s="72"/>
      <c r="BB33" s="72"/>
      <c r="BC33" s="72"/>
      <c r="BD33" s="72"/>
      <c r="BE33" s="72"/>
      <c r="BF33" s="72"/>
      <c r="BG33" s="72"/>
      <c r="BH33" s="72"/>
      <c r="BI33" s="72"/>
      <c r="BJ33" s="72"/>
      <c r="BK33" s="72"/>
      <c r="BL33" s="72"/>
      <c r="BM33" s="72"/>
      <c r="BN33" s="72"/>
      <c r="BO33" s="72"/>
      <c r="BP33" s="72"/>
      <c r="BQ33" s="72"/>
      <c r="BR33" s="72"/>
      <c r="BS33" s="72"/>
      <c r="BT33" s="72"/>
      <c r="BU33" s="72"/>
      <c r="BV33" s="72"/>
      <c r="BW33" s="72"/>
      <c r="BX33" s="72"/>
      <c r="BY33" s="72"/>
      <c r="BZ33" s="72"/>
      <c r="CA33" s="72"/>
      <c r="CB33" s="72"/>
      <c r="CC33" s="72"/>
      <c r="CD33" s="72"/>
      <c r="CE33" s="72"/>
      <c r="CF33" s="72"/>
      <c r="CG33" s="72"/>
      <c r="CH33" s="72"/>
      <c r="CI33" s="72"/>
      <c r="CJ33" s="72"/>
      <c r="CK33" s="72"/>
      <c r="CL33" s="72"/>
      <c r="CM33" s="72"/>
      <c r="CN33" s="72"/>
      <c r="CO33" s="72"/>
      <c r="CP33" s="72"/>
      <c r="CQ33" s="72"/>
      <c r="CR33" s="72"/>
      <c r="CS33" s="72"/>
      <c r="CT33" s="72"/>
      <c r="CU33" s="72"/>
      <c r="CV33" s="72"/>
      <c r="CW33" s="72"/>
      <c r="CX33" s="72"/>
      <c r="CY33" s="72"/>
      <c r="CZ33" s="72"/>
      <c r="DA33" s="72"/>
      <c r="DB33" s="72"/>
      <c r="DC33" s="72"/>
      <c r="DD33" s="72"/>
      <c r="DE33" s="72"/>
      <c r="DF33" s="72"/>
      <c r="DG33" s="72"/>
      <c r="DH33" s="72"/>
      <c r="DI33" s="72"/>
      <c r="DJ33" s="72"/>
      <c r="DK33" s="72"/>
      <c r="DL33" s="72"/>
      <c r="DM33" s="72"/>
      <c r="DN33" s="72"/>
      <c r="DO33" s="72"/>
      <c r="DP33" s="72"/>
      <c r="DQ33" s="72"/>
      <c r="DR33" s="72"/>
      <c r="DS33" s="72"/>
      <c r="DT33" s="72"/>
      <c r="DU33" s="72"/>
      <c r="DV33" s="72"/>
      <c r="DW33" s="72"/>
      <c r="DX33" s="72"/>
      <c r="DY33" s="72"/>
      <c r="DZ33" s="72"/>
      <c r="EA33" s="72"/>
      <c r="EB33" s="72"/>
      <c r="EC33" s="72"/>
      <c r="ED33" s="72"/>
      <c r="EE33" s="72"/>
      <c r="EF33" s="72"/>
      <c r="EG33" s="72"/>
      <c r="EH33" s="72"/>
      <c r="EI33" s="72"/>
      <c r="EJ33" s="72"/>
      <c r="EK33" s="72"/>
      <c r="EL33" s="72"/>
      <c r="EM33" s="72"/>
      <c r="EN33" s="72"/>
      <c r="EO33" s="72"/>
      <c r="EP33" s="72"/>
      <c r="EQ33" s="72"/>
      <c r="ER33" s="72"/>
      <c r="ES33" s="72"/>
      <c r="ET33" s="72"/>
      <c r="EU33" s="72"/>
      <c r="EV33" s="72"/>
      <c r="EW33" s="72"/>
      <c r="EX33" s="72"/>
      <c r="EY33" s="72"/>
      <c r="EZ33" s="72"/>
      <c r="FA33" s="72"/>
      <c r="FB33" s="72"/>
      <c r="FC33" s="72"/>
      <c r="FD33" s="72"/>
      <c r="FE33" s="72"/>
      <c r="FF33" s="72"/>
      <c r="FG33" s="72"/>
      <c r="FH33" s="72"/>
      <c r="FI33" s="72"/>
      <c r="FJ33" s="72"/>
      <c r="FK33" s="72"/>
      <c r="FL33" s="72"/>
      <c r="FM33" s="72"/>
      <c r="FN33" s="72"/>
      <c r="FO33" s="72"/>
      <c r="FP33" s="72"/>
      <c r="FQ33" s="72"/>
      <c r="FR33" s="72"/>
      <c r="FS33" s="72"/>
      <c r="FT33" s="72"/>
      <c r="FU33" s="72"/>
      <c r="FV33" s="72"/>
      <c r="FW33" s="72"/>
      <c r="FX33" s="72"/>
      <c r="FY33" s="72"/>
      <c r="FZ33" s="72"/>
      <c r="GA33" s="72"/>
      <c r="GB33" s="72"/>
      <c r="GC33" s="72"/>
      <c r="GD33" s="72"/>
      <c r="GE33" s="72"/>
      <c r="GF33" s="72"/>
      <c r="GG33" s="72"/>
      <c r="GH33" s="72"/>
      <c r="GI33" s="72"/>
      <c r="GJ33" s="72"/>
      <c r="GK33" s="72"/>
      <c r="GL33" s="72"/>
      <c r="GM33" s="72"/>
      <c r="GN33" s="72"/>
      <c r="GO33" s="72"/>
      <c r="GP33" s="72"/>
      <c r="GQ33" s="72"/>
      <c r="GR33" s="72"/>
      <c r="GS33" s="72"/>
      <c r="GT33" s="72"/>
      <c r="GU33" s="72"/>
      <c r="GV33" s="72"/>
      <c r="GW33" s="72"/>
      <c r="GX33" s="72"/>
      <c r="GY33" s="72"/>
      <c r="GZ33" s="72"/>
      <c r="HA33" s="72"/>
      <c r="HB33" s="72"/>
      <c r="HC33" s="72"/>
      <c r="HD33" s="72"/>
      <c r="HE33" s="72"/>
      <c r="HF33" s="72"/>
      <c r="HG33" s="72"/>
      <c r="HH33" s="72"/>
      <c r="HI33" s="72"/>
      <c r="HJ33" s="72"/>
      <c r="HK33" s="72"/>
      <c r="HL33" s="72"/>
      <c r="HM33" s="72"/>
      <c r="HN33" s="72"/>
      <c r="HO33" s="72"/>
      <c r="HP33" s="72"/>
      <c r="HQ33" s="72"/>
      <c r="HR33" s="72"/>
      <c r="HS33" s="72"/>
      <c r="HT33" s="72"/>
      <c r="HU33" s="72"/>
      <c r="HV33" s="72"/>
      <c r="HW33" s="72"/>
      <c r="HX33" s="72"/>
      <c r="HY33" s="72"/>
      <c r="HZ33" s="72"/>
      <c r="IA33" s="72"/>
      <c r="IB33" s="72"/>
      <c r="IC33" s="72"/>
      <c r="ID33" s="72"/>
      <c r="IE33" s="72"/>
      <c r="IF33" s="72"/>
      <c r="IG33" s="72"/>
      <c r="IH33" s="72"/>
      <c r="II33" s="72"/>
      <c r="IJ33" s="72"/>
      <c r="IK33" s="72"/>
      <c r="IL33" s="72"/>
      <c r="IM33" s="72"/>
      <c r="IN33" s="72"/>
      <c r="IO33" s="72"/>
      <c r="IP33" s="72"/>
      <c r="IQ33" s="72"/>
      <c r="IR33" s="72"/>
      <c r="IS33" s="72"/>
      <c r="IT33" s="72"/>
      <c r="IU33" s="72"/>
      <c r="IV33" s="72"/>
      <c r="IW33" s="72"/>
      <c r="IX33" s="72"/>
    </row>
    <row r="34" spans="1:258" ht="191.25" customHeight="1" thickBot="1" x14ac:dyDescent="0.25">
      <c r="A34" s="209">
        <v>24</v>
      </c>
      <c r="B34" s="110" t="s">
        <v>284</v>
      </c>
      <c r="C34" s="111" t="s">
        <v>119</v>
      </c>
      <c r="D34" s="111" t="s">
        <v>182</v>
      </c>
      <c r="E34" s="111" t="s">
        <v>238</v>
      </c>
      <c r="F34" s="111" t="s">
        <v>6</v>
      </c>
      <c r="G34" s="111" t="s">
        <v>184</v>
      </c>
      <c r="H34" s="111" t="s">
        <v>469</v>
      </c>
      <c r="I34" s="111" t="s">
        <v>468</v>
      </c>
      <c r="J34" s="111" t="s">
        <v>459</v>
      </c>
      <c r="K34" s="111" t="s">
        <v>35</v>
      </c>
      <c r="L34" s="111" t="s">
        <v>172</v>
      </c>
      <c r="M34" s="111" t="s">
        <v>17</v>
      </c>
      <c r="N34" s="111" t="s">
        <v>24</v>
      </c>
      <c r="O34" s="111" t="str">
        <f>IF(N34='[1]NO BORRAR'!$H$1,'[1]NO BORRAR'!$L$1,IF(N34='[1]NO BORRAR'!$H$2,'[1]NO BORRAR'!$L$2,IF(N34='[1]NO BORRAR'!$H$3,'[1]NO BORRAR'!$L$3,IF(N34='[1]NO BORRAR'!$H$4,'[1]NO BORRAR'!$L$4,))))</f>
        <v>EVITAR, REDUCIR, COMPARTIR O TRANSFERIR EL RIESGO</v>
      </c>
      <c r="P34" s="111" t="s">
        <v>27</v>
      </c>
      <c r="Q34" s="101" t="s">
        <v>777</v>
      </c>
      <c r="R34" s="101"/>
      <c r="S34" s="111"/>
      <c r="T34" s="110"/>
      <c r="U34" s="111"/>
      <c r="V34" s="111" t="s">
        <v>172</v>
      </c>
      <c r="W34" s="111" t="s">
        <v>16</v>
      </c>
      <c r="X34" s="111" t="s">
        <v>23</v>
      </c>
      <c r="Y34" s="111" t="str">
        <f>IF(X34='[1]NO BORRAR'!$H$1,'[1]NO BORRAR'!$L$1,IF(X34='[1]NO BORRAR'!$H$2,'[1]NO BORRAR'!$L$2,IF(X34='[1]NO BORRAR'!$H$3,'[1]NO BORRAR'!$L$3,IF(X34='[1]NO BORRAR'!$H$4,'[1]NO BORRAR'!$L$4,))))</f>
        <v>REDUCIR O ASUMIR EL RIESGO</v>
      </c>
      <c r="Z34" s="111" t="s">
        <v>128</v>
      </c>
      <c r="AA34" s="111" t="s">
        <v>204</v>
      </c>
      <c r="AB34" s="111" t="s">
        <v>209</v>
      </c>
      <c r="AC34" s="111" t="s">
        <v>195</v>
      </c>
      <c r="AD34" s="111" t="s">
        <v>196</v>
      </c>
      <c r="AE34" s="125" t="s">
        <v>598</v>
      </c>
      <c r="AF34" s="125" t="s">
        <v>599</v>
      </c>
      <c r="AG34" s="125" t="s">
        <v>662</v>
      </c>
      <c r="AH34" s="125" t="s">
        <v>663</v>
      </c>
      <c r="AI34" s="165" t="s">
        <v>662</v>
      </c>
      <c r="AJ34" s="220" t="s">
        <v>776</v>
      </c>
      <c r="AK34" s="121" t="s">
        <v>958</v>
      </c>
      <c r="AL34" s="121" t="s">
        <v>950</v>
      </c>
      <c r="AM34" s="196"/>
      <c r="AN34" s="242"/>
      <c r="AO34" s="111"/>
      <c r="AP34" s="72"/>
      <c r="AQ34" s="72"/>
      <c r="AR34" s="125" t="s">
        <v>1052</v>
      </c>
      <c r="AS34" s="244" t="s">
        <v>1018</v>
      </c>
      <c r="AT34" s="72"/>
      <c r="AU34" s="72"/>
      <c r="AV34" s="72"/>
      <c r="AW34" s="72"/>
      <c r="AX34" s="72"/>
      <c r="AY34" s="72"/>
      <c r="AZ34" s="72"/>
      <c r="BA34" s="72"/>
      <c r="BB34" s="72"/>
      <c r="BC34" s="72"/>
      <c r="BD34" s="72"/>
      <c r="BE34" s="72"/>
      <c r="BF34" s="72"/>
      <c r="BG34" s="72"/>
      <c r="BH34" s="72"/>
      <c r="BI34" s="72"/>
      <c r="BJ34" s="72"/>
      <c r="BK34" s="72"/>
      <c r="BL34" s="72"/>
      <c r="BM34" s="72"/>
      <c r="BN34" s="72"/>
      <c r="BO34" s="72"/>
      <c r="BP34" s="72"/>
      <c r="BQ34" s="72"/>
      <c r="BR34" s="72"/>
      <c r="BS34" s="72"/>
      <c r="BT34" s="72"/>
      <c r="BU34" s="72"/>
      <c r="BV34" s="72"/>
      <c r="BW34" s="72"/>
      <c r="BX34" s="72"/>
      <c r="BY34" s="72"/>
      <c r="BZ34" s="72"/>
      <c r="CA34" s="72"/>
      <c r="CB34" s="72"/>
      <c r="CC34" s="72"/>
      <c r="CD34" s="72"/>
      <c r="CE34" s="72"/>
      <c r="CF34" s="72"/>
      <c r="CG34" s="72"/>
      <c r="CH34" s="72"/>
      <c r="CI34" s="72"/>
      <c r="CJ34" s="72"/>
      <c r="CK34" s="72"/>
      <c r="CL34" s="72"/>
      <c r="CM34" s="72"/>
      <c r="CN34" s="72"/>
      <c r="CO34" s="72"/>
      <c r="CP34" s="72"/>
      <c r="CQ34" s="72"/>
      <c r="CR34" s="72"/>
      <c r="CS34" s="72"/>
      <c r="CT34" s="72"/>
      <c r="CU34" s="72"/>
      <c r="CV34" s="72"/>
      <c r="CW34" s="72"/>
      <c r="CX34" s="72"/>
      <c r="CY34" s="72"/>
      <c r="CZ34" s="72"/>
      <c r="DA34" s="72"/>
      <c r="DB34" s="72"/>
      <c r="DC34" s="72"/>
      <c r="DD34" s="72"/>
      <c r="DE34" s="72"/>
      <c r="DF34" s="72"/>
      <c r="DG34" s="72"/>
      <c r="DH34" s="72"/>
      <c r="DI34" s="72"/>
      <c r="DJ34" s="72"/>
      <c r="DK34" s="72"/>
      <c r="DL34" s="72"/>
      <c r="DM34" s="72"/>
      <c r="DN34" s="72"/>
      <c r="DO34" s="72"/>
      <c r="DP34" s="72"/>
      <c r="DQ34" s="72"/>
      <c r="DR34" s="72"/>
      <c r="DS34" s="72"/>
      <c r="DT34" s="72"/>
      <c r="DU34" s="72"/>
      <c r="DV34" s="72"/>
      <c r="DW34" s="72"/>
      <c r="DX34" s="72"/>
      <c r="DY34" s="72"/>
      <c r="DZ34" s="72"/>
      <c r="EA34" s="72"/>
      <c r="EB34" s="72"/>
      <c r="EC34" s="72"/>
      <c r="ED34" s="72"/>
      <c r="EE34" s="72"/>
      <c r="EF34" s="72"/>
      <c r="EG34" s="72"/>
      <c r="EH34" s="72"/>
      <c r="EI34" s="72"/>
      <c r="EJ34" s="72"/>
      <c r="EK34" s="72"/>
      <c r="EL34" s="72"/>
      <c r="EM34" s="72"/>
      <c r="EN34" s="72"/>
      <c r="EO34" s="72"/>
      <c r="EP34" s="72"/>
      <c r="EQ34" s="72"/>
      <c r="ER34" s="72"/>
      <c r="ES34" s="72"/>
      <c r="ET34" s="72"/>
      <c r="EU34" s="72"/>
      <c r="EV34" s="72"/>
      <c r="EW34" s="72"/>
      <c r="EX34" s="72"/>
      <c r="EY34" s="72"/>
      <c r="EZ34" s="72"/>
      <c r="FA34" s="72"/>
      <c r="FB34" s="72"/>
      <c r="FC34" s="72"/>
      <c r="FD34" s="72"/>
      <c r="FE34" s="72"/>
      <c r="FF34" s="72"/>
      <c r="FG34" s="72"/>
      <c r="FH34" s="72"/>
      <c r="FI34" s="72"/>
      <c r="FJ34" s="72"/>
      <c r="FK34" s="72"/>
      <c r="FL34" s="72"/>
      <c r="FM34" s="72"/>
      <c r="FN34" s="72"/>
      <c r="FO34" s="72"/>
      <c r="FP34" s="72"/>
      <c r="FQ34" s="72"/>
      <c r="FR34" s="72"/>
      <c r="FS34" s="72"/>
      <c r="FT34" s="72"/>
      <c r="FU34" s="72"/>
      <c r="FV34" s="72"/>
      <c r="FW34" s="72"/>
      <c r="FX34" s="72"/>
      <c r="FY34" s="72"/>
      <c r="FZ34" s="72"/>
      <c r="GA34" s="72"/>
      <c r="GB34" s="72"/>
      <c r="GC34" s="72"/>
      <c r="GD34" s="72"/>
      <c r="GE34" s="72"/>
      <c r="GF34" s="72"/>
      <c r="GG34" s="72"/>
      <c r="GH34" s="72"/>
      <c r="GI34" s="72"/>
      <c r="GJ34" s="72"/>
      <c r="GK34" s="72"/>
      <c r="GL34" s="72"/>
      <c r="GM34" s="72"/>
      <c r="GN34" s="72"/>
      <c r="GO34" s="72"/>
      <c r="GP34" s="72"/>
      <c r="GQ34" s="72"/>
      <c r="GR34" s="72"/>
      <c r="GS34" s="72"/>
      <c r="GT34" s="72"/>
      <c r="GU34" s="72"/>
      <c r="GV34" s="72"/>
      <c r="GW34" s="72"/>
      <c r="GX34" s="72"/>
      <c r="GY34" s="72"/>
      <c r="GZ34" s="72"/>
      <c r="HA34" s="72"/>
      <c r="HB34" s="72"/>
      <c r="HC34" s="72"/>
      <c r="HD34" s="72"/>
      <c r="HE34" s="72"/>
      <c r="HF34" s="72"/>
      <c r="HG34" s="72"/>
      <c r="HH34" s="72"/>
      <c r="HI34" s="72"/>
      <c r="HJ34" s="72"/>
      <c r="HK34" s="72"/>
      <c r="HL34" s="72"/>
      <c r="HM34" s="72"/>
      <c r="HN34" s="72"/>
      <c r="HO34" s="72"/>
      <c r="HP34" s="72"/>
      <c r="HQ34" s="72"/>
      <c r="HR34" s="72"/>
      <c r="HS34" s="72"/>
      <c r="HT34" s="72"/>
      <c r="HU34" s="72"/>
      <c r="HV34" s="72"/>
      <c r="HW34" s="72"/>
      <c r="HX34" s="72"/>
      <c r="HY34" s="72"/>
      <c r="HZ34" s="72"/>
      <c r="IA34" s="72"/>
      <c r="IB34" s="72"/>
      <c r="IC34" s="72"/>
      <c r="ID34" s="72"/>
      <c r="IE34" s="72"/>
      <c r="IF34" s="72"/>
      <c r="IG34" s="72"/>
      <c r="IH34" s="72"/>
      <c r="II34" s="72"/>
      <c r="IJ34" s="72"/>
      <c r="IK34" s="72"/>
      <c r="IL34" s="72"/>
      <c r="IM34" s="72"/>
      <c r="IN34" s="72"/>
      <c r="IO34" s="72"/>
      <c r="IP34" s="72"/>
      <c r="IQ34" s="72"/>
      <c r="IR34" s="72"/>
      <c r="IS34" s="72"/>
      <c r="IT34" s="72"/>
      <c r="IU34" s="72"/>
      <c r="IV34" s="72"/>
      <c r="IW34" s="72"/>
      <c r="IX34" s="72"/>
    </row>
    <row r="35" spans="1:258" ht="305.25" customHeight="1" thickBot="1" x14ac:dyDescent="0.25">
      <c r="A35" s="210">
        <v>25</v>
      </c>
      <c r="B35" s="105" t="s">
        <v>102</v>
      </c>
      <c r="C35" s="101" t="s">
        <v>120</v>
      </c>
      <c r="D35" s="101" t="s">
        <v>193</v>
      </c>
      <c r="E35" s="101" t="s">
        <v>425</v>
      </c>
      <c r="F35" s="101" t="s">
        <v>6</v>
      </c>
      <c r="G35" s="101" t="s">
        <v>185</v>
      </c>
      <c r="H35" s="101" t="s">
        <v>781</v>
      </c>
      <c r="I35" s="101" t="s">
        <v>481</v>
      </c>
      <c r="J35" s="101" t="s">
        <v>482</v>
      </c>
      <c r="K35" s="101" t="s">
        <v>37</v>
      </c>
      <c r="L35" s="101" t="s">
        <v>171</v>
      </c>
      <c r="M35" s="101" t="s">
        <v>17</v>
      </c>
      <c r="N35" s="101" t="s">
        <v>25</v>
      </c>
      <c r="O35" s="101" t="s">
        <v>98</v>
      </c>
      <c r="P35" s="101" t="s">
        <v>26</v>
      </c>
      <c r="Q35" s="193" t="s">
        <v>377</v>
      </c>
      <c r="R35" s="193"/>
      <c r="S35" s="193" t="s">
        <v>26</v>
      </c>
      <c r="T35" s="114" t="s">
        <v>27</v>
      </c>
      <c r="U35" s="101" t="s">
        <v>27</v>
      </c>
      <c r="V35" s="101" t="s">
        <v>172</v>
      </c>
      <c r="W35" s="101" t="s">
        <v>17</v>
      </c>
      <c r="X35" s="101" t="s">
        <v>24</v>
      </c>
      <c r="Y35" s="101" t="s">
        <v>98</v>
      </c>
      <c r="Z35" s="101" t="s">
        <v>782</v>
      </c>
      <c r="AA35" s="125" t="s">
        <v>982</v>
      </c>
      <c r="AB35" s="101" t="s">
        <v>483</v>
      </c>
      <c r="AC35" s="101" t="s">
        <v>195</v>
      </c>
      <c r="AD35" s="101" t="s">
        <v>196</v>
      </c>
      <c r="AE35" s="125" t="s">
        <v>553</v>
      </c>
      <c r="AF35" s="135" t="s">
        <v>554</v>
      </c>
      <c r="AG35" s="125" t="s">
        <v>664</v>
      </c>
      <c r="AH35" s="135" t="s">
        <v>665</v>
      </c>
      <c r="AI35" s="171" t="s">
        <v>794</v>
      </c>
      <c r="AJ35" s="220" t="s">
        <v>795</v>
      </c>
      <c r="AK35" s="121" t="s">
        <v>983</v>
      </c>
      <c r="AL35" s="121" t="s">
        <v>984</v>
      </c>
      <c r="AM35" s="196"/>
      <c r="AN35" s="236"/>
      <c r="AO35" s="237"/>
      <c r="AP35" s="72"/>
      <c r="AQ35" s="72"/>
      <c r="AR35" s="125" t="s">
        <v>1053</v>
      </c>
      <c r="AS35" s="238" t="s">
        <v>1031</v>
      </c>
      <c r="AT35" s="72"/>
      <c r="AU35" s="72"/>
      <c r="AV35" s="72"/>
      <c r="AW35" s="72"/>
      <c r="AX35" s="72"/>
      <c r="AY35" s="72"/>
      <c r="AZ35" s="72"/>
      <c r="BA35" s="72"/>
      <c r="BB35" s="72"/>
      <c r="BC35" s="72"/>
      <c r="BD35" s="72"/>
      <c r="BE35" s="72"/>
      <c r="BF35" s="72"/>
      <c r="BG35" s="72"/>
      <c r="BH35" s="72"/>
      <c r="BI35" s="72"/>
      <c r="BJ35" s="72"/>
      <c r="BK35" s="72"/>
      <c r="BL35" s="72"/>
      <c r="BM35" s="72"/>
      <c r="BN35" s="72"/>
      <c r="BO35" s="72"/>
      <c r="BP35" s="72"/>
      <c r="BQ35" s="72"/>
      <c r="BR35" s="72"/>
      <c r="BS35" s="72"/>
      <c r="BT35" s="72"/>
      <c r="BU35" s="72"/>
      <c r="BV35" s="72"/>
      <c r="BW35" s="72"/>
      <c r="BX35" s="72"/>
      <c r="BY35" s="72"/>
      <c r="BZ35" s="72"/>
      <c r="CA35" s="72"/>
      <c r="CB35" s="72"/>
      <c r="CC35" s="72"/>
      <c r="CD35" s="72"/>
      <c r="CE35" s="72"/>
      <c r="CF35" s="72"/>
      <c r="CG35" s="72"/>
      <c r="CH35" s="72"/>
      <c r="CI35" s="72"/>
      <c r="CJ35" s="72"/>
      <c r="CK35" s="72"/>
      <c r="CL35" s="72"/>
      <c r="CM35" s="72"/>
      <c r="CN35" s="72"/>
      <c r="CO35" s="72"/>
      <c r="CP35" s="72"/>
      <c r="CQ35" s="72"/>
      <c r="CR35" s="72"/>
      <c r="CS35" s="72"/>
      <c r="CT35" s="72"/>
      <c r="CU35" s="72"/>
      <c r="CV35" s="72"/>
      <c r="CW35" s="72"/>
      <c r="CX35" s="72"/>
      <c r="CY35" s="72"/>
      <c r="CZ35" s="72"/>
      <c r="DA35" s="72"/>
      <c r="DB35" s="72"/>
      <c r="DC35" s="72"/>
      <c r="DD35" s="72"/>
      <c r="DE35" s="72"/>
      <c r="DF35" s="72"/>
      <c r="DG35" s="72"/>
      <c r="DH35" s="72"/>
      <c r="DI35" s="72"/>
      <c r="DJ35" s="72"/>
      <c r="DK35" s="72"/>
      <c r="DL35" s="72"/>
      <c r="DM35" s="72"/>
      <c r="DN35" s="72"/>
      <c r="DO35" s="72"/>
      <c r="DP35" s="72"/>
      <c r="DQ35" s="72"/>
      <c r="DR35" s="72"/>
      <c r="DS35" s="72"/>
      <c r="DT35" s="72"/>
      <c r="DU35" s="72"/>
      <c r="DV35" s="72"/>
      <c r="DW35" s="72"/>
      <c r="DX35" s="72"/>
      <c r="DY35" s="72"/>
      <c r="DZ35" s="72"/>
      <c r="EA35" s="72"/>
      <c r="EB35" s="72"/>
      <c r="EC35" s="72"/>
      <c r="ED35" s="72"/>
      <c r="EE35" s="72"/>
      <c r="EF35" s="72"/>
      <c r="EG35" s="72"/>
      <c r="EH35" s="72"/>
      <c r="EI35" s="72"/>
      <c r="EJ35" s="72"/>
      <c r="EK35" s="72"/>
      <c r="EL35" s="72"/>
      <c r="EM35" s="72"/>
      <c r="EN35" s="72"/>
      <c r="EO35" s="72"/>
      <c r="EP35" s="72"/>
      <c r="EQ35" s="72"/>
      <c r="ER35" s="72"/>
      <c r="ES35" s="72"/>
      <c r="ET35" s="72"/>
      <c r="EU35" s="72"/>
      <c r="EV35" s="72"/>
      <c r="EW35" s="72"/>
      <c r="EX35" s="72"/>
      <c r="EY35" s="72"/>
      <c r="EZ35" s="72"/>
      <c r="FA35" s="72"/>
      <c r="FB35" s="72"/>
      <c r="FC35" s="72"/>
      <c r="FD35" s="72"/>
      <c r="FE35" s="72"/>
      <c r="FF35" s="72"/>
      <c r="FG35" s="72"/>
      <c r="FH35" s="72"/>
      <c r="FI35" s="72"/>
      <c r="FJ35" s="72"/>
      <c r="FK35" s="72"/>
      <c r="FL35" s="72"/>
      <c r="FM35" s="72"/>
      <c r="FN35" s="72"/>
      <c r="FO35" s="72"/>
      <c r="FP35" s="72"/>
      <c r="FQ35" s="72"/>
      <c r="FR35" s="72"/>
      <c r="FS35" s="72"/>
      <c r="FT35" s="72"/>
      <c r="FU35" s="72"/>
      <c r="FV35" s="72"/>
      <c r="FW35" s="72"/>
      <c r="FX35" s="72"/>
      <c r="FY35" s="72"/>
      <c r="FZ35" s="72"/>
      <c r="GA35" s="72"/>
      <c r="GB35" s="72"/>
      <c r="GC35" s="72"/>
      <c r="GD35" s="72"/>
      <c r="GE35" s="72"/>
      <c r="GF35" s="72"/>
      <c r="GG35" s="72"/>
      <c r="GH35" s="72"/>
      <c r="GI35" s="72"/>
      <c r="GJ35" s="72"/>
      <c r="GK35" s="72"/>
      <c r="GL35" s="72"/>
      <c r="GM35" s="72"/>
      <c r="GN35" s="72"/>
      <c r="GO35" s="72"/>
      <c r="GP35" s="72"/>
      <c r="GQ35" s="72"/>
      <c r="GR35" s="72"/>
      <c r="GS35" s="72"/>
      <c r="GT35" s="72"/>
      <c r="GU35" s="72"/>
      <c r="GV35" s="72"/>
      <c r="GW35" s="72"/>
      <c r="GX35" s="72"/>
      <c r="GY35" s="72"/>
      <c r="GZ35" s="72"/>
      <c r="HA35" s="72"/>
      <c r="HB35" s="72"/>
      <c r="HC35" s="72"/>
      <c r="HD35" s="72"/>
      <c r="HE35" s="72"/>
      <c r="HF35" s="72"/>
      <c r="HG35" s="72"/>
      <c r="HH35" s="72"/>
      <c r="HI35" s="72"/>
      <c r="HJ35" s="72"/>
      <c r="HK35" s="72"/>
      <c r="HL35" s="72"/>
      <c r="HM35" s="72"/>
      <c r="HN35" s="72"/>
      <c r="HO35" s="72"/>
      <c r="HP35" s="72"/>
      <c r="HQ35" s="72"/>
      <c r="HR35" s="72"/>
      <c r="HS35" s="72"/>
      <c r="HT35" s="72"/>
      <c r="HU35" s="72"/>
      <c r="HV35" s="72"/>
      <c r="HW35" s="72"/>
      <c r="HX35" s="72"/>
      <c r="HY35" s="72"/>
      <c r="HZ35" s="72"/>
      <c r="IA35" s="72"/>
      <c r="IB35" s="72"/>
      <c r="IC35" s="72"/>
      <c r="ID35" s="72"/>
      <c r="IE35" s="72"/>
      <c r="IF35" s="72"/>
      <c r="IG35" s="72"/>
      <c r="IH35" s="72"/>
      <c r="II35" s="72"/>
      <c r="IJ35" s="72"/>
      <c r="IK35" s="72"/>
      <c r="IL35" s="72"/>
      <c r="IM35" s="72"/>
      <c r="IN35" s="72"/>
      <c r="IO35" s="72"/>
      <c r="IP35" s="72"/>
      <c r="IQ35" s="72"/>
      <c r="IR35" s="72"/>
      <c r="IS35" s="72"/>
      <c r="IT35" s="72"/>
      <c r="IU35" s="72"/>
      <c r="IV35" s="72"/>
      <c r="IW35" s="72"/>
      <c r="IX35" s="72"/>
    </row>
    <row r="36" spans="1:258" ht="270.75" customHeight="1" thickBot="1" x14ac:dyDescent="0.25">
      <c r="A36" s="209">
        <v>26</v>
      </c>
      <c r="B36" s="102" t="s">
        <v>102</v>
      </c>
      <c r="C36" s="98" t="s">
        <v>120</v>
      </c>
      <c r="D36" s="98" t="s">
        <v>193</v>
      </c>
      <c r="E36" s="98" t="s">
        <v>425</v>
      </c>
      <c r="F36" s="98" t="s">
        <v>6</v>
      </c>
      <c r="G36" s="98" t="s">
        <v>187</v>
      </c>
      <c r="H36" s="98" t="s">
        <v>217</v>
      </c>
      <c r="I36" s="98" t="s">
        <v>218</v>
      </c>
      <c r="J36" s="98" t="s">
        <v>219</v>
      </c>
      <c r="K36" s="98" t="s">
        <v>33</v>
      </c>
      <c r="L36" s="98" t="s">
        <v>171</v>
      </c>
      <c r="M36" s="98" t="s">
        <v>19</v>
      </c>
      <c r="N36" s="98" t="s">
        <v>25</v>
      </c>
      <c r="O36" s="98" t="s">
        <v>98</v>
      </c>
      <c r="P36" s="101" t="s">
        <v>27</v>
      </c>
      <c r="Q36" s="192" t="s">
        <v>389</v>
      </c>
      <c r="R36" s="192" t="s">
        <v>390</v>
      </c>
      <c r="S36" s="192" t="s">
        <v>26</v>
      </c>
      <c r="T36" s="108" t="s">
        <v>26</v>
      </c>
      <c r="U36" s="98" t="s">
        <v>26</v>
      </c>
      <c r="V36" s="98" t="s">
        <v>172</v>
      </c>
      <c r="W36" s="98" t="s">
        <v>19</v>
      </c>
      <c r="X36" s="98" t="s">
        <v>25</v>
      </c>
      <c r="Y36" s="98" t="s">
        <v>98</v>
      </c>
      <c r="Z36" s="98" t="s">
        <v>876</v>
      </c>
      <c r="AA36" s="98" t="s">
        <v>220</v>
      </c>
      <c r="AB36" s="98" t="s">
        <v>426</v>
      </c>
      <c r="AC36" s="98" t="s">
        <v>195</v>
      </c>
      <c r="AD36" s="98" t="s">
        <v>196</v>
      </c>
      <c r="AE36" s="125" t="s">
        <v>555</v>
      </c>
      <c r="AF36" s="135" t="s">
        <v>556</v>
      </c>
      <c r="AG36" s="125" t="s">
        <v>666</v>
      </c>
      <c r="AH36" s="135" t="s">
        <v>667</v>
      </c>
      <c r="AI36" s="171" t="s">
        <v>783</v>
      </c>
      <c r="AJ36" s="220" t="s">
        <v>784</v>
      </c>
      <c r="AK36" s="121" t="s">
        <v>986</v>
      </c>
      <c r="AL36" s="121" t="s">
        <v>985</v>
      </c>
      <c r="AM36" s="196"/>
      <c r="AN36" s="236"/>
      <c r="AO36" s="237"/>
      <c r="AP36" s="72"/>
      <c r="AQ36" s="72"/>
      <c r="AR36" s="125" t="s">
        <v>1054</v>
      </c>
      <c r="AS36" s="238" t="s">
        <v>1031</v>
      </c>
      <c r="AT36" s="72"/>
      <c r="AU36" s="72"/>
      <c r="AV36" s="72"/>
      <c r="AW36" s="72"/>
      <c r="AX36" s="72"/>
      <c r="AY36" s="72"/>
      <c r="AZ36" s="72"/>
      <c r="BA36" s="72"/>
      <c r="BB36" s="72"/>
      <c r="BC36" s="72"/>
      <c r="BD36" s="72"/>
      <c r="BE36" s="72"/>
      <c r="BF36" s="72"/>
      <c r="BG36" s="72"/>
      <c r="BH36" s="72"/>
      <c r="BI36" s="72"/>
      <c r="BJ36" s="72"/>
      <c r="BK36" s="72"/>
      <c r="BL36" s="72"/>
      <c r="BM36" s="72"/>
      <c r="BN36" s="72"/>
      <c r="BO36" s="72"/>
      <c r="BP36" s="72"/>
      <c r="BQ36" s="72"/>
      <c r="BR36" s="72"/>
      <c r="BS36" s="72"/>
      <c r="BT36" s="72"/>
      <c r="BU36" s="72"/>
      <c r="BV36" s="72"/>
      <c r="BW36" s="72"/>
      <c r="BX36" s="72"/>
      <c r="BY36" s="72"/>
      <c r="BZ36" s="72"/>
      <c r="CA36" s="72"/>
      <c r="CB36" s="72"/>
      <c r="CC36" s="72"/>
      <c r="CD36" s="72"/>
      <c r="CE36" s="72"/>
      <c r="CF36" s="72"/>
      <c r="CG36" s="72"/>
      <c r="CH36" s="72"/>
      <c r="CI36" s="72"/>
      <c r="CJ36" s="72"/>
      <c r="CK36" s="72"/>
      <c r="CL36" s="72"/>
      <c r="CM36" s="72"/>
      <c r="CN36" s="72"/>
      <c r="CO36" s="72"/>
      <c r="CP36" s="72"/>
      <c r="CQ36" s="72"/>
      <c r="CR36" s="72"/>
      <c r="CS36" s="72"/>
      <c r="CT36" s="72"/>
      <c r="CU36" s="72"/>
      <c r="CV36" s="72"/>
      <c r="CW36" s="72"/>
      <c r="CX36" s="72"/>
      <c r="CY36" s="72"/>
      <c r="CZ36" s="72"/>
      <c r="DA36" s="72"/>
      <c r="DB36" s="72"/>
      <c r="DC36" s="72"/>
      <c r="DD36" s="72"/>
      <c r="DE36" s="72"/>
      <c r="DF36" s="72"/>
      <c r="DG36" s="72"/>
      <c r="DH36" s="72"/>
      <c r="DI36" s="72"/>
      <c r="DJ36" s="72"/>
      <c r="DK36" s="72"/>
      <c r="DL36" s="72"/>
      <c r="DM36" s="72"/>
      <c r="DN36" s="72"/>
      <c r="DO36" s="72"/>
      <c r="DP36" s="72"/>
      <c r="DQ36" s="72"/>
      <c r="DR36" s="72"/>
      <c r="DS36" s="72"/>
      <c r="DT36" s="72"/>
      <c r="DU36" s="72"/>
      <c r="DV36" s="72"/>
      <c r="DW36" s="72"/>
      <c r="DX36" s="72"/>
      <c r="DY36" s="72"/>
      <c r="DZ36" s="72"/>
      <c r="EA36" s="72"/>
      <c r="EB36" s="72"/>
      <c r="EC36" s="72"/>
      <c r="ED36" s="72"/>
      <c r="EE36" s="72"/>
      <c r="EF36" s="72"/>
      <c r="EG36" s="72"/>
      <c r="EH36" s="72"/>
      <c r="EI36" s="72"/>
      <c r="EJ36" s="72"/>
      <c r="EK36" s="72"/>
      <c r="EL36" s="72"/>
      <c r="EM36" s="72"/>
      <c r="EN36" s="72"/>
      <c r="EO36" s="72"/>
      <c r="EP36" s="72"/>
      <c r="EQ36" s="72"/>
      <c r="ER36" s="72"/>
      <c r="ES36" s="72"/>
      <c r="ET36" s="72"/>
      <c r="EU36" s="72"/>
      <c r="EV36" s="72"/>
      <c r="EW36" s="72"/>
      <c r="EX36" s="72"/>
      <c r="EY36" s="72"/>
      <c r="EZ36" s="72"/>
      <c r="FA36" s="72"/>
      <c r="FB36" s="72"/>
      <c r="FC36" s="72"/>
      <c r="FD36" s="72"/>
      <c r="FE36" s="72"/>
      <c r="FF36" s="72"/>
      <c r="FG36" s="72"/>
      <c r="FH36" s="72"/>
      <c r="FI36" s="72"/>
      <c r="FJ36" s="72"/>
      <c r="FK36" s="72"/>
      <c r="FL36" s="72"/>
      <c r="FM36" s="72"/>
      <c r="FN36" s="72"/>
      <c r="FO36" s="72"/>
      <c r="FP36" s="72"/>
      <c r="FQ36" s="72"/>
      <c r="FR36" s="72"/>
      <c r="FS36" s="72"/>
      <c r="FT36" s="72"/>
      <c r="FU36" s="72"/>
      <c r="FV36" s="72"/>
      <c r="FW36" s="72"/>
      <c r="FX36" s="72"/>
      <c r="FY36" s="72"/>
      <c r="FZ36" s="72"/>
      <c r="GA36" s="72"/>
      <c r="GB36" s="72"/>
      <c r="GC36" s="72"/>
      <c r="GD36" s="72"/>
      <c r="GE36" s="72"/>
      <c r="GF36" s="72"/>
      <c r="GG36" s="72"/>
      <c r="GH36" s="72"/>
      <c r="GI36" s="72"/>
      <c r="GJ36" s="72"/>
      <c r="GK36" s="72"/>
      <c r="GL36" s="72"/>
      <c r="GM36" s="72"/>
      <c r="GN36" s="72"/>
      <c r="GO36" s="72"/>
      <c r="GP36" s="72"/>
      <c r="GQ36" s="72"/>
      <c r="GR36" s="72"/>
      <c r="GS36" s="72"/>
      <c r="GT36" s="72"/>
      <c r="GU36" s="72"/>
      <c r="GV36" s="72"/>
      <c r="GW36" s="72"/>
      <c r="GX36" s="72"/>
      <c r="GY36" s="72"/>
      <c r="GZ36" s="72"/>
      <c r="HA36" s="72"/>
      <c r="HB36" s="72"/>
      <c r="HC36" s="72"/>
      <c r="HD36" s="72"/>
      <c r="HE36" s="72"/>
      <c r="HF36" s="72"/>
      <c r="HG36" s="72"/>
      <c r="HH36" s="72"/>
      <c r="HI36" s="72"/>
      <c r="HJ36" s="72"/>
      <c r="HK36" s="72"/>
      <c r="HL36" s="72"/>
      <c r="HM36" s="72"/>
      <c r="HN36" s="72"/>
      <c r="HO36" s="72"/>
      <c r="HP36" s="72"/>
      <c r="HQ36" s="72"/>
      <c r="HR36" s="72"/>
      <c r="HS36" s="72"/>
      <c r="HT36" s="72"/>
      <c r="HU36" s="72"/>
      <c r="HV36" s="72"/>
      <c r="HW36" s="72"/>
      <c r="HX36" s="72"/>
      <c r="HY36" s="72"/>
      <c r="HZ36" s="72"/>
      <c r="IA36" s="72"/>
      <c r="IB36" s="72"/>
      <c r="IC36" s="72"/>
      <c r="ID36" s="72"/>
      <c r="IE36" s="72"/>
      <c r="IF36" s="72"/>
      <c r="IG36" s="72"/>
      <c r="IH36" s="72"/>
      <c r="II36" s="72"/>
      <c r="IJ36" s="72"/>
      <c r="IK36" s="72"/>
      <c r="IL36" s="72"/>
      <c r="IM36" s="72"/>
      <c r="IN36" s="72"/>
      <c r="IO36" s="72"/>
      <c r="IP36" s="72"/>
      <c r="IQ36" s="72"/>
      <c r="IR36" s="72"/>
      <c r="IS36" s="72"/>
      <c r="IT36" s="72"/>
      <c r="IU36" s="72"/>
      <c r="IV36" s="72"/>
      <c r="IW36" s="72"/>
      <c r="IX36" s="72"/>
    </row>
    <row r="37" spans="1:258" ht="408.75" customHeight="1" thickBot="1" x14ac:dyDescent="0.25">
      <c r="A37" s="210">
        <v>27</v>
      </c>
      <c r="B37" s="102" t="s">
        <v>102</v>
      </c>
      <c r="C37" s="98" t="s">
        <v>120</v>
      </c>
      <c r="D37" s="98" t="s">
        <v>193</v>
      </c>
      <c r="E37" s="98" t="s">
        <v>425</v>
      </c>
      <c r="F37" s="98" t="s">
        <v>6</v>
      </c>
      <c r="G37" s="98" t="s">
        <v>183</v>
      </c>
      <c r="H37" s="98" t="s">
        <v>785</v>
      </c>
      <c r="I37" s="98" t="s">
        <v>221</v>
      </c>
      <c r="J37" s="98" t="s">
        <v>222</v>
      </c>
      <c r="K37" s="98" t="s">
        <v>29</v>
      </c>
      <c r="L37" s="98" t="s">
        <v>171</v>
      </c>
      <c r="M37" s="98" t="s">
        <v>18</v>
      </c>
      <c r="N37" s="98" t="s">
        <v>25</v>
      </c>
      <c r="O37" s="98" t="s">
        <v>98</v>
      </c>
      <c r="P37" s="101" t="s">
        <v>26</v>
      </c>
      <c r="Q37" s="98" t="s">
        <v>391</v>
      </c>
      <c r="R37" s="98"/>
      <c r="S37" s="98" t="s">
        <v>26</v>
      </c>
      <c r="T37" s="108" t="s">
        <v>26</v>
      </c>
      <c r="U37" s="98" t="s">
        <v>27</v>
      </c>
      <c r="V37" s="98" t="s">
        <v>172</v>
      </c>
      <c r="W37" s="98" t="s">
        <v>18</v>
      </c>
      <c r="X37" s="98" t="s">
        <v>25</v>
      </c>
      <c r="Y37" s="98" t="s">
        <v>98</v>
      </c>
      <c r="Z37" s="98" t="s">
        <v>223</v>
      </c>
      <c r="AA37" s="98" t="s">
        <v>786</v>
      </c>
      <c r="AB37" s="98" t="s">
        <v>388</v>
      </c>
      <c r="AC37" s="98" t="s">
        <v>195</v>
      </c>
      <c r="AD37" s="98" t="s">
        <v>196</v>
      </c>
      <c r="AE37" s="125" t="s">
        <v>557</v>
      </c>
      <c r="AF37" s="137" t="s">
        <v>558</v>
      </c>
      <c r="AG37" s="125" t="s">
        <v>680</v>
      </c>
      <c r="AH37" s="135"/>
      <c r="AI37" s="165" t="s">
        <v>787</v>
      </c>
      <c r="AJ37" s="220" t="s">
        <v>788</v>
      </c>
      <c r="AK37" s="121" t="s">
        <v>987</v>
      </c>
      <c r="AL37" s="121" t="s">
        <v>988</v>
      </c>
      <c r="AM37" s="196"/>
      <c r="AN37" s="236"/>
      <c r="AO37" s="237"/>
      <c r="AP37" s="72"/>
      <c r="AQ37" s="72"/>
      <c r="AR37" s="125" t="s">
        <v>1055</v>
      </c>
      <c r="AS37" s="238" t="s">
        <v>1031</v>
      </c>
      <c r="AT37" s="72"/>
      <c r="AU37" s="72"/>
      <c r="AV37" s="72"/>
      <c r="AW37" s="72"/>
      <c r="AX37" s="72"/>
      <c r="AY37" s="72"/>
      <c r="AZ37" s="72"/>
      <c r="BA37" s="72"/>
      <c r="BB37" s="72"/>
      <c r="BC37" s="72"/>
      <c r="BD37" s="72"/>
      <c r="BE37" s="72"/>
      <c r="BF37" s="72"/>
      <c r="BG37" s="72"/>
      <c r="BH37" s="72"/>
      <c r="BI37" s="72"/>
      <c r="BJ37" s="72"/>
      <c r="BK37" s="72"/>
      <c r="BL37" s="72"/>
      <c r="BM37" s="72"/>
      <c r="BN37" s="72"/>
      <c r="BO37" s="72"/>
      <c r="BP37" s="72"/>
      <c r="BQ37" s="72"/>
      <c r="BR37" s="72"/>
      <c r="BS37" s="72"/>
      <c r="BT37" s="72"/>
      <c r="BU37" s="72"/>
      <c r="BV37" s="72"/>
      <c r="BW37" s="72"/>
      <c r="BX37" s="72"/>
      <c r="BY37" s="72"/>
      <c r="BZ37" s="72"/>
      <c r="CA37" s="72"/>
      <c r="CB37" s="72"/>
      <c r="CC37" s="72"/>
      <c r="CD37" s="72"/>
      <c r="CE37" s="72"/>
      <c r="CF37" s="72"/>
      <c r="CG37" s="72"/>
      <c r="CH37" s="72"/>
      <c r="CI37" s="72"/>
      <c r="CJ37" s="72"/>
      <c r="CK37" s="72"/>
      <c r="CL37" s="72"/>
      <c r="CM37" s="72"/>
      <c r="CN37" s="72"/>
      <c r="CO37" s="72"/>
      <c r="CP37" s="72"/>
      <c r="CQ37" s="72"/>
      <c r="CR37" s="72"/>
      <c r="CS37" s="72"/>
      <c r="CT37" s="72"/>
      <c r="CU37" s="72"/>
      <c r="CV37" s="72"/>
      <c r="CW37" s="72"/>
      <c r="CX37" s="72"/>
      <c r="CY37" s="72"/>
      <c r="CZ37" s="72"/>
      <c r="DA37" s="72"/>
      <c r="DB37" s="72"/>
      <c r="DC37" s="72"/>
      <c r="DD37" s="72"/>
      <c r="DE37" s="72"/>
      <c r="DF37" s="72"/>
      <c r="DG37" s="72"/>
      <c r="DH37" s="72"/>
      <c r="DI37" s="72"/>
      <c r="DJ37" s="72"/>
      <c r="DK37" s="72"/>
      <c r="DL37" s="72"/>
      <c r="DM37" s="72"/>
      <c r="DN37" s="72"/>
      <c r="DO37" s="72"/>
      <c r="DP37" s="72"/>
      <c r="DQ37" s="72"/>
      <c r="DR37" s="72"/>
      <c r="DS37" s="72"/>
      <c r="DT37" s="72"/>
      <c r="DU37" s="72"/>
      <c r="DV37" s="72"/>
      <c r="DW37" s="72"/>
      <c r="DX37" s="72"/>
      <c r="DY37" s="72"/>
      <c r="DZ37" s="72"/>
      <c r="EA37" s="72"/>
      <c r="EB37" s="72"/>
      <c r="EC37" s="72"/>
      <c r="ED37" s="72"/>
      <c r="EE37" s="72"/>
      <c r="EF37" s="72"/>
      <c r="EG37" s="72"/>
      <c r="EH37" s="72"/>
      <c r="EI37" s="72"/>
      <c r="EJ37" s="72"/>
      <c r="EK37" s="72"/>
      <c r="EL37" s="72"/>
      <c r="EM37" s="72"/>
      <c r="EN37" s="72"/>
      <c r="EO37" s="72"/>
      <c r="EP37" s="72"/>
      <c r="EQ37" s="72"/>
      <c r="ER37" s="72"/>
      <c r="ES37" s="72"/>
      <c r="ET37" s="72"/>
      <c r="EU37" s="72"/>
      <c r="EV37" s="72"/>
      <c r="EW37" s="72"/>
      <c r="EX37" s="72"/>
      <c r="EY37" s="72"/>
      <c r="EZ37" s="72"/>
      <c r="FA37" s="72"/>
      <c r="FB37" s="72"/>
      <c r="FC37" s="72"/>
      <c r="FD37" s="72"/>
      <c r="FE37" s="72"/>
      <c r="FF37" s="72"/>
      <c r="FG37" s="72"/>
      <c r="FH37" s="72"/>
      <c r="FI37" s="72"/>
      <c r="FJ37" s="72"/>
      <c r="FK37" s="72"/>
      <c r="FL37" s="72"/>
      <c r="FM37" s="72"/>
      <c r="FN37" s="72"/>
      <c r="FO37" s="72"/>
      <c r="FP37" s="72"/>
      <c r="FQ37" s="72"/>
      <c r="FR37" s="72"/>
      <c r="FS37" s="72"/>
      <c r="FT37" s="72"/>
      <c r="FU37" s="72"/>
      <c r="FV37" s="72"/>
      <c r="FW37" s="72"/>
      <c r="FX37" s="72"/>
      <c r="FY37" s="72"/>
      <c r="FZ37" s="72"/>
      <c r="GA37" s="72"/>
      <c r="GB37" s="72"/>
      <c r="GC37" s="72"/>
      <c r="GD37" s="72"/>
      <c r="GE37" s="72"/>
      <c r="GF37" s="72"/>
      <c r="GG37" s="72"/>
      <c r="GH37" s="72"/>
      <c r="GI37" s="72"/>
      <c r="GJ37" s="72"/>
      <c r="GK37" s="72"/>
      <c r="GL37" s="72"/>
      <c r="GM37" s="72"/>
      <c r="GN37" s="72"/>
      <c r="GO37" s="72"/>
      <c r="GP37" s="72"/>
      <c r="GQ37" s="72"/>
      <c r="GR37" s="72"/>
      <c r="GS37" s="72"/>
      <c r="GT37" s="72"/>
      <c r="GU37" s="72"/>
      <c r="GV37" s="72"/>
      <c r="GW37" s="72"/>
      <c r="GX37" s="72"/>
      <c r="GY37" s="72"/>
      <c r="GZ37" s="72"/>
      <c r="HA37" s="72"/>
      <c r="HB37" s="72"/>
      <c r="HC37" s="72"/>
      <c r="HD37" s="72"/>
      <c r="HE37" s="72"/>
      <c r="HF37" s="72"/>
      <c r="HG37" s="72"/>
      <c r="HH37" s="72"/>
      <c r="HI37" s="72"/>
      <c r="HJ37" s="72"/>
      <c r="HK37" s="72"/>
      <c r="HL37" s="72"/>
      <c r="HM37" s="72"/>
      <c r="HN37" s="72"/>
      <c r="HO37" s="72"/>
      <c r="HP37" s="72"/>
      <c r="HQ37" s="72"/>
      <c r="HR37" s="72"/>
      <c r="HS37" s="72"/>
      <c r="HT37" s="72"/>
      <c r="HU37" s="72"/>
      <c r="HV37" s="72"/>
      <c r="HW37" s="72"/>
      <c r="HX37" s="72"/>
      <c r="HY37" s="72"/>
      <c r="HZ37" s="72"/>
      <c r="IA37" s="72"/>
      <c r="IB37" s="72"/>
      <c r="IC37" s="72"/>
      <c r="ID37" s="72"/>
      <c r="IE37" s="72"/>
      <c r="IF37" s="72"/>
      <c r="IG37" s="72"/>
      <c r="IH37" s="72"/>
      <c r="II37" s="72"/>
      <c r="IJ37" s="72"/>
      <c r="IK37" s="72"/>
      <c r="IL37" s="72"/>
      <c r="IM37" s="72"/>
      <c r="IN37" s="72"/>
      <c r="IO37" s="72"/>
      <c r="IP37" s="72"/>
      <c r="IQ37" s="72"/>
      <c r="IR37" s="72"/>
      <c r="IS37" s="72"/>
      <c r="IT37" s="72"/>
      <c r="IU37" s="72"/>
      <c r="IV37" s="72"/>
      <c r="IW37" s="72"/>
      <c r="IX37" s="72"/>
    </row>
    <row r="38" spans="1:258" s="72" customFormat="1" ht="395.25" customHeight="1" thickBot="1" x14ac:dyDescent="0.25">
      <c r="A38" s="209">
        <v>28</v>
      </c>
      <c r="B38" s="110" t="s">
        <v>102</v>
      </c>
      <c r="C38" s="111" t="s">
        <v>339</v>
      </c>
      <c r="D38" s="111" t="s">
        <v>193</v>
      </c>
      <c r="E38" s="111" t="s">
        <v>310</v>
      </c>
      <c r="F38" s="111" t="s">
        <v>6</v>
      </c>
      <c r="G38" s="111" t="s">
        <v>187</v>
      </c>
      <c r="H38" s="111" t="s">
        <v>789</v>
      </c>
      <c r="I38" s="111" t="s">
        <v>224</v>
      </c>
      <c r="J38" s="111" t="s">
        <v>790</v>
      </c>
      <c r="K38" s="111" t="s">
        <v>131</v>
      </c>
      <c r="L38" s="111" t="s">
        <v>172</v>
      </c>
      <c r="M38" s="111" t="s">
        <v>18</v>
      </c>
      <c r="N38" s="111" t="s">
        <v>25</v>
      </c>
      <c r="O38" s="111" t="s">
        <v>98</v>
      </c>
      <c r="P38" s="111" t="s">
        <v>26</v>
      </c>
      <c r="Q38" s="111" t="s">
        <v>392</v>
      </c>
      <c r="R38" s="111"/>
      <c r="S38" s="111" t="s">
        <v>26</v>
      </c>
      <c r="T38" s="115" t="s">
        <v>26</v>
      </c>
      <c r="U38" s="111" t="s">
        <v>26</v>
      </c>
      <c r="V38" s="111" t="s">
        <v>174</v>
      </c>
      <c r="W38" s="111" t="s">
        <v>19</v>
      </c>
      <c r="X38" s="111" t="s">
        <v>24</v>
      </c>
      <c r="Y38" s="111" t="s">
        <v>98</v>
      </c>
      <c r="Z38" s="111" t="s">
        <v>225</v>
      </c>
      <c r="AA38" s="111" t="s">
        <v>791</v>
      </c>
      <c r="AB38" s="111" t="s">
        <v>393</v>
      </c>
      <c r="AC38" s="111" t="s">
        <v>195</v>
      </c>
      <c r="AD38" s="111" t="s">
        <v>196</v>
      </c>
      <c r="AE38" s="125" t="s">
        <v>559</v>
      </c>
      <c r="AF38" s="135" t="s">
        <v>560</v>
      </c>
      <c r="AG38" s="125" t="s">
        <v>681</v>
      </c>
      <c r="AH38" s="135" t="s">
        <v>668</v>
      </c>
      <c r="AI38" s="165" t="s">
        <v>792</v>
      </c>
      <c r="AJ38" s="220" t="s">
        <v>793</v>
      </c>
      <c r="AK38" s="121" t="s">
        <v>989</v>
      </c>
      <c r="AL38" s="121" t="s">
        <v>990</v>
      </c>
      <c r="AM38" s="201"/>
      <c r="AN38" s="236"/>
      <c r="AO38" s="237"/>
      <c r="AR38" s="234" t="s">
        <v>1056</v>
      </c>
      <c r="AS38" s="238" t="s">
        <v>1031</v>
      </c>
    </row>
    <row r="39" spans="1:258" s="72" customFormat="1" ht="167.25" customHeight="1" thickBot="1" x14ac:dyDescent="0.25">
      <c r="A39" s="210">
        <v>29</v>
      </c>
      <c r="B39" s="105" t="s">
        <v>285</v>
      </c>
      <c r="C39" s="101" t="s">
        <v>121</v>
      </c>
      <c r="D39" s="101" t="s">
        <v>900</v>
      </c>
      <c r="E39" s="101" t="s">
        <v>406</v>
      </c>
      <c r="F39" s="101" t="s">
        <v>6</v>
      </c>
      <c r="G39" s="101" t="s">
        <v>187</v>
      </c>
      <c r="H39" s="101" t="s">
        <v>407</v>
      </c>
      <c r="I39" s="101" t="s">
        <v>409</v>
      </c>
      <c r="J39" s="101" t="s">
        <v>413</v>
      </c>
      <c r="K39" s="101" t="s">
        <v>131</v>
      </c>
      <c r="L39" s="101" t="s">
        <v>129</v>
      </c>
      <c r="M39" s="101" t="s">
        <v>17</v>
      </c>
      <c r="N39" s="101" t="str">
        <f>$N$40</f>
        <v>ZONA DE RIESGO ALTA</v>
      </c>
      <c r="O39" s="101" t="str">
        <f>$O$42</f>
        <v>EVITAR, REDUCIR, COMPARTIR O TRANSFERIR EL RIESGO</v>
      </c>
      <c r="P39" s="101" t="s">
        <v>26</v>
      </c>
      <c r="Q39" s="193" t="s">
        <v>27</v>
      </c>
      <c r="R39" s="193"/>
      <c r="S39" s="193" t="s">
        <v>27</v>
      </c>
      <c r="T39" s="114" t="s">
        <v>26</v>
      </c>
      <c r="U39" s="101" t="s">
        <v>26</v>
      </c>
      <c r="V39" s="101" t="s">
        <v>129</v>
      </c>
      <c r="W39" s="101" t="s">
        <v>17</v>
      </c>
      <c r="X39" s="101" t="s">
        <v>24</v>
      </c>
      <c r="Y39" s="101" t="s">
        <v>98</v>
      </c>
      <c r="Z39" s="101" t="s">
        <v>877</v>
      </c>
      <c r="AA39" s="101" t="s">
        <v>422</v>
      </c>
      <c r="AB39" s="101" t="s">
        <v>382</v>
      </c>
      <c r="AC39" s="101" t="s">
        <v>195</v>
      </c>
      <c r="AD39" s="101" t="s">
        <v>196</v>
      </c>
      <c r="AE39" s="125" t="s">
        <v>543</v>
      </c>
      <c r="AF39" s="147" t="s">
        <v>544</v>
      </c>
      <c r="AG39" s="125" t="s">
        <v>543</v>
      </c>
      <c r="AH39" s="148" t="s">
        <v>609</v>
      </c>
      <c r="AI39" s="182" t="s">
        <v>543</v>
      </c>
      <c r="AJ39" s="226" t="s">
        <v>796</v>
      </c>
      <c r="AK39" s="121" t="s">
        <v>963</v>
      </c>
      <c r="AL39" s="121" t="s">
        <v>964</v>
      </c>
      <c r="AM39" s="202"/>
      <c r="AN39" s="236"/>
      <c r="AO39" s="237"/>
      <c r="AR39" s="235" t="s">
        <v>1057</v>
      </c>
      <c r="AS39" s="238" t="s">
        <v>1031</v>
      </c>
    </row>
    <row r="40" spans="1:258" s="72" customFormat="1" ht="265.5" customHeight="1" thickBot="1" x14ac:dyDescent="0.25">
      <c r="A40" s="209">
        <v>30</v>
      </c>
      <c r="B40" s="102" t="s">
        <v>285</v>
      </c>
      <c r="C40" s="98" t="s">
        <v>121</v>
      </c>
      <c r="D40" s="98" t="s">
        <v>901</v>
      </c>
      <c r="E40" s="98" t="s">
        <v>378</v>
      </c>
      <c r="F40" s="98" t="s">
        <v>6</v>
      </c>
      <c r="G40" s="98" t="s">
        <v>187</v>
      </c>
      <c r="H40" s="98" t="s">
        <v>403</v>
      </c>
      <c r="I40" s="98" t="s">
        <v>410</v>
      </c>
      <c r="J40" s="98" t="s">
        <v>414</v>
      </c>
      <c r="K40" s="98" t="s">
        <v>131</v>
      </c>
      <c r="L40" s="98" t="s">
        <v>174</v>
      </c>
      <c r="M40" s="98" t="s">
        <v>19</v>
      </c>
      <c r="N40" s="98" t="s">
        <v>24</v>
      </c>
      <c r="O40" s="98" t="str">
        <f>IF(N40='[1]NO BORRAR'!$H$1,'[1]NO BORRAR'!$L$1,IF(N40='[1]NO BORRAR'!$H$2,'[1]NO BORRAR'!$L$2,IF(N40='[1]NO BORRAR'!$H$3,'[1]NO BORRAR'!$L$3,IF(N40='[1]NO BORRAR'!$H$4,'[1]NO BORRAR'!$L$4,))))</f>
        <v>EVITAR, REDUCIR, COMPARTIR O TRANSFERIR EL RIESGO</v>
      </c>
      <c r="P40" s="101" t="s">
        <v>26</v>
      </c>
      <c r="Q40" s="98" t="s">
        <v>418</v>
      </c>
      <c r="R40" s="98"/>
      <c r="S40" s="98" t="s">
        <v>26</v>
      </c>
      <c r="T40" s="108" t="s">
        <v>26</v>
      </c>
      <c r="U40" s="98" t="s">
        <v>26</v>
      </c>
      <c r="V40" s="98" t="s">
        <v>174</v>
      </c>
      <c r="W40" s="98" t="s">
        <v>19</v>
      </c>
      <c r="X40" s="98" t="s">
        <v>24</v>
      </c>
      <c r="Y40" s="98" t="str">
        <f>IF(X40='NO BORRAR'!$H$1,'NO BORRAR'!$L$1,IF(X40='NO BORRAR'!$H$2,'NO BORRAR'!$L$2,IF(X40='NO BORRAR'!$H$3,'NO BORRAR'!$L$3,IF(X40='NO BORRAR'!$H$4,'NO BORRAR'!$L$4,))))</f>
        <v>EVITAR, REDUCIR, COMPARTIR O TRANSFERIR EL RIESGO</v>
      </c>
      <c r="Z40" s="98" t="s">
        <v>877</v>
      </c>
      <c r="AA40" s="98" t="s">
        <v>380</v>
      </c>
      <c r="AB40" s="98" t="s">
        <v>381</v>
      </c>
      <c r="AC40" s="98" t="s">
        <v>195</v>
      </c>
      <c r="AD40" s="98" t="s">
        <v>196</v>
      </c>
      <c r="AE40" s="125" t="s">
        <v>545</v>
      </c>
      <c r="AF40" s="135" t="s">
        <v>546</v>
      </c>
      <c r="AG40" s="125" t="s">
        <v>545</v>
      </c>
      <c r="AH40" s="135" t="s">
        <v>546</v>
      </c>
      <c r="AI40" s="182" t="s">
        <v>545</v>
      </c>
      <c r="AJ40" s="227" t="s">
        <v>797</v>
      </c>
      <c r="AK40" s="121" t="s">
        <v>965</v>
      </c>
      <c r="AL40" s="121" t="s">
        <v>966</v>
      </c>
      <c r="AM40" s="202"/>
      <c r="AN40" s="236"/>
      <c r="AO40" s="237"/>
      <c r="AR40" s="235" t="s">
        <v>1019</v>
      </c>
      <c r="AS40" s="238" t="s">
        <v>1031</v>
      </c>
    </row>
    <row r="41" spans="1:258" s="72" customFormat="1" ht="199.5" customHeight="1" thickBot="1" x14ac:dyDescent="0.25">
      <c r="A41" s="210">
        <v>31</v>
      </c>
      <c r="B41" s="102" t="s">
        <v>285</v>
      </c>
      <c r="C41" s="98" t="s">
        <v>340</v>
      </c>
      <c r="D41" s="98" t="s">
        <v>902</v>
      </c>
      <c r="E41" s="98" t="s">
        <v>165</v>
      </c>
      <c r="F41" s="98" t="s">
        <v>7</v>
      </c>
      <c r="G41" s="98" t="s">
        <v>187</v>
      </c>
      <c r="H41" s="98" t="s">
        <v>404</v>
      </c>
      <c r="I41" s="98" t="s">
        <v>411</v>
      </c>
      <c r="J41" s="98" t="s">
        <v>415</v>
      </c>
      <c r="K41" s="98" t="s">
        <v>131</v>
      </c>
      <c r="L41" s="98" t="s">
        <v>174</v>
      </c>
      <c r="M41" s="98" t="s">
        <v>18</v>
      </c>
      <c r="N41" s="98" t="s">
        <v>24</v>
      </c>
      <c r="O41" s="98" t="str">
        <f>IF(N41='[1]NO BORRAR'!$H$1,'[1]NO BORRAR'!$L$1,IF(N41='[1]NO BORRAR'!$H$2,'[1]NO BORRAR'!$L$2,IF(N41='[1]NO BORRAR'!$H$3,'[1]NO BORRAR'!$L$3,IF(N41='[1]NO BORRAR'!$H$4,'[1]NO BORRAR'!$L$4,))))</f>
        <v>EVITAR, REDUCIR, COMPARTIR O TRANSFERIR EL RIESGO</v>
      </c>
      <c r="P41" s="101" t="s">
        <v>26</v>
      </c>
      <c r="Q41" s="98" t="s">
        <v>419</v>
      </c>
      <c r="R41" s="98"/>
      <c r="S41" s="98" t="s">
        <v>26</v>
      </c>
      <c r="T41" s="109" t="s">
        <v>26</v>
      </c>
      <c r="U41" s="98"/>
      <c r="V41" s="98" t="s">
        <v>174</v>
      </c>
      <c r="W41" s="98" t="s">
        <v>18</v>
      </c>
      <c r="X41" s="98" t="s">
        <v>24</v>
      </c>
      <c r="Y41" s="98" t="str">
        <f>IF(X41='NO BORRAR'!$H$1,'NO BORRAR'!$L$1,IF(X41='NO BORRAR'!$H$2,'NO BORRAR'!$L$2,IF(X41='NO BORRAR'!$H$3,'NO BORRAR'!$L$3,IF(X41='NO BORRAR'!$H$4,'NO BORRAR'!$L$4,))))</f>
        <v>EVITAR, REDUCIR, COMPARTIR O TRANSFERIR EL RIESGO</v>
      </c>
      <c r="Z41" s="98" t="s">
        <v>878</v>
      </c>
      <c r="AA41" s="98" t="s">
        <v>423</v>
      </c>
      <c r="AB41" s="98" t="s">
        <v>383</v>
      </c>
      <c r="AC41" s="98" t="s">
        <v>195</v>
      </c>
      <c r="AD41" s="98" t="s">
        <v>196</v>
      </c>
      <c r="AE41" s="125" t="s">
        <v>547</v>
      </c>
      <c r="AF41" s="149" t="s">
        <v>548</v>
      </c>
      <c r="AG41" s="125" t="s">
        <v>547</v>
      </c>
      <c r="AH41" s="127" t="s">
        <v>610</v>
      </c>
      <c r="AI41" s="182" t="s">
        <v>547</v>
      </c>
      <c r="AJ41" s="227" t="s">
        <v>610</v>
      </c>
      <c r="AK41" s="121" t="s">
        <v>971</v>
      </c>
      <c r="AL41" s="121" t="s">
        <v>967</v>
      </c>
      <c r="AM41" s="196"/>
      <c r="AN41" s="236"/>
      <c r="AO41" s="237"/>
      <c r="AR41" s="125" t="s">
        <v>1058</v>
      </c>
      <c r="AS41" s="238" t="s">
        <v>1031</v>
      </c>
    </row>
    <row r="42" spans="1:258" s="72" customFormat="1" ht="161.25" customHeight="1" thickBot="1" x14ac:dyDescent="0.25">
      <c r="A42" s="209">
        <v>32</v>
      </c>
      <c r="B42" s="102" t="s">
        <v>285</v>
      </c>
      <c r="C42" s="98" t="s">
        <v>122</v>
      </c>
      <c r="D42" s="98" t="s">
        <v>902</v>
      </c>
      <c r="E42" s="98" t="s">
        <v>166</v>
      </c>
      <c r="F42" s="98" t="s">
        <v>6</v>
      </c>
      <c r="G42" s="98" t="s">
        <v>187</v>
      </c>
      <c r="H42" s="98" t="s">
        <v>408</v>
      </c>
      <c r="I42" s="98" t="s">
        <v>384</v>
      </c>
      <c r="J42" s="98" t="s">
        <v>416</v>
      </c>
      <c r="K42" s="98" t="s">
        <v>29</v>
      </c>
      <c r="L42" s="98" t="s">
        <v>171</v>
      </c>
      <c r="M42" s="98" t="s">
        <v>19</v>
      </c>
      <c r="N42" s="98" t="s">
        <v>25</v>
      </c>
      <c r="O42" s="98" t="str">
        <f>IF(N42='[1]NO BORRAR'!$H$1,'[1]NO BORRAR'!$L$1,IF(N42='[1]NO BORRAR'!$H$2,'[1]NO BORRAR'!$L$2,IF(N42='[1]NO BORRAR'!$H$3,'[1]NO BORRAR'!$L$3,IF(N42='[1]NO BORRAR'!$H$4,'[1]NO BORRAR'!$L$4,))))</f>
        <v>EVITAR, REDUCIR, COMPARTIR O TRANSFERIR EL RIESGO</v>
      </c>
      <c r="P42" s="101" t="s">
        <v>26</v>
      </c>
      <c r="Q42" s="98" t="s">
        <v>398</v>
      </c>
      <c r="R42" s="98"/>
      <c r="S42" s="98" t="s">
        <v>26</v>
      </c>
      <c r="T42" s="109" t="s">
        <v>27</v>
      </c>
      <c r="U42" s="98" t="s">
        <v>26</v>
      </c>
      <c r="V42" s="98" t="s">
        <v>171</v>
      </c>
      <c r="W42" s="98" t="s">
        <v>19</v>
      </c>
      <c r="X42" s="98" t="s">
        <v>25</v>
      </c>
      <c r="Y42" s="98" t="str">
        <f>IF(X42='NO BORRAR'!$H$1,'NO BORRAR'!$L$1,IF(X42='NO BORRAR'!$H$2,'NO BORRAR'!$L$2,IF(X42='NO BORRAR'!$H$3,'NO BORRAR'!$L$3,IF(X42='NO BORRAR'!$H$4,'NO BORRAR'!$L$4,))))</f>
        <v>EVITAR, REDUCIR, COMPARTIR O TRANSFERIR EL RIESGO</v>
      </c>
      <c r="Z42" s="98" t="s">
        <v>879</v>
      </c>
      <c r="AA42" s="98" t="s">
        <v>385</v>
      </c>
      <c r="AB42" s="98" t="s">
        <v>386</v>
      </c>
      <c r="AC42" s="98" t="s">
        <v>195</v>
      </c>
      <c r="AD42" s="98" t="s">
        <v>196</v>
      </c>
      <c r="AE42" s="125" t="s">
        <v>549</v>
      </c>
      <c r="AF42" s="135" t="s">
        <v>550</v>
      </c>
      <c r="AG42" s="125" t="s">
        <v>611</v>
      </c>
      <c r="AH42" s="135" t="s">
        <v>612</v>
      </c>
      <c r="AI42" s="182" t="s">
        <v>611</v>
      </c>
      <c r="AJ42" s="220" t="s">
        <v>798</v>
      </c>
      <c r="AK42" s="121" t="s">
        <v>968</v>
      </c>
      <c r="AL42" s="121" t="s">
        <v>969</v>
      </c>
      <c r="AM42" s="196"/>
      <c r="AN42" s="236"/>
      <c r="AO42" s="237"/>
      <c r="AR42" s="125" t="s">
        <v>1022</v>
      </c>
      <c r="AS42" s="238" t="s">
        <v>1031</v>
      </c>
    </row>
    <row r="43" spans="1:258" ht="141.75" customHeight="1" thickBot="1" x14ac:dyDescent="0.25">
      <c r="A43" s="210">
        <v>33</v>
      </c>
      <c r="B43" s="110" t="s">
        <v>285</v>
      </c>
      <c r="C43" s="111" t="s">
        <v>324</v>
      </c>
      <c r="D43" s="111" t="s">
        <v>902</v>
      </c>
      <c r="E43" s="111" t="s">
        <v>167</v>
      </c>
      <c r="F43" s="111" t="s">
        <v>6</v>
      </c>
      <c r="G43" s="111" t="s">
        <v>187</v>
      </c>
      <c r="H43" s="111" t="s">
        <v>405</v>
      </c>
      <c r="I43" s="111" t="s">
        <v>412</v>
      </c>
      <c r="J43" s="111" t="s">
        <v>417</v>
      </c>
      <c r="K43" s="111" t="s">
        <v>29</v>
      </c>
      <c r="L43" s="111" t="s">
        <v>173</v>
      </c>
      <c r="M43" s="111" t="s">
        <v>17</v>
      </c>
      <c r="N43" s="111" t="s">
        <v>23</v>
      </c>
      <c r="O43" s="111" t="str">
        <f>IF(N43='[1]NO BORRAR'!$H$1,'[1]NO BORRAR'!$L$1,IF(N43='[1]NO BORRAR'!$H$2,'[1]NO BORRAR'!$L$2,IF(N43='[1]NO BORRAR'!$H$3,'[1]NO BORRAR'!$L$3,IF(N43='[1]NO BORRAR'!$H$4,'[1]NO BORRAR'!$L$4,))))</f>
        <v>REDUCIR O ASUMIR EL RIESGO</v>
      </c>
      <c r="P43" s="111" t="s">
        <v>26</v>
      </c>
      <c r="Q43" s="111" t="s">
        <v>27</v>
      </c>
      <c r="R43" s="111"/>
      <c r="S43" s="111" t="s">
        <v>27</v>
      </c>
      <c r="T43" s="115" t="s">
        <v>27</v>
      </c>
      <c r="U43" s="111" t="s">
        <v>27</v>
      </c>
      <c r="V43" s="111" t="s">
        <v>173</v>
      </c>
      <c r="W43" s="111" t="s">
        <v>17</v>
      </c>
      <c r="X43" s="111" t="s">
        <v>23</v>
      </c>
      <c r="Y43" s="111" t="str">
        <f>IF(X43='NO BORRAR'!$H$1,'NO BORRAR'!$L$1,IF(X43='NO BORRAR'!$H$2,'NO BORRAR'!$L$2,IF(X43='NO BORRAR'!$H$3,'NO BORRAR'!$L$3,IF(X43='NO BORRAR'!$H$4,'NO BORRAR'!$L$4,))))</f>
        <v>REDUCIR O ASUMIR EL RIESGO</v>
      </c>
      <c r="Z43" s="111" t="s">
        <v>880</v>
      </c>
      <c r="AA43" s="111" t="s">
        <v>424</v>
      </c>
      <c r="AB43" s="111" t="s">
        <v>387</v>
      </c>
      <c r="AC43" s="111" t="s">
        <v>195</v>
      </c>
      <c r="AD43" s="111" t="s">
        <v>196</v>
      </c>
      <c r="AE43" s="125" t="s">
        <v>551</v>
      </c>
      <c r="AF43" s="138" t="s">
        <v>552</v>
      </c>
      <c r="AG43" s="125" t="s">
        <v>551</v>
      </c>
      <c r="AH43" s="135" t="s">
        <v>552</v>
      </c>
      <c r="AI43" s="182" t="s">
        <v>551</v>
      </c>
      <c r="AJ43" s="227" t="s">
        <v>552</v>
      </c>
      <c r="AK43" s="121" t="s">
        <v>970</v>
      </c>
      <c r="AL43" s="121" t="s">
        <v>552</v>
      </c>
      <c r="AM43" s="201"/>
      <c r="AN43" s="236"/>
      <c r="AO43" s="237"/>
      <c r="AP43" s="72"/>
      <c r="AQ43" s="72"/>
      <c r="AR43" s="234" t="s">
        <v>1023</v>
      </c>
      <c r="AS43" s="238" t="s">
        <v>1031</v>
      </c>
    </row>
    <row r="44" spans="1:258" ht="141" customHeight="1" thickBot="1" x14ac:dyDescent="0.25">
      <c r="A44" s="209">
        <v>34</v>
      </c>
      <c r="B44" s="116" t="s">
        <v>287</v>
      </c>
      <c r="C44" s="194" t="s">
        <v>477</v>
      </c>
      <c r="D44" s="194" t="s">
        <v>182</v>
      </c>
      <c r="E44" s="194" t="s">
        <v>480</v>
      </c>
      <c r="F44" s="194" t="s">
        <v>6</v>
      </c>
      <c r="G44" s="194" t="s">
        <v>192</v>
      </c>
      <c r="H44" s="194" t="s">
        <v>622</v>
      </c>
      <c r="I44" s="194" t="s">
        <v>478</v>
      </c>
      <c r="J44" s="194" t="s">
        <v>623</v>
      </c>
      <c r="K44" s="194" t="s">
        <v>38</v>
      </c>
      <c r="L44" s="194" t="s">
        <v>171</v>
      </c>
      <c r="M44" s="194" t="s">
        <v>19</v>
      </c>
      <c r="N44" s="194" t="s">
        <v>25</v>
      </c>
      <c r="O44" s="194" t="s">
        <v>98</v>
      </c>
      <c r="P44" s="194" t="s">
        <v>26</v>
      </c>
      <c r="Q44" s="117" t="s">
        <v>624</v>
      </c>
      <c r="R44" s="117" t="s">
        <v>479</v>
      </c>
      <c r="S44" s="117" t="s">
        <v>26</v>
      </c>
      <c r="T44" s="118" t="s">
        <v>26</v>
      </c>
      <c r="U44" s="194" t="s">
        <v>26</v>
      </c>
      <c r="V44" s="194" t="s">
        <v>129</v>
      </c>
      <c r="W44" s="194" t="s">
        <v>19</v>
      </c>
      <c r="X44" s="194" t="s">
        <v>25</v>
      </c>
      <c r="Y44" s="117" t="s">
        <v>98</v>
      </c>
      <c r="Z44" s="194" t="s">
        <v>207</v>
      </c>
      <c r="AA44" s="194" t="s">
        <v>625</v>
      </c>
      <c r="AB44" s="194" t="s">
        <v>626</v>
      </c>
      <c r="AC44" s="194" t="s">
        <v>195</v>
      </c>
      <c r="AD44" s="194" t="s">
        <v>196</v>
      </c>
      <c r="AE44" s="212"/>
      <c r="AF44" s="151"/>
      <c r="AG44" s="125" t="s">
        <v>627</v>
      </c>
      <c r="AH44" s="125" t="s">
        <v>628</v>
      </c>
      <c r="AI44" s="183" t="s">
        <v>800</v>
      </c>
      <c r="AJ44" s="228" t="s">
        <v>801</v>
      </c>
      <c r="AK44" s="121" t="s">
        <v>991</v>
      </c>
      <c r="AL44" s="121" t="s">
        <v>992</v>
      </c>
      <c r="AM44" s="196"/>
      <c r="AN44" s="242"/>
      <c r="AO44" s="111"/>
      <c r="AP44" s="72"/>
      <c r="AQ44" s="72"/>
      <c r="AR44" s="125" t="s">
        <v>1024</v>
      </c>
      <c r="AS44" s="244" t="s">
        <v>1025</v>
      </c>
    </row>
    <row r="45" spans="1:258" ht="201.75" customHeight="1" thickBot="1" x14ac:dyDescent="0.25">
      <c r="A45" s="209">
        <v>35</v>
      </c>
      <c r="B45" s="116" t="s">
        <v>287</v>
      </c>
      <c r="C45" s="194" t="s">
        <v>477</v>
      </c>
      <c r="D45" s="194" t="s">
        <v>182</v>
      </c>
      <c r="E45" s="194" t="s">
        <v>480</v>
      </c>
      <c r="F45" s="194" t="s">
        <v>6</v>
      </c>
      <c r="G45" s="194" t="s">
        <v>192</v>
      </c>
      <c r="H45" s="194" t="s">
        <v>629</v>
      </c>
      <c r="I45" s="194" t="s">
        <v>630</v>
      </c>
      <c r="J45" s="194" t="s">
        <v>631</v>
      </c>
      <c r="K45" s="194" t="s">
        <v>38</v>
      </c>
      <c r="L45" s="194" t="s">
        <v>171</v>
      </c>
      <c r="M45" s="194" t="s">
        <v>19</v>
      </c>
      <c r="N45" s="194" t="s">
        <v>25</v>
      </c>
      <c r="O45" s="194" t="s">
        <v>98</v>
      </c>
      <c r="P45" s="194" t="s">
        <v>26</v>
      </c>
      <c r="Q45" s="117" t="s">
        <v>632</v>
      </c>
      <c r="R45" s="117" t="s">
        <v>479</v>
      </c>
      <c r="S45" s="117" t="s">
        <v>26</v>
      </c>
      <c r="T45" s="118" t="s">
        <v>26</v>
      </c>
      <c r="U45" s="194" t="s">
        <v>26</v>
      </c>
      <c r="V45" s="194" t="s">
        <v>129</v>
      </c>
      <c r="W45" s="194" t="s">
        <v>19</v>
      </c>
      <c r="X45" s="194" t="s">
        <v>25</v>
      </c>
      <c r="Y45" s="117" t="s">
        <v>98</v>
      </c>
      <c r="Z45" s="194" t="s">
        <v>881</v>
      </c>
      <c r="AA45" s="194" t="s">
        <v>633</v>
      </c>
      <c r="AB45" s="194" t="s">
        <v>634</v>
      </c>
      <c r="AC45" s="194" t="s">
        <v>195</v>
      </c>
      <c r="AD45" s="194" t="s">
        <v>196</v>
      </c>
      <c r="AE45" s="212"/>
      <c r="AF45" s="151"/>
      <c r="AG45" s="125" t="s">
        <v>635</v>
      </c>
      <c r="AH45" s="125" t="s">
        <v>636</v>
      </c>
      <c r="AI45" s="183" t="s">
        <v>803</v>
      </c>
      <c r="AJ45" s="228" t="s">
        <v>802</v>
      </c>
      <c r="AK45" s="121" t="s">
        <v>993</v>
      </c>
      <c r="AL45" s="121" t="s">
        <v>994</v>
      </c>
      <c r="AM45" s="196"/>
      <c r="AN45" s="242"/>
      <c r="AO45" s="111"/>
      <c r="AP45" s="72"/>
      <c r="AQ45" s="72"/>
      <c r="AR45" s="125" t="s">
        <v>1059</v>
      </c>
      <c r="AS45" s="245" t="s">
        <v>1060</v>
      </c>
    </row>
    <row r="46" spans="1:258" ht="192" customHeight="1" thickBot="1" x14ac:dyDescent="0.25">
      <c r="A46" s="209">
        <v>36</v>
      </c>
      <c r="B46" s="116" t="s">
        <v>287</v>
      </c>
      <c r="C46" s="194" t="s">
        <v>477</v>
      </c>
      <c r="D46" s="194" t="s">
        <v>182</v>
      </c>
      <c r="E46" s="194" t="s">
        <v>480</v>
      </c>
      <c r="F46" s="194" t="s">
        <v>6</v>
      </c>
      <c r="G46" s="194" t="s">
        <v>192</v>
      </c>
      <c r="H46" s="194" t="s">
        <v>637</v>
      </c>
      <c r="I46" s="194" t="s">
        <v>638</v>
      </c>
      <c r="J46" s="194" t="s">
        <v>639</v>
      </c>
      <c r="K46" s="194" t="s">
        <v>38</v>
      </c>
      <c r="L46" s="194" t="s">
        <v>171</v>
      </c>
      <c r="M46" s="194" t="s">
        <v>19</v>
      </c>
      <c r="N46" s="194" t="s">
        <v>25</v>
      </c>
      <c r="O46" s="194" t="s">
        <v>98</v>
      </c>
      <c r="P46" s="194" t="s">
        <v>26</v>
      </c>
      <c r="Q46" s="117" t="s">
        <v>640</v>
      </c>
      <c r="R46" s="117" t="s">
        <v>479</v>
      </c>
      <c r="S46" s="117" t="s">
        <v>26</v>
      </c>
      <c r="T46" s="118" t="s">
        <v>26</v>
      </c>
      <c r="U46" s="194" t="s">
        <v>26</v>
      </c>
      <c r="V46" s="194" t="s">
        <v>129</v>
      </c>
      <c r="W46" s="194" t="s">
        <v>19</v>
      </c>
      <c r="X46" s="194" t="s">
        <v>25</v>
      </c>
      <c r="Y46" s="117" t="s">
        <v>98</v>
      </c>
      <c r="Z46" s="194" t="s">
        <v>207</v>
      </c>
      <c r="AA46" s="194" t="s">
        <v>641</v>
      </c>
      <c r="AB46" s="194" t="s">
        <v>642</v>
      </c>
      <c r="AC46" s="194" t="s">
        <v>195</v>
      </c>
      <c r="AD46" s="194" t="s">
        <v>196</v>
      </c>
      <c r="AE46" s="212"/>
      <c r="AF46" s="151"/>
      <c r="AG46" s="125" t="s">
        <v>643</v>
      </c>
      <c r="AH46" s="125" t="s">
        <v>644</v>
      </c>
      <c r="AI46" s="183" t="s">
        <v>799</v>
      </c>
      <c r="AJ46" s="228" t="s">
        <v>804</v>
      </c>
      <c r="AK46" s="121" t="s">
        <v>995</v>
      </c>
      <c r="AL46" s="121" t="s">
        <v>996</v>
      </c>
      <c r="AM46" s="196"/>
      <c r="AN46" s="236"/>
      <c r="AO46" s="237"/>
      <c r="AP46" s="72"/>
      <c r="AQ46" s="72"/>
      <c r="AR46" s="125" t="s">
        <v>1061</v>
      </c>
      <c r="AS46" s="250" t="s">
        <v>1062</v>
      </c>
    </row>
    <row r="47" spans="1:258" ht="192.75" customHeight="1" thickBot="1" x14ac:dyDescent="0.25">
      <c r="A47" s="210">
        <v>37</v>
      </c>
      <c r="B47" s="100" t="s">
        <v>341</v>
      </c>
      <c r="C47" s="193" t="s">
        <v>487</v>
      </c>
      <c r="D47" s="193" t="s">
        <v>903</v>
      </c>
      <c r="E47" s="193" t="s">
        <v>493</v>
      </c>
      <c r="F47" s="101" t="s">
        <v>7</v>
      </c>
      <c r="G47" s="101" t="s">
        <v>192</v>
      </c>
      <c r="H47" s="172" t="s">
        <v>809</v>
      </c>
      <c r="I47" s="173" t="s">
        <v>810</v>
      </c>
      <c r="J47" s="173" t="s">
        <v>812</v>
      </c>
      <c r="K47" s="101" t="s">
        <v>38</v>
      </c>
      <c r="L47" s="101" t="s">
        <v>129</v>
      </c>
      <c r="M47" s="101" t="s">
        <v>17</v>
      </c>
      <c r="N47" s="193" t="s">
        <v>24</v>
      </c>
      <c r="O47" s="193" t="s">
        <v>82</v>
      </c>
      <c r="P47" s="101" t="s">
        <v>26</v>
      </c>
      <c r="Q47" s="173" t="s">
        <v>814</v>
      </c>
      <c r="R47" s="193"/>
      <c r="S47" s="193" t="s">
        <v>26</v>
      </c>
      <c r="T47" s="100"/>
      <c r="U47" s="193" t="s">
        <v>26</v>
      </c>
      <c r="V47" s="101" t="s">
        <v>172</v>
      </c>
      <c r="W47" s="101" t="s">
        <v>18</v>
      </c>
      <c r="X47" s="193" t="s">
        <v>25</v>
      </c>
      <c r="Y47" s="193" t="s">
        <v>82</v>
      </c>
      <c r="Z47" s="193" t="s">
        <v>816</v>
      </c>
      <c r="AA47" s="173" t="s">
        <v>817</v>
      </c>
      <c r="AB47" s="173" t="s">
        <v>818</v>
      </c>
      <c r="AC47" s="193" t="s">
        <v>195</v>
      </c>
      <c r="AD47" s="193" t="s">
        <v>196</v>
      </c>
      <c r="AE47" s="125" t="s">
        <v>561</v>
      </c>
      <c r="AF47" s="152" t="s">
        <v>562</v>
      </c>
      <c r="AG47" s="175" t="s">
        <v>701</v>
      </c>
      <c r="AH47" s="152" t="s">
        <v>696</v>
      </c>
      <c r="AI47" s="185" t="s">
        <v>805</v>
      </c>
      <c r="AJ47" s="229" t="s">
        <v>806</v>
      </c>
      <c r="AK47" s="121" t="s">
        <v>936</v>
      </c>
      <c r="AL47" s="121" t="s">
        <v>938</v>
      </c>
      <c r="AM47" s="196"/>
      <c r="AN47" s="236"/>
      <c r="AO47" s="237"/>
      <c r="AP47" s="72"/>
      <c r="AQ47" s="72"/>
      <c r="AR47" s="125" t="s">
        <v>1063</v>
      </c>
      <c r="AS47" s="238" t="s">
        <v>1031</v>
      </c>
    </row>
    <row r="48" spans="1:258" ht="149.25" customHeight="1" thickBot="1" x14ac:dyDescent="0.25">
      <c r="A48" s="209">
        <v>38</v>
      </c>
      <c r="B48" s="110" t="s">
        <v>341</v>
      </c>
      <c r="C48" s="111" t="s">
        <v>486</v>
      </c>
      <c r="D48" s="193" t="s">
        <v>903</v>
      </c>
      <c r="E48" s="111" t="s">
        <v>493</v>
      </c>
      <c r="F48" s="111" t="s">
        <v>6</v>
      </c>
      <c r="G48" s="111" t="s">
        <v>192</v>
      </c>
      <c r="H48" s="111" t="s">
        <v>488</v>
      </c>
      <c r="I48" s="128" t="s">
        <v>811</v>
      </c>
      <c r="J48" s="128" t="s">
        <v>813</v>
      </c>
      <c r="K48" s="111" t="s">
        <v>38</v>
      </c>
      <c r="L48" s="111" t="s">
        <v>129</v>
      </c>
      <c r="M48" s="111" t="s">
        <v>16</v>
      </c>
      <c r="N48" s="111" t="s">
        <v>24</v>
      </c>
      <c r="O48" s="111" t="s">
        <v>98</v>
      </c>
      <c r="P48" s="111" t="s">
        <v>27</v>
      </c>
      <c r="Q48" s="128" t="s">
        <v>815</v>
      </c>
      <c r="R48" s="111"/>
      <c r="S48" s="111" t="s">
        <v>26</v>
      </c>
      <c r="T48" s="115" t="s">
        <v>26</v>
      </c>
      <c r="U48" s="111" t="s">
        <v>27</v>
      </c>
      <c r="V48" s="111" t="s">
        <v>172</v>
      </c>
      <c r="W48" s="111" t="s">
        <v>18</v>
      </c>
      <c r="X48" s="111" t="s">
        <v>23</v>
      </c>
      <c r="Y48" s="111" t="s">
        <v>82</v>
      </c>
      <c r="Z48" s="111" t="s">
        <v>489</v>
      </c>
      <c r="AA48" s="128" t="s">
        <v>819</v>
      </c>
      <c r="AB48" s="128" t="s">
        <v>820</v>
      </c>
      <c r="AC48" s="111" t="s">
        <v>195</v>
      </c>
      <c r="AD48" s="111" t="s">
        <v>196</v>
      </c>
      <c r="AE48" s="125" t="s">
        <v>563</v>
      </c>
      <c r="AF48" s="153" t="s">
        <v>564</v>
      </c>
      <c r="AG48" s="175" t="s">
        <v>697</v>
      </c>
      <c r="AH48" s="153" t="s">
        <v>564</v>
      </c>
      <c r="AI48" s="186" t="s">
        <v>807</v>
      </c>
      <c r="AJ48" s="217" t="s">
        <v>808</v>
      </c>
      <c r="AK48" s="121" t="s">
        <v>937</v>
      </c>
      <c r="AL48" s="121" t="s">
        <v>939</v>
      </c>
      <c r="AM48" s="203"/>
      <c r="AN48" s="242"/>
      <c r="AO48" s="111"/>
      <c r="AP48" s="72"/>
      <c r="AQ48" s="72"/>
      <c r="AR48" s="153" t="s">
        <v>1064</v>
      </c>
      <c r="AS48" s="238" t="s">
        <v>1031</v>
      </c>
    </row>
    <row r="49" spans="1:45" ht="231.75" customHeight="1" thickBot="1" x14ac:dyDescent="0.25">
      <c r="A49" s="210">
        <v>39</v>
      </c>
      <c r="B49" s="105" t="s">
        <v>288</v>
      </c>
      <c r="C49" s="101" t="s">
        <v>132</v>
      </c>
      <c r="D49" s="101" t="s">
        <v>889</v>
      </c>
      <c r="E49" s="101" t="s">
        <v>399</v>
      </c>
      <c r="F49" s="101" t="s">
        <v>6</v>
      </c>
      <c r="G49" s="101" t="s">
        <v>187</v>
      </c>
      <c r="H49" s="101" t="s">
        <v>347</v>
      </c>
      <c r="I49" s="101" t="s">
        <v>473</v>
      </c>
      <c r="J49" s="101" t="s">
        <v>348</v>
      </c>
      <c r="K49" s="101" t="s">
        <v>33</v>
      </c>
      <c r="L49" s="101" t="s">
        <v>171</v>
      </c>
      <c r="M49" s="101" t="s">
        <v>18</v>
      </c>
      <c r="N49" s="101" t="s">
        <v>25</v>
      </c>
      <c r="O49" s="101" t="str">
        <f>IF(N49='NO BORRAR'!$H$1,'NO BORRAR'!$L$1,IF(N49='NO BORRAR'!$H$2,'NO BORRAR'!$L$2,IF(N49='NO BORRAR'!$H$3,'NO BORRAR'!$L$3,IF(N49='NO BORRAR'!$H$4,'NO BORRAR'!$L$4,))))</f>
        <v>EVITAR, REDUCIR, COMPARTIR O TRANSFERIR EL RIESGO</v>
      </c>
      <c r="P49" s="101" t="s">
        <v>26</v>
      </c>
      <c r="Q49" s="101" t="s">
        <v>293</v>
      </c>
      <c r="R49" s="101"/>
      <c r="S49" s="101" t="s">
        <v>26</v>
      </c>
      <c r="T49" s="119" t="s">
        <v>26</v>
      </c>
      <c r="U49" s="101"/>
      <c r="V49" s="101" t="s">
        <v>172</v>
      </c>
      <c r="W49" s="101" t="s">
        <v>17</v>
      </c>
      <c r="X49" s="101" t="s">
        <v>24</v>
      </c>
      <c r="Y49" s="101" t="str">
        <f>IF(X49='NO BORRAR'!$H$1,'NO BORRAR'!$L$1,IF(X49='NO BORRAR'!$H$2,'NO BORRAR'!$L$2,IF(X49='NO BORRAR'!$H$3,'NO BORRAR'!$L$3,IF(X49='NO BORRAR'!$H$4,'NO BORRAR'!$L$4,))))</f>
        <v>EVITAR, REDUCIR, COMPARTIR O TRANSFERIR EL RIESGO</v>
      </c>
      <c r="Z49" s="101" t="s">
        <v>911</v>
      </c>
      <c r="AA49" s="101" t="s">
        <v>823</v>
      </c>
      <c r="AB49" s="101" t="s">
        <v>474</v>
      </c>
      <c r="AC49" s="101" t="s">
        <v>195</v>
      </c>
      <c r="AD49" s="101" t="s">
        <v>196</v>
      </c>
      <c r="AE49" s="125" t="s">
        <v>572</v>
      </c>
      <c r="AF49" s="154" t="s">
        <v>573</v>
      </c>
      <c r="AG49" s="175" t="s">
        <v>690</v>
      </c>
      <c r="AH49" s="154" t="s">
        <v>691</v>
      </c>
      <c r="AI49" s="165" t="s">
        <v>821</v>
      </c>
      <c r="AJ49" s="230" t="s">
        <v>822</v>
      </c>
      <c r="AK49" s="121" t="s">
        <v>973</v>
      </c>
      <c r="AL49" s="121" t="s">
        <v>822</v>
      </c>
      <c r="AM49" s="197"/>
      <c r="AN49" s="236"/>
      <c r="AO49" s="237"/>
      <c r="AP49" s="72"/>
      <c r="AQ49" s="72"/>
      <c r="AR49" s="130" t="s">
        <v>1026</v>
      </c>
      <c r="AS49" s="238" t="s">
        <v>1065</v>
      </c>
    </row>
    <row r="50" spans="1:45" ht="95.25" customHeight="1" thickBot="1" x14ac:dyDescent="0.25">
      <c r="A50" s="209">
        <v>40</v>
      </c>
      <c r="B50" s="102" t="s">
        <v>288</v>
      </c>
      <c r="C50" s="98" t="s">
        <v>132</v>
      </c>
      <c r="D50" s="98" t="s">
        <v>889</v>
      </c>
      <c r="E50" s="98" t="s">
        <v>399</v>
      </c>
      <c r="F50" s="98" t="s">
        <v>6</v>
      </c>
      <c r="G50" s="98" t="s">
        <v>187</v>
      </c>
      <c r="H50" s="98" t="s">
        <v>351</v>
      </c>
      <c r="I50" s="98" t="s">
        <v>349</v>
      </c>
      <c r="J50" s="98" t="s">
        <v>350</v>
      </c>
      <c r="K50" s="98" t="s">
        <v>33</v>
      </c>
      <c r="L50" s="98" t="s">
        <v>129</v>
      </c>
      <c r="M50" s="98" t="s">
        <v>17</v>
      </c>
      <c r="N50" s="98" t="s">
        <v>24</v>
      </c>
      <c r="O50" s="98" t="s">
        <v>98</v>
      </c>
      <c r="P50" s="101" t="s">
        <v>26</v>
      </c>
      <c r="Q50" s="98" t="s">
        <v>401</v>
      </c>
      <c r="R50" s="98"/>
      <c r="S50" s="98" t="s">
        <v>27</v>
      </c>
      <c r="T50" s="109" t="s">
        <v>27</v>
      </c>
      <c r="U50" s="98"/>
      <c r="V50" s="98" t="s">
        <v>172</v>
      </c>
      <c r="W50" s="98" t="s">
        <v>16</v>
      </c>
      <c r="X50" s="98" t="s">
        <v>23</v>
      </c>
      <c r="Y50" s="98" t="str">
        <f>IF(X50='NO BORRAR'!$H$1,'NO BORRAR'!$L$1,IF(X50='NO BORRAR'!$H$2,'NO BORRAR'!$L$2,IF(X50='NO BORRAR'!$H$3,'NO BORRAR'!$L$3,IF(X50='NO BORRAR'!$H$4,'NO BORRAR'!$L$4,))))</f>
        <v>REDUCIR O ASUMIR EL RIESGO</v>
      </c>
      <c r="Z50" s="98" t="s">
        <v>164</v>
      </c>
      <c r="AA50" s="98" t="s">
        <v>294</v>
      </c>
      <c r="AB50" s="98" t="s">
        <v>210</v>
      </c>
      <c r="AC50" s="98" t="s">
        <v>195</v>
      </c>
      <c r="AD50" s="98" t="s">
        <v>196</v>
      </c>
      <c r="AE50" s="125" t="s">
        <v>574</v>
      </c>
      <c r="AF50" s="135" t="s">
        <v>575</v>
      </c>
      <c r="AG50" s="125" t="s">
        <v>574</v>
      </c>
      <c r="AH50" s="135" t="s">
        <v>575</v>
      </c>
      <c r="AI50" s="165" t="s">
        <v>574</v>
      </c>
      <c r="AJ50" s="220" t="s">
        <v>575</v>
      </c>
      <c r="AK50" s="121" t="s">
        <v>974</v>
      </c>
      <c r="AL50" s="121">
        <v>1</v>
      </c>
      <c r="AM50" s="196"/>
      <c r="AN50" s="242"/>
      <c r="AO50" s="111"/>
      <c r="AP50" s="72"/>
      <c r="AQ50" s="72"/>
      <c r="AR50" s="125" t="s">
        <v>1027</v>
      </c>
      <c r="AS50" s="238" t="s">
        <v>1031</v>
      </c>
    </row>
    <row r="51" spans="1:45" ht="270.75" customHeight="1" thickBot="1" x14ac:dyDescent="0.25">
      <c r="A51" s="210">
        <v>41</v>
      </c>
      <c r="B51" s="110" t="s">
        <v>288</v>
      </c>
      <c r="C51" s="111" t="s">
        <v>132</v>
      </c>
      <c r="D51" s="111" t="s">
        <v>889</v>
      </c>
      <c r="E51" s="111" t="s">
        <v>399</v>
      </c>
      <c r="F51" s="111" t="s">
        <v>6</v>
      </c>
      <c r="G51" s="111" t="s">
        <v>187</v>
      </c>
      <c r="H51" s="111" t="s">
        <v>352</v>
      </c>
      <c r="I51" s="111" t="s">
        <v>353</v>
      </c>
      <c r="J51" s="111" t="s">
        <v>400</v>
      </c>
      <c r="K51" s="111" t="s">
        <v>37</v>
      </c>
      <c r="L51" s="111" t="s">
        <v>129</v>
      </c>
      <c r="M51" s="111" t="s">
        <v>19</v>
      </c>
      <c r="N51" s="111" t="s">
        <v>25</v>
      </c>
      <c r="O51" s="111" t="str">
        <f>IF(N51='NO BORRAR'!$H$1,'NO BORRAR'!$L$1,IF(N51='NO BORRAR'!$H$2,'NO BORRAR'!$L$2,IF(N51='NO BORRAR'!$H$3,'NO BORRAR'!$L$3,IF(N51='NO BORRAR'!$H$4,'NO BORRAR'!$L$4,))))</f>
        <v>EVITAR, REDUCIR, COMPARTIR O TRANSFERIR EL RIESGO</v>
      </c>
      <c r="P51" s="111" t="s">
        <v>26</v>
      </c>
      <c r="Q51" s="111" t="s">
        <v>354</v>
      </c>
      <c r="R51" s="111"/>
      <c r="S51" s="111" t="s">
        <v>26</v>
      </c>
      <c r="T51" s="115"/>
      <c r="U51" s="111" t="s">
        <v>355</v>
      </c>
      <c r="V51" s="111" t="s">
        <v>172</v>
      </c>
      <c r="W51" s="111" t="s">
        <v>19</v>
      </c>
      <c r="X51" s="111" t="s">
        <v>25</v>
      </c>
      <c r="Y51" s="111" t="str">
        <f>IF(X51='NO BORRAR'!$H$1,'NO BORRAR'!$L$1,IF(X51='NO BORRAR'!$H$2,'NO BORRAR'!$L$2,IF(X51='NO BORRAR'!$H$3,'NO BORRAR'!$L$3,IF(X51='NO BORRAR'!$H$4,'NO BORRAR'!$L$4,))))</f>
        <v>EVITAR, REDUCIR, COMPARTIR O TRANSFERIR EL RIESGO</v>
      </c>
      <c r="Z51" s="111" t="s">
        <v>889</v>
      </c>
      <c r="AA51" s="111" t="s">
        <v>356</v>
      </c>
      <c r="AB51" s="111" t="s">
        <v>498</v>
      </c>
      <c r="AC51" s="111" t="s">
        <v>195</v>
      </c>
      <c r="AD51" s="111" t="s">
        <v>196</v>
      </c>
      <c r="AE51" s="125" t="s">
        <v>576</v>
      </c>
      <c r="AF51" s="138" t="s">
        <v>577</v>
      </c>
      <c r="AG51" s="125" t="s">
        <v>692</v>
      </c>
      <c r="AH51" s="138" t="s">
        <v>693</v>
      </c>
      <c r="AI51" s="165" t="s">
        <v>824</v>
      </c>
      <c r="AJ51" s="224" t="s">
        <v>825</v>
      </c>
      <c r="AK51" s="121" t="s">
        <v>972</v>
      </c>
      <c r="AL51" s="121" t="s">
        <v>975</v>
      </c>
      <c r="AM51" s="202"/>
      <c r="AN51" s="236"/>
      <c r="AO51" s="237"/>
      <c r="AP51" s="72"/>
      <c r="AQ51" s="72"/>
      <c r="AR51" s="235" t="s">
        <v>1066</v>
      </c>
      <c r="AS51" s="238" t="s">
        <v>1031</v>
      </c>
    </row>
    <row r="52" spans="1:45" ht="282.75" customHeight="1" thickBot="1" x14ac:dyDescent="0.25">
      <c r="A52" s="209">
        <v>42</v>
      </c>
      <c r="B52" s="105" t="s">
        <v>290</v>
      </c>
      <c r="C52" s="101" t="s">
        <v>117</v>
      </c>
      <c r="D52" s="101" t="s">
        <v>904</v>
      </c>
      <c r="E52" s="101" t="s">
        <v>226</v>
      </c>
      <c r="F52" s="101" t="s">
        <v>6</v>
      </c>
      <c r="G52" s="101" t="s">
        <v>185</v>
      </c>
      <c r="H52" s="101" t="s">
        <v>826</v>
      </c>
      <c r="I52" s="101" t="s">
        <v>500</v>
      </c>
      <c r="J52" s="101" t="s">
        <v>827</v>
      </c>
      <c r="K52" s="101" t="s">
        <v>131</v>
      </c>
      <c r="L52" s="101" t="s">
        <v>172</v>
      </c>
      <c r="M52" s="101" t="s">
        <v>17</v>
      </c>
      <c r="N52" s="101" t="s">
        <v>24</v>
      </c>
      <c r="O52" s="101" t="str">
        <f>IF(N52='NO BORRAR'!$H$1,'NO BORRAR'!$L$1,IF(N52='NO BORRAR'!$H$2,'NO BORRAR'!$L$2,IF(N52='NO BORRAR'!$H$3,'NO BORRAR'!$L$3,IF(N52='NO BORRAR'!$H$4,'NO BORRAR'!$L$4,))))</f>
        <v>EVITAR, REDUCIR, COMPARTIR O TRANSFERIR EL RIESGO</v>
      </c>
      <c r="P52" s="101" t="s">
        <v>26</v>
      </c>
      <c r="Q52" s="193" t="s">
        <v>828</v>
      </c>
      <c r="R52" s="193" t="s">
        <v>962</v>
      </c>
      <c r="S52" s="193" t="s">
        <v>26</v>
      </c>
      <c r="T52" s="114" t="s">
        <v>26</v>
      </c>
      <c r="U52" s="101" t="s">
        <v>26</v>
      </c>
      <c r="V52" s="101" t="s">
        <v>173</v>
      </c>
      <c r="W52" s="101" t="s">
        <v>17</v>
      </c>
      <c r="X52" s="101" t="s">
        <v>23</v>
      </c>
      <c r="Y52" s="101" t="str">
        <f>IF(X52='NO BORRAR'!$H$1,'NO BORRAR'!$L$1,IF(X52='NO BORRAR'!$H$2,'NO BORRAR'!$L$2,IF(X52='NO BORRAR'!$H$3,'NO BORRAR'!$L$3,IF(X52='NO BORRAR'!$H$4,'NO BORRAR'!$L$4,))))</f>
        <v>REDUCIR O ASUMIR EL RIESGO</v>
      </c>
      <c r="Z52" s="101" t="s">
        <v>882</v>
      </c>
      <c r="AA52" s="111" t="s">
        <v>961</v>
      </c>
      <c r="AB52" s="111" t="s">
        <v>829</v>
      </c>
      <c r="AC52" s="101" t="s">
        <v>195</v>
      </c>
      <c r="AD52" s="101" t="s">
        <v>196</v>
      </c>
      <c r="AE52" s="135" t="s">
        <v>541</v>
      </c>
      <c r="AF52" s="127" t="s">
        <v>542</v>
      </c>
      <c r="AG52" s="135" t="s">
        <v>618</v>
      </c>
      <c r="AH52" s="127" t="s">
        <v>542</v>
      </c>
      <c r="AI52" s="171" t="s">
        <v>830</v>
      </c>
      <c r="AJ52" s="231" t="s">
        <v>831</v>
      </c>
      <c r="AK52" s="121" t="s">
        <v>959</v>
      </c>
      <c r="AL52" s="121" t="s">
        <v>960</v>
      </c>
      <c r="AM52" s="251"/>
      <c r="AN52" s="236"/>
      <c r="AO52" s="237"/>
      <c r="AP52" s="72"/>
      <c r="AQ52" s="72"/>
      <c r="AR52" s="252" t="s">
        <v>1020</v>
      </c>
      <c r="AS52" s="238" t="s">
        <v>1031</v>
      </c>
    </row>
    <row r="53" spans="1:45" ht="156" customHeight="1" thickBot="1" x14ac:dyDescent="0.25">
      <c r="A53" s="210">
        <v>43</v>
      </c>
      <c r="B53" s="102" t="s">
        <v>289</v>
      </c>
      <c r="C53" s="98" t="s">
        <v>342</v>
      </c>
      <c r="D53" s="98" t="s">
        <v>905</v>
      </c>
      <c r="E53" s="340" t="s">
        <v>241</v>
      </c>
      <c r="F53" s="98" t="s">
        <v>6</v>
      </c>
      <c r="G53" s="98" t="s">
        <v>185</v>
      </c>
      <c r="H53" s="98" t="s">
        <v>141</v>
      </c>
      <c r="I53" s="98" t="s">
        <v>142</v>
      </c>
      <c r="J53" s="98" t="s">
        <v>145</v>
      </c>
      <c r="K53" s="98" t="s">
        <v>34</v>
      </c>
      <c r="L53" s="98" t="s">
        <v>129</v>
      </c>
      <c r="M53" s="98" t="s">
        <v>17</v>
      </c>
      <c r="N53" s="98" t="s">
        <v>24</v>
      </c>
      <c r="O53" s="98" t="str">
        <f>IF(N53='NO BORRAR'!$H$1,'NO BORRAR'!$L$1,IF(N53='NO BORRAR'!$H$2,'NO BORRAR'!$L$2,IF(N53='NO BORRAR'!$H$3,'NO BORRAR'!$L$3,IF(N53='NO BORRAR'!$H$4,'NO BORRAR'!$L$4,))))</f>
        <v>EVITAR, REDUCIR, COMPARTIR O TRANSFERIR EL RIESGO</v>
      </c>
      <c r="P53" s="98" t="s">
        <v>26</v>
      </c>
      <c r="Q53" s="98" t="s">
        <v>835</v>
      </c>
      <c r="R53" s="98" t="s">
        <v>837</v>
      </c>
      <c r="S53" s="98" t="s">
        <v>27</v>
      </c>
      <c r="T53" s="109" t="s">
        <v>27</v>
      </c>
      <c r="U53" s="98" t="s">
        <v>26</v>
      </c>
      <c r="V53" s="98" t="s">
        <v>173</v>
      </c>
      <c r="W53" s="98" t="s">
        <v>17</v>
      </c>
      <c r="X53" s="98" t="s">
        <v>23</v>
      </c>
      <c r="Y53" s="98" t="s">
        <v>82</v>
      </c>
      <c r="Z53" s="98" t="s">
        <v>883</v>
      </c>
      <c r="AA53" s="98" t="s">
        <v>839</v>
      </c>
      <c r="AB53" s="98" t="s">
        <v>842</v>
      </c>
      <c r="AC53" s="98" t="s">
        <v>195</v>
      </c>
      <c r="AD53" s="98" t="s">
        <v>196</v>
      </c>
      <c r="AE53" s="155" t="s">
        <v>569</v>
      </c>
      <c r="AF53" s="156">
        <f>2/27</f>
        <v>7.407407407407407E-2</v>
      </c>
      <c r="AG53" s="155" t="s">
        <v>606</v>
      </c>
      <c r="AH53" s="157">
        <f>13/7</f>
        <v>1.8571428571428572</v>
      </c>
      <c r="AI53" s="187" t="s">
        <v>845</v>
      </c>
      <c r="AJ53" s="232">
        <f>11/3</f>
        <v>3.6666666666666665</v>
      </c>
      <c r="AK53" s="253" t="s">
        <v>1000</v>
      </c>
      <c r="AL53" s="254">
        <f>23/5</f>
        <v>4.5999999999999996</v>
      </c>
      <c r="AM53" s="255"/>
      <c r="AN53" s="242"/>
      <c r="AO53" s="111"/>
      <c r="AP53" s="72"/>
      <c r="AQ53" s="72"/>
      <c r="AR53" s="256" t="s">
        <v>1067</v>
      </c>
      <c r="AS53" s="245" t="s">
        <v>1068</v>
      </c>
    </row>
    <row r="54" spans="1:45" ht="120" customHeight="1" thickBot="1" x14ac:dyDescent="0.25">
      <c r="A54" s="209">
        <v>44</v>
      </c>
      <c r="B54" s="102" t="s">
        <v>289</v>
      </c>
      <c r="C54" s="98" t="s">
        <v>342</v>
      </c>
      <c r="D54" s="98" t="s">
        <v>905</v>
      </c>
      <c r="E54" s="341"/>
      <c r="F54" s="98" t="s">
        <v>6</v>
      </c>
      <c r="G54" s="98" t="s">
        <v>187</v>
      </c>
      <c r="H54" s="98" t="s">
        <v>394</v>
      </c>
      <c r="I54" s="98" t="s">
        <v>194</v>
      </c>
      <c r="J54" s="98" t="s">
        <v>146</v>
      </c>
      <c r="K54" s="98" t="s">
        <v>34</v>
      </c>
      <c r="L54" s="98" t="s">
        <v>129</v>
      </c>
      <c r="M54" s="98" t="s">
        <v>17</v>
      </c>
      <c r="N54" s="98" t="s">
        <v>24</v>
      </c>
      <c r="O54" s="98" t="str">
        <f>IF(N54='NO BORRAR'!$H$1,'NO BORRAR'!$L$1,IF(N54='NO BORRAR'!$H$2,'NO BORRAR'!$L$2,IF(N54='NO BORRAR'!$H$3,'NO BORRAR'!$L$3,IF(N54='NO BORRAR'!$H$4,'NO BORRAR'!$L$4,))))</f>
        <v>EVITAR, REDUCIR, COMPARTIR O TRANSFERIR EL RIESGO</v>
      </c>
      <c r="P54" s="101" t="s">
        <v>26</v>
      </c>
      <c r="Q54" s="98" t="s">
        <v>836</v>
      </c>
      <c r="R54" s="98"/>
      <c r="S54" s="98" t="s">
        <v>838</v>
      </c>
      <c r="T54" s="109" t="s">
        <v>26</v>
      </c>
      <c r="U54" s="104" t="s">
        <v>26</v>
      </c>
      <c r="V54" s="98" t="s">
        <v>171</v>
      </c>
      <c r="W54" s="98" t="s">
        <v>17</v>
      </c>
      <c r="X54" s="98" t="s">
        <v>25</v>
      </c>
      <c r="Y54" s="98" t="str">
        <f>IF(X54='NO BORRAR'!$H$1,'NO BORRAR'!$L$1,IF(X54='NO BORRAR'!$H$2,'NO BORRAR'!$L$2,IF(X54='NO BORRAR'!$H$3,'NO BORRAR'!$L$3,IF(X54='NO BORRAR'!$H$4,'NO BORRAR'!$L$4,))))</f>
        <v>EVITAR, REDUCIR, COMPARTIR O TRANSFERIR EL RIESGO</v>
      </c>
      <c r="Z54" s="104" t="s">
        <v>883</v>
      </c>
      <c r="AA54" s="98" t="s">
        <v>840</v>
      </c>
      <c r="AB54" s="98" t="s">
        <v>843</v>
      </c>
      <c r="AC54" s="98" t="s">
        <v>195</v>
      </c>
      <c r="AD54" s="98" t="s">
        <v>196</v>
      </c>
      <c r="AE54" s="125" t="s">
        <v>570</v>
      </c>
      <c r="AF54" s="135"/>
      <c r="AG54" s="125" t="s">
        <v>607</v>
      </c>
      <c r="AH54" s="135">
        <f>56/56</f>
        <v>1</v>
      </c>
      <c r="AI54" s="165" t="s">
        <v>846</v>
      </c>
      <c r="AJ54" s="225">
        <f>16/16</f>
        <v>1</v>
      </c>
      <c r="AK54" s="253" t="s">
        <v>1001</v>
      </c>
      <c r="AL54" s="257">
        <f>48/48</f>
        <v>1</v>
      </c>
      <c r="AM54" s="196"/>
      <c r="AN54" s="242"/>
      <c r="AO54" s="111"/>
      <c r="AP54" s="72"/>
      <c r="AQ54" s="72"/>
      <c r="AR54" s="125" t="s">
        <v>1069</v>
      </c>
      <c r="AS54" s="244" t="s">
        <v>1031</v>
      </c>
    </row>
    <row r="55" spans="1:45" ht="125.25" customHeight="1" thickBot="1" x14ac:dyDescent="0.25">
      <c r="A55" s="210">
        <v>45</v>
      </c>
      <c r="B55" s="110" t="s">
        <v>289</v>
      </c>
      <c r="C55" s="111" t="s">
        <v>342</v>
      </c>
      <c r="D55" s="98" t="s">
        <v>905</v>
      </c>
      <c r="E55" s="342"/>
      <c r="F55" s="111" t="s">
        <v>6</v>
      </c>
      <c r="G55" s="111" t="s">
        <v>185</v>
      </c>
      <c r="H55" s="111" t="s">
        <v>832</v>
      </c>
      <c r="I55" s="169" t="s">
        <v>833</v>
      </c>
      <c r="J55" s="111" t="s">
        <v>834</v>
      </c>
      <c r="K55" s="111" t="s">
        <v>34</v>
      </c>
      <c r="L55" s="111" t="s">
        <v>171</v>
      </c>
      <c r="M55" s="111" t="s">
        <v>18</v>
      </c>
      <c r="N55" s="111" t="s">
        <v>25</v>
      </c>
      <c r="O55" s="111" t="str">
        <f>IF(N55='NO BORRAR'!$H$1,'NO BORRAR'!$L$1,IF(N55='NO BORRAR'!$H$2,'NO BORRAR'!$L$2,IF(N55='NO BORRAR'!$H$3,'NO BORRAR'!$L$3,IF(N55='NO BORRAR'!$H$4,'NO BORRAR'!$L$4,))))</f>
        <v>EVITAR, REDUCIR, COMPARTIR O TRANSFERIR EL RIESGO</v>
      </c>
      <c r="P55" s="194" t="s">
        <v>27</v>
      </c>
      <c r="Q55" s="111"/>
      <c r="R55" s="111"/>
      <c r="S55" s="111" t="s">
        <v>27</v>
      </c>
      <c r="T55" s="115" t="s">
        <v>27</v>
      </c>
      <c r="U55" s="111" t="s">
        <v>27</v>
      </c>
      <c r="V55" s="111" t="s">
        <v>171</v>
      </c>
      <c r="W55" s="111" t="s">
        <v>18</v>
      </c>
      <c r="X55" s="111" t="s">
        <v>25</v>
      </c>
      <c r="Y55" s="111" t="str">
        <f>IF(X55='NO BORRAR'!$H$1,'NO BORRAR'!$L$1,IF(X55='NO BORRAR'!$H$2,'NO BORRAR'!$L$2,IF(X55='NO BORRAR'!$H$3,'NO BORRAR'!$L$3,IF(X55='NO BORRAR'!$H$4,'NO BORRAR'!$L$4,))))</f>
        <v>EVITAR, REDUCIR, COMPARTIR O TRANSFERIR EL RIESGO</v>
      </c>
      <c r="Z55" s="111" t="s">
        <v>883</v>
      </c>
      <c r="AA55" s="111" t="s">
        <v>841</v>
      </c>
      <c r="AB55" s="111" t="s">
        <v>844</v>
      </c>
      <c r="AC55" s="111" t="s">
        <v>195</v>
      </c>
      <c r="AD55" s="111" t="s">
        <v>196</v>
      </c>
      <c r="AE55" s="125" t="s">
        <v>571</v>
      </c>
      <c r="AF55" s="138"/>
      <c r="AG55" s="125" t="s">
        <v>608</v>
      </c>
      <c r="AH55" s="135"/>
      <c r="AI55" s="165" t="s">
        <v>847</v>
      </c>
      <c r="AJ55" s="220">
        <v>1</v>
      </c>
      <c r="AK55" s="195" t="s">
        <v>1002</v>
      </c>
      <c r="AL55" s="195">
        <v>0</v>
      </c>
      <c r="AM55" s="196"/>
      <c r="AN55" s="236"/>
      <c r="AO55" s="237"/>
      <c r="AP55" s="72"/>
      <c r="AQ55" s="72"/>
      <c r="AR55" s="125" t="s">
        <v>1070</v>
      </c>
      <c r="AS55" s="250" t="s">
        <v>1071</v>
      </c>
    </row>
    <row r="56" spans="1:45" ht="181.5" customHeight="1" thickBot="1" x14ac:dyDescent="0.25">
      <c r="A56" s="209">
        <v>46</v>
      </c>
      <c r="B56" s="105" t="s">
        <v>104</v>
      </c>
      <c r="C56" s="101" t="s">
        <v>123</v>
      </c>
      <c r="D56" s="101" t="s">
        <v>176</v>
      </c>
      <c r="E56" s="101" t="s">
        <v>295</v>
      </c>
      <c r="F56" s="101" t="s">
        <v>6</v>
      </c>
      <c r="G56" s="101" t="s">
        <v>185</v>
      </c>
      <c r="H56" s="101" t="s">
        <v>228</v>
      </c>
      <c r="I56" s="101" t="s">
        <v>175</v>
      </c>
      <c r="J56" s="101" t="s">
        <v>231</v>
      </c>
      <c r="K56" s="101" t="s">
        <v>131</v>
      </c>
      <c r="L56" s="101" t="s">
        <v>172</v>
      </c>
      <c r="M56" s="101" t="s">
        <v>18</v>
      </c>
      <c r="N56" s="101" t="s">
        <v>232</v>
      </c>
      <c r="O56" s="101" t="s">
        <v>98</v>
      </c>
      <c r="P56" s="101" t="s">
        <v>26</v>
      </c>
      <c r="Q56" s="101"/>
      <c r="R56" s="101"/>
      <c r="S56" s="101"/>
      <c r="T56" s="119"/>
      <c r="U56" s="101" t="s">
        <v>27</v>
      </c>
      <c r="V56" s="101" t="s">
        <v>172</v>
      </c>
      <c r="W56" s="101" t="s">
        <v>18</v>
      </c>
      <c r="X56" s="101" t="s">
        <v>232</v>
      </c>
      <c r="Y56" s="101" t="s">
        <v>98</v>
      </c>
      <c r="Z56" s="101" t="s">
        <v>234</v>
      </c>
      <c r="AA56" s="101" t="s">
        <v>233</v>
      </c>
      <c r="AB56" s="101" t="s">
        <v>235</v>
      </c>
      <c r="AC56" s="101" t="s">
        <v>195</v>
      </c>
      <c r="AD56" s="101" t="s">
        <v>196</v>
      </c>
      <c r="AE56" s="125" t="s">
        <v>516</v>
      </c>
      <c r="AF56" s="135">
        <v>0</v>
      </c>
      <c r="AG56" s="125" t="s">
        <v>613</v>
      </c>
      <c r="AH56" s="135">
        <v>0</v>
      </c>
      <c r="AI56" s="166" t="s">
        <v>848</v>
      </c>
      <c r="AJ56" s="224" t="s">
        <v>849</v>
      </c>
      <c r="AK56" s="121" t="s">
        <v>998</v>
      </c>
      <c r="AL56" s="121" t="s">
        <v>941</v>
      </c>
      <c r="AM56" s="197"/>
      <c r="AN56" s="236"/>
      <c r="AO56" s="237"/>
      <c r="AP56" s="72"/>
      <c r="AQ56" s="72"/>
      <c r="AR56" s="130" t="s">
        <v>1028</v>
      </c>
      <c r="AS56" s="238" t="s">
        <v>1031</v>
      </c>
    </row>
    <row r="57" spans="1:45" ht="235.5" customHeight="1" thickBot="1" x14ac:dyDescent="0.25">
      <c r="A57" s="210">
        <v>47</v>
      </c>
      <c r="B57" s="110" t="s">
        <v>104</v>
      </c>
      <c r="C57" s="111" t="s">
        <v>123</v>
      </c>
      <c r="D57" s="111" t="s">
        <v>176</v>
      </c>
      <c r="E57" s="111" t="s">
        <v>227</v>
      </c>
      <c r="F57" s="111" t="s">
        <v>6</v>
      </c>
      <c r="G57" s="111" t="s">
        <v>183</v>
      </c>
      <c r="H57" s="111" t="s">
        <v>230</v>
      </c>
      <c r="I57" s="111" t="s">
        <v>229</v>
      </c>
      <c r="J57" s="111" t="s">
        <v>420</v>
      </c>
      <c r="K57" s="111" t="s">
        <v>131</v>
      </c>
      <c r="L57" s="111" t="s">
        <v>172</v>
      </c>
      <c r="M57" s="111" t="s">
        <v>18</v>
      </c>
      <c r="N57" s="111" t="s">
        <v>25</v>
      </c>
      <c r="O57" s="111" t="s">
        <v>98</v>
      </c>
      <c r="P57" s="111" t="s">
        <v>26</v>
      </c>
      <c r="Q57" s="111"/>
      <c r="R57" s="111"/>
      <c r="S57" s="111"/>
      <c r="T57" s="115"/>
      <c r="U57" s="111"/>
      <c r="V57" s="111" t="s">
        <v>172</v>
      </c>
      <c r="W57" s="111" t="s">
        <v>18</v>
      </c>
      <c r="X57" s="111" t="s">
        <v>25</v>
      </c>
      <c r="Y57" s="111" t="s">
        <v>98</v>
      </c>
      <c r="Z57" s="111" t="s">
        <v>236</v>
      </c>
      <c r="AA57" s="111" t="s">
        <v>491</v>
      </c>
      <c r="AB57" s="111" t="s">
        <v>237</v>
      </c>
      <c r="AC57" s="111" t="s">
        <v>195</v>
      </c>
      <c r="AD57" s="111" t="s">
        <v>196</v>
      </c>
      <c r="AE57" s="125" t="s">
        <v>517</v>
      </c>
      <c r="AF57" s="135" t="s">
        <v>518</v>
      </c>
      <c r="AG57" s="158" t="s">
        <v>614</v>
      </c>
      <c r="AH57" s="158" t="s">
        <v>615</v>
      </c>
      <c r="AI57" s="166" t="s">
        <v>862</v>
      </c>
      <c r="AJ57" s="224" t="s">
        <v>861</v>
      </c>
      <c r="AK57" s="121" t="s">
        <v>999</v>
      </c>
      <c r="AL57" s="121" t="s">
        <v>942</v>
      </c>
      <c r="AM57" s="201"/>
      <c r="AN57" s="236"/>
      <c r="AO57" s="237"/>
      <c r="AP57" s="72"/>
      <c r="AQ57" s="72"/>
      <c r="AR57" s="234" t="s">
        <v>1072</v>
      </c>
      <c r="AS57" s="238" t="s">
        <v>1031</v>
      </c>
    </row>
    <row r="58" spans="1:45" ht="208.5" customHeight="1" thickBot="1" x14ac:dyDescent="0.25">
      <c r="A58" s="209">
        <v>48</v>
      </c>
      <c r="B58" s="105" t="s">
        <v>105</v>
      </c>
      <c r="C58" s="101" t="s">
        <v>304</v>
      </c>
      <c r="D58" s="101" t="s">
        <v>906</v>
      </c>
      <c r="E58" s="101" t="s">
        <v>314</v>
      </c>
      <c r="F58" s="101" t="s">
        <v>6</v>
      </c>
      <c r="G58" s="101" t="s">
        <v>185</v>
      </c>
      <c r="H58" s="101" t="s">
        <v>303</v>
      </c>
      <c r="I58" s="101" t="s">
        <v>302</v>
      </c>
      <c r="J58" s="101" t="s">
        <v>296</v>
      </c>
      <c r="K58" s="101" t="s">
        <v>37</v>
      </c>
      <c r="L58" s="101" t="s">
        <v>173</v>
      </c>
      <c r="M58" s="101" t="s">
        <v>17</v>
      </c>
      <c r="N58" s="101" t="s">
        <v>23</v>
      </c>
      <c r="O58" s="101" t="str">
        <f>IF(N58='NO BORRAR'!$H$1,'NO BORRAR'!$L$1,IF(N58='NO BORRAR'!$H$2,'NO BORRAR'!$L$2,IF(N58='NO BORRAR'!$H$3,'NO BORRAR'!$L$3,IF(N58='NO BORRAR'!$H$4,'NO BORRAR'!$L$4,))))</f>
        <v>REDUCIR O ASUMIR EL RIESGO</v>
      </c>
      <c r="P58" s="101" t="s">
        <v>26</v>
      </c>
      <c r="Q58" s="101" t="s">
        <v>490</v>
      </c>
      <c r="R58" s="101" t="s">
        <v>299</v>
      </c>
      <c r="S58" s="101" t="s">
        <v>297</v>
      </c>
      <c r="T58" s="119"/>
      <c r="U58" s="101" t="s">
        <v>298</v>
      </c>
      <c r="V58" s="101" t="s">
        <v>174</v>
      </c>
      <c r="W58" s="101" t="s">
        <v>17</v>
      </c>
      <c r="X58" s="101" t="s">
        <v>23</v>
      </c>
      <c r="Y58" s="101" t="str">
        <f>IF(X58='NO BORRAR'!$H$1,'NO BORRAR'!$L$1,IF(X58='NO BORRAR'!$H$2,'NO BORRAR'!$L$2,IF(X58='NO BORRAR'!$H$3,'NO BORRAR'!$L$3,IF(X58='NO BORRAR'!$H$4,'NO BORRAR'!$L$4,))))</f>
        <v>REDUCIR O ASUMIR EL RIESGO</v>
      </c>
      <c r="Z58" s="101" t="s">
        <v>910</v>
      </c>
      <c r="AA58" s="101" t="s">
        <v>301</v>
      </c>
      <c r="AB58" s="101" t="s">
        <v>300</v>
      </c>
      <c r="AC58" s="101" t="s">
        <v>195</v>
      </c>
      <c r="AD58" s="101" t="s">
        <v>196</v>
      </c>
      <c r="AE58" s="125" t="s">
        <v>586</v>
      </c>
      <c r="AF58" s="154">
        <v>0.99195999999999995</v>
      </c>
      <c r="AG58" s="125" t="s">
        <v>617</v>
      </c>
      <c r="AH58" s="154">
        <v>1</v>
      </c>
      <c r="AI58" s="165" t="s">
        <v>850</v>
      </c>
      <c r="AJ58" s="230">
        <v>0.99885000000000002</v>
      </c>
      <c r="AK58" s="121" t="s">
        <v>940</v>
      </c>
      <c r="AL58" s="121">
        <v>0.99848999999999999</v>
      </c>
      <c r="AM58" s="258"/>
      <c r="AN58" s="236"/>
      <c r="AO58" s="237"/>
      <c r="AP58" s="122"/>
      <c r="AQ58" s="72"/>
      <c r="AR58" s="152" t="s">
        <v>1021</v>
      </c>
      <c r="AS58" s="238" t="s">
        <v>1015</v>
      </c>
    </row>
    <row r="59" spans="1:45" ht="291.75" customHeight="1" thickBot="1" x14ac:dyDescent="0.25">
      <c r="A59" s="210">
        <v>49</v>
      </c>
      <c r="B59" s="110" t="s">
        <v>105</v>
      </c>
      <c r="C59" s="111" t="s">
        <v>126</v>
      </c>
      <c r="D59" s="111" t="s">
        <v>889</v>
      </c>
      <c r="E59" s="111" t="s">
        <v>305</v>
      </c>
      <c r="F59" s="111" t="s">
        <v>6</v>
      </c>
      <c r="G59" s="111" t="s">
        <v>185</v>
      </c>
      <c r="H59" s="111" t="s">
        <v>307</v>
      </c>
      <c r="I59" s="111" t="s">
        <v>306</v>
      </c>
      <c r="J59" s="111" t="s">
        <v>296</v>
      </c>
      <c r="K59" s="111" t="s">
        <v>37</v>
      </c>
      <c r="L59" s="111" t="s">
        <v>173</v>
      </c>
      <c r="M59" s="111" t="s">
        <v>17</v>
      </c>
      <c r="N59" s="111" t="s">
        <v>23</v>
      </c>
      <c r="O59" s="111" t="str">
        <f>IF(N59='NO BORRAR'!$H$1,'NO BORRAR'!$L$1,IF(N59='NO BORRAR'!$H$2,'NO BORRAR'!$L$2,IF(N59='NO BORRAR'!$H$3,'NO BORRAR'!$L$3,IF(N59='NO BORRAR'!$H$4,'NO BORRAR'!$L$4,))))</f>
        <v>REDUCIR O ASUMIR EL RIESGO</v>
      </c>
      <c r="P59" s="111" t="s">
        <v>26</v>
      </c>
      <c r="Q59" s="111" t="s">
        <v>492</v>
      </c>
      <c r="R59" s="111"/>
      <c r="S59" s="111" t="s">
        <v>26</v>
      </c>
      <c r="T59" s="113" t="s">
        <v>26</v>
      </c>
      <c r="U59" s="111" t="s">
        <v>26</v>
      </c>
      <c r="V59" s="111" t="s">
        <v>174</v>
      </c>
      <c r="W59" s="111" t="s">
        <v>17</v>
      </c>
      <c r="X59" s="111" t="s">
        <v>23</v>
      </c>
      <c r="Y59" s="111" t="str">
        <f>IF(X59='NO BORRAR'!$H$1,'NO BORRAR'!$L$1,IF(X59='NO BORRAR'!$H$2,'NO BORRAR'!$L$2,IF(X59='NO BORRAR'!$H$3,'NO BORRAR'!$L$3,IF(X59='NO BORRAR'!$H$4,'NO BORRAR'!$L$4,))))</f>
        <v>REDUCIR O ASUMIR EL RIESGO</v>
      </c>
      <c r="Z59" s="111" t="s">
        <v>909</v>
      </c>
      <c r="AA59" s="111" t="s">
        <v>308</v>
      </c>
      <c r="AB59" s="111" t="s">
        <v>309</v>
      </c>
      <c r="AC59" s="111" t="s">
        <v>195</v>
      </c>
      <c r="AD59" s="111" t="s">
        <v>196</v>
      </c>
      <c r="AE59" s="125" t="s">
        <v>587</v>
      </c>
      <c r="AF59" s="125" t="s">
        <v>588</v>
      </c>
      <c r="AG59" s="125" t="s">
        <v>694</v>
      </c>
      <c r="AH59" s="129" t="s">
        <v>695</v>
      </c>
      <c r="AI59" s="174" t="s">
        <v>851</v>
      </c>
      <c r="AJ59" s="217" t="s">
        <v>852</v>
      </c>
      <c r="AK59" s="121" t="s">
        <v>851</v>
      </c>
      <c r="AL59" s="121" t="s">
        <v>852</v>
      </c>
      <c r="AM59" s="196"/>
      <c r="AN59" s="236"/>
      <c r="AO59" s="237"/>
      <c r="AP59" s="72"/>
      <c r="AQ59" s="72"/>
      <c r="AR59" s="125" t="s">
        <v>1073</v>
      </c>
      <c r="AS59" s="238" t="s">
        <v>1031</v>
      </c>
    </row>
    <row r="60" spans="1:45" ht="227.25" customHeight="1" thickBot="1" x14ac:dyDescent="0.25">
      <c r="A60" s="209">
        <v>50</v>
      </c>
      <c r="B60" s="105" t="s">
        <v>106</v>
      </c>
      <c r="C60" s="101" t="s">
        <v>124</v>
      </c>
      <c r="D60" s="101" t="s">
        <v>907</v>
      </c>
      <c r="E60" s="101" t="s">
        <v>315</v>
      </c>
      <c r="F60" s="101" t="s">
        <v>6</v>
      </c>
      <c r="G60" s="101" t="s">
        <v>185</v>
      </c>
      <c r="H60" s="101" t="s">
        <v>363</v>
      </c>
      <c r="I60" s="101" t="s">
        <v>367</v>
      </c>
      <c r="J60" s="101" t="s">
        <v>421</v>
      </c>
      <c r="K60" s="101" t="s">
        <v>131</v>
      </c>
      <c r="L60" s="101" t="s">
        <v>174</v>
      </c>
      <c r="M60" s="101" t="s">
        <v>16</v>
      </c>
      <c r="N60" s="101" t="s">
        <v>22</v>
      </c>
      <c r="O60" s="101" t="s">
        <v>97</v>
      </c>
      <c r="P60" s="101" t="s">
        <v>26</v>
      </c>
      <c r="Q60" s="193" t="s">
        <v>364</v>
      </c>
      <c r="R60" s="193"/>
      <c r="S60" s="193" t="s">
        <v>26</v>
      </c>
      <c r="T60" s="119" t="s">
        <v>26</v>
      </c>
      <c r="U60" s="193" t="s">
        <v>26</v>
      </c>
      <c r="V60" s="101" t="s">
        <v>174</v>
      </c>
      <c r="W60" s="101" t="s">
        <v>16</v>
      </c>
      <c r="X60" s="101" t="s">
        <v>22</v>
      </c>
      <c r="Y60" s="101" t="str">
        <f>IF(X60='NO BORRAR'!$H$1,'NO BORRAR'!$L$1,IF(X60='NO BORRAR'!$H$2,'NO BORRAR'!$L$2,IF(X60='NO BORRAR'!$H$3,'NO BORRAR'!$L$3,IF(X60='NO BORRAR'!$H$4,'NO BORRAR'!$L$4,))))</f>
        <v>ASUMIR EL RIESGO</v>
      </c>
      <c r="Z60" s="101" t="s">
        <v>884</v>
      </c>
      <c r="AA60" s="101" t="s">
        <v>365</v>
      </c>
      <c r="AB60" s="101" t="s">
        <v>366</v>
      </c>
      <c r="AC60" s="101" t="s">
        <v>195</v>
      </c>
      <c r="AD60" s="101" t="s">
        <v>196</v>
      </c>
      <c r="AE60" s="125" t="s">
        <v>565</v>
      </c>
      <c r="AF60" s="159" t="s">
        <v>566</v>
      </c>
      <c r="AG60" s="125" t="s">
        <v>669</v>
      </c>
      <c r="AH60" s="160" t="s">
        <v>566</v>
      </c>
      <c r="AI60" s="184" t="s">
        <v>860</v>
      </c>
      <c r="AJ60" s="233" t="s">
        <v>853</v>
      </c>
      <c r="AK60" s="121" t="s">
        <v>997</v>
      </c>
      <c r="AL60" s="121" t="s">
        <v>997</v>
      </c>
      <c r="AM60" s="204"/>
      <c r="AN60" s="236"/>
      <c r="AO60" s="237"/>
      <c r="AP60" s="72"/>
      <c r="AQ60" s="72"/>
      <c r="AR60" s="160" t="s">
        <v>1074</v>
      </c>
      <c r="AS60" s="238" t="s">
        <v>1031</v>
      </c>
    </row>
    <row r="61" spans="1:45" ht="185.25" customHeight="1" thickBot="1" x14ac:dyDescent="0.25">
      <c r="A61" s="213">
        <v>51</v>
      </c>
      <c r="B61" s="110" t="s">
        <v>106</v>
      </c>
      <c r="C61" s="111" t="s">
        <v>125</v>
      </c>
      <c r="D61" s="111" t="s">
        <v>908</v>
      </c>
      <c r="E61" s="111" t="s">
        <v>368</v>
      </c>
      <c r="F61" s="111" t="s">
        <v>7</v>
      </c>
      <c r="G61" s="111" t="s">
        <v>191</v>
      </c>
      <c r="H61" s="111" t="s">
        <v>358</v>
      </c>
      <c r="I61" s="111" t="s">
        <v>357</v>
      </c>
      <c r="J61" s="111" t="s">
        <v>147</v>
      </c>
      <c r="K61" s="111" t="s">
        <v>29</v>
      </c>
      <c r="L61" s="111" t="s">
        <v>171</v>
      </c>
      <c r="M61" s="111" t="s">
        <v>18</v>
      </c>
      <c r="N61" s="111" t="s">
        <v>25</v>
      </c>
      <c r="O61" s="111" t="str">
        <f>IF(N61='NO BORRAR'!$H$1,'NO BORRAR'!$L$1,IF(N61='NO BORRAR'!$H$2,'NO BORRAR'!$L$2,IF(N61='NO BORRAR'!$H$3,'NO BORRAR'!$L$3,IF(N61='NO BORRAR'!$H$4,'NO BORRAR'!$L$4,))))</f>
        <v>EVITAR, REDUCIR, COMPARTIR O TRANSFERIR EL RIESGO</v>
      </c>
      <c r="P61" s="111" t="s">
        <v>26</v>
      </c>
      <c r="Q61" s="111" t="s">
        <v>359</v>
      </c>
      <c r="R61" s="111"/>
      <c r="S61" s="111" t="s">
        <v>26</v>
      </c>
      <c r="T61" s="115" t="s">
        <v>26</v>
      </c>
      <c r="U61" s="111" t="s">
        <v>360</v>
      </c>
      <c r="V61" s="111" t="s">
        <v>171</v>
      </c>
      <c r="W61" s="111" t="s">
        <v>18</v>
      </c>
      <c r="X61" s="111" t="s">
        <v>25</v>
      </c>
      <c r="Y61" s="111" t="str">
        <f>IF(X61='NO BORRAR'!$H$1,'NO BORRAR'!$L$1,IF(X61='NO BORRAR'!$H$2,'NO BORRAR'!$L$2,IF(X61='NO BORRAR'!$H$3,'NO BORRAR'!$L$3,IF(X61='NO BORRAR'!$H$4,'NO BORRAR'!$L$4,))))</f>
        <v>EVITAR, REDUCIR, COMPARTIR O TRANSFERIR EL RIESGO</v>
      </c>
      <c r="Z61" s="111" t="s">
        <v>885</v>
      </c>
      <c r="AA61" s="111" t="s">
        <v>361</v>
      </c>
      <c r="AB61" s="111" t="s">
        <v>362</v>
      </c>
      <c r="AC61" s="111" t="s">
        <v>195</v>
      </c>
      <c r="AD61" s="111" t="s">
        <v>196</v>
      </c>
      <c r="AE61" s="128" t="s">
        <v>567</v>
      </c>
      <c r="AF61" s="214" t="s">
        <v>568</v>
      </c>
      <c r="AG61" s="128" t="s">
        <v>670</v>
      </c>
      <c r="AH61" s="138" t="s">
        <v>568</v>
      </c>
      <c r="AI61" s="166" t="s">
        <v>670</v>
      </c>
      <c r="AJ61" s="224" t="s">
        <v>568</v>
      </c>
      <c r="AK61" s="259" t="s">
        <v>924</v>
      </c>
      <c r="AL61" s="259" t="s">
        <v>923</v>
      </c>
      <c r="AM61" s="204"/>
      <c r="AN61" s="236"/>
      <c r="AO61" s="237"/>
      <c r="AP61" s="72"/>
      <c r="AQ61" s="72"/>
      <c r="AR61" s="160" t="s">
        <v>1075</v>
      </c>
      <c r="AS61" s="238" t="s">
        <v>1031</v>
      </c>
    </row>
    <row r="62" spans="1:45" ht="14.25" x14ac:dyDescent="0.2">
      <c r="A62" s="70"/>
      <c r="B62" s="70"/>
      <c r="T62" s="70"/>
      <c r="AM62" s="150"/>
      <c r="AN62" s="150"/>
      <c r="AP62" s="72"/>
      <c r="AQ62" s="72"/>
      <c r="AR62" s="72"/>
    </row>
    <row r="63" spans="1:45" ht="14.25" x14ac:dyDescent="0.2">
      <c r="A63" s="70"/>
      <c r="B63" s="70"/>
      <c r="T63" s="70"/>
      <c r="AM63" s="150"/>
      <c r="AN63" s="150"/>
      <c r="AP63" s="72"/>
      <c r="AQ63" s="72"/>
      <c r="AR63" s="72"/>
    </row>
    <row r="64" spans="1:45" ht="14.25" x14ac:dyDescent="0.2">
      <c r="A64" s="70"/>
      <c r="B64" s="70"/>
      <c r="T64" s="70"/>
      <c r="AM64" s="150"/>
      <c r="AN64" s="150"/>
      <c r="AP64" s="72"/>
      <c r="AQ64" s="72"/>
      <c r="AR64" s="72"/>
    </row>
    <row r="65" spans="1:44" ht="16.5" x14ac:dyDescent="0.2">
      <c r="A65" s="70"/>
      <c r="B65" s="70"/>
      <c r="T65" s="70"/>
      <c r="AM65" s="163"/>
      <c r="AN65" s="163"/>
      <c r="AP65" s="72"/>
      <c r="AQ65" s="72"/>
      <c r="AR65" s="72"/>
    </row>
    <row r="66" spans="1:44" x14ac:dyDescent="0.2">
      <c r="A66" s="70"/>
      <c r="B66" s="70"/>
      <c r="T66" s="70"/>
      <c r="AP66" s="72"/>
      <c r="AQ66" s="72"/>
      <c r="AR66" s="72"/>
    </row>
    <row r="67" spans="1:44" x14ac:dyDescent="0.2">
      <c r="A67" s="70"/>
      <c r="B67" s="70"/>
      <c r="T67" s="70"/>
      <c r="AP67" s="72"/>
      <c r="AQ67" s="72"/>
      <c r="AR67" s="72"/>
    </row>
    <row r="68" spans="1:44" x14ac:dyDescent="0.2">
      <c r="A68" s="70"/>
      <c r="B68" s="70"/>
      <c r="T68" s="70"/>
      <c r="AP68" s="72"/>
      <c r="AQ68" s="72"/>
      <c r="AR68" s="72"/>
    </row>
    <row r="69" spans="1:44" x14ac:dyDescent="0.2">
      <c r="A69" s="70"/>
      <c r="B69" s="70"/>
      <c r="T69" s="70"/>
      <c r="AP69" s="72"/>
      <c r="AQ69" s="72"/>
      <c r="AR69" s="72"/>
    </row>
    <row r="70" spans="1:44" x14ac:dyDescent="0.2">
      <c r="A70" s="70"/>
      <c r="B70" s="70"/>
      <c r="T70" s="70"/>
      <c r="AP70" s="72"/>
      <c r="AQ70" s="72"/>
      <c r="AR70" s="72"/>
    </row>
    <row r="71" spans="1:44" x14ac:dyDescent="0.2">
      <c r="A71" s="70"/>
      <c r="B71" s="70"/>
      <c r="T71" s="70"/>
      <c r="AP71" s="72"/>
      <c r="AQ71" s="72"/>
      <c r="AR71" s="72"/>
    </row>
    <row r="72" spans="1:44" ht="14.25" x14ac:dyDescent="0.2">
      <c r="AN72" s="150"/>
      <c r="AP72" s="72"/>
      <c r="AQ72" s="72"/>
      <c r="AR72" s="72"/>
    </row>
    <row r="73" spans="1:44" x14ac:dyDescent="0.2">
      <c r="AP73" s="72"/>
      <c r="AQ73" s="72"/>
      <c r="AR73" s="72"/>
    </row>
    <row r="74" spans="1:44" x14ac:dyDescent="0.2">
      <c r="AP74" s="72"/>
      <c r="AQ74" s="72"/>
      <c r="AR74" s="72"/>
    </row>
    <row r="75" spans="1:44" x14ac:dyDescent="0.2">
      <c r="AP75" s="72"/>
      <c r="AQ75" s="72"/>
      <c r="AR75" s="72"/>
    </row>
    <row r="76" spans="1:44" x14ac:dyDescent="0.2">
      <c r="AP76" s="72"/>
      <c r="AQ76" s="72"/>
      <c r="AR76" s="72"/>
    </row>
    <row r="77" spans="1:44" x14ac:dyDescent="0.2">
      <c r="AP77" s="72"/>
      <c r="AQ77" s="72"/>
      <c r="AR77" s="72"/>
    </row>
    <row r="78" spans="1:44" x14ac:dyDescent="0.2">
      <c r="AP78" s="72"/>
      <c r="AQ78" s="72"/>
      <c r="AR78" s="72"/>
    </row>
    <row r="79" spans="1:44" x14ac:dyDescent="0.2">
      <c r="AP79" s="72"/>
      <c r="AQ79" s="72"/>
      <c r="AR79" s="72"/>
    </row>
    <row r="80" spans="1:44" x14ac:dyDescent="0.2">
      <c r="AP80" s="72"/>
      <c r="AQ80" s="72"/>
      <c r="AR80" s="72"/>
    </row>
  </sheetData>
  <autoFilter ref="A9:IX61">
    <filterColumn colId="16" showButton="0"/>
    <filterColumn colId="18" showButton="0"/>
    <filterColumn colId="19" showButton="0"/>
    <filterColumn colId="28" showButton="0"/>
    <filterColumn colId="30" showButton="0"/>
    <filterColumn colId="32" showButton="0"/>
    <filterColumn colId="34" showButton="0"/>
    <filterColumn colId="36" showButton="0"/>
    <filterColumn colId="38" showButton="0"/>
  </autoFilter>
  <dataConsolidate/>
  <mergeCells count="51">
    <mergeCell ref="AI10:AJ10"/>
    <mergeCell ref="AN3:AO3"/>
    <mergeCell ref="AN4:AO4"/>
    <mergeCell ref="AE9:AF9"/>
    <mergeCell ref="AE7:AO7"/>
    <mergeCell ref="AE8:AO8"/>
    <mergeCell ref="AM9:AN9"/>
    <mergeCell ref="AI9:AJ9"/>
    <mergeCell ref="AG10:AH10"/>
    <mergeCell ref="AE10:AF10"/>
    <mergeCell ref="AG9:AH9"/>
    <mergeCell ref="AK9:AL9"/>
    <mergeCell ref="AK10:AL10"/>
    <mergeCell ref="Z7:AD7"/>
    <mergeCell ref="Z8:AD8"/>
    <mergeCell ref="AB9:AB10"/>
    <mergeCell ref="Y9:Y10"/>
    <mergeCell ref="X9:X10"/>
    <mergeCell ref="AC9:AD9"/>
    <mergeCell ref="AA9:AA10"/>
    <mergeCell ref="V8:Y8"/>
    <mergeCell ref="V9:V10"/>
    <mergeCell ref="W9:W10"/>
    <mergeCell ref="S9:U9"/>
    <mergeCell ref="E53:E55"/>
    <mergeCell ref="M9:M10"/>
    <mergeCell ref="B9:B10"/>
    <mergeCell ref="H9:H10"/>
    <mergeCell ref="J9:J10"/>
    <mergeCell ref="L9:L10"/>
    <mergeCell ref="K9:K10"/>
    <mergeCell ref="D9:D10"/>
    <mergeCell ref="F9:F10"/>
    <mergeCell ref="E9:E10"/>
    <mergeCell ref="C9:C10"/>
    <mergeCell ref="AR9:AS9"/>
    <mergeCell ref="A3:F8"/>
    <mergeCell ref="A9:A10"/>
    <mergeCell ref="G9:G10"/>
    <mergeCell ref="P7:Y7"/>
    <mergeCell ref="I9:I10"/>
    <mergeCell ref="G3:AD4"/>
    <mergeCell ref="G5:AD6"/>
    <mergeCell ref="I7:K8"/>
    <mergeCell ref="G7:H8"/>
    <mergeCell ref="P8:U8"/>
    <mergeCell ref="L8:M8"/>
    <mergeCell ref="L7:O7"/>
    <mergeCell ref="O8:O10"/>
    <mergeCell ref="Q9:R9"/>
    <mergeCell ref="N9:N10"/>
  </mergeCells>
  <phoneticPr fontId="0" type="noConversion"/>
  <dataValidations count="2">
    <dataValidation type="list" allowBlank="1" showInputMessage="1" showErrorMessage="1" sqref="B35:B38 K35:K38 F35:G38">
      <formula1>#REF!</formula1>
    </dataValidation>
    <dataValidation type="list" allowBlank="1" showInputMessage="1" showErrorMessage="1" sqref="P12:P61">
      <formula1>"SI, NO"</formula1>
    </dataValidation>
  </dataValidations>
  <printOptions horizontalCentered="1" verticalCentered="1"/>
  <pageMargins left="0.23622047244094491" right="0.23622047244094491" top="0.74803149606299213" bottom="0.74803149606299213" header="0.31496062992125984" footer="0.31496062992125984"/>
  <pageSetup paperSize="5" scale="10" fitToWidth="3" orientation="landscape" r:id="rId1"/>
  <headerFooter alignWithMargins="0"/>
  <drawing r:id="rId2"/>
  <extLst>
    <ext xmlns:x14="http://schemas.microsoft.com/office/spreadsheetml/2009/9/main" uri="{CCE6A557-97BC-4b89-ADB6-D9C93CAAB3DF}">
      <x14:dataValidations xmlns:xm="http://schemas.microsoft.com/office/excel/2006/main" count="17">
        <x14:dataValidation type="list" allowBlank="1" showInputMessage="1" showErrorMessage="1">
          <x14:formula1>
            <xm:f>'NO BORRAR'!$B$1:$B$5</xm:f>
          </x14:formula1>
          <xm:sqref>W47:W61 W11:W23 M11:M23 M29:M43 W29:W43 M47:M61</xm:sqref>
        </x14:dataValidation>
        <x14:dataValidation type="list" allowBlank="1" showInputMessage="1" showErrorMessage="1">
          <x14:formula1>
            <xm:f>'NO BORRAR'!$D$1:$D$5</xm:f>
          </x14:formula1>
          <xm:sqref>V47:V61 L11:L23 V11:V23 L29:L43 V29:V43 L47:L61</xm:sqref>
        </x14:dataValidation>
        <x14:dataValidation type="list" allowBlank="1" showInputMessage="1" showErrorMessage="1">
          <x14:formula1>
            <xm:f>'NO BORRAR'!$I$1:$I$2</xm:f>
          </x14:formula1>
          <xm:sqref>T30:T32</xm:sqref>
        </x14:dataValidation>
        <x14:dataValidation type="list" allowBlank="1" showInputMessage="1" showErrorMessage="1">
          <x14:formula1>
            <xm:f>'NO BORRAR'!$G$1:$G$10</xm:f>
          </x14:formula1>
          <xm:sqref>G30:G32 G11:G20 G39:G43 G47:G61</xm:sqref>
        </x14:dataValidation>
        <x14:dataValidation type="list" allowBlank="1" showInputMessage="1" showErrorMessage="1">
          <x14:formula1>
            <xm:f>'NO BORRAR'!$K$1:$K$8</xm:f>
          </x14:formula1>
          <xm:sqref>K20 K30:K32 K11:K18 K47:K61</xm:sqref>
        </x14:dataValidation>
        <x14:dataValidation type="list" allowBlank="1" showInputMessage="1" showErrorMessage="1">
          <x14:formula1>
            <xm:f>'NO BORRAR'!$A$1:$A$2</xm:f>
          </x14:formula1>
          <xm:sqref>F30:F34 F11:F20 F39:F43 F47:F61</xm:sqref>
        </x14:dataValidation>
        <x14:dataValidation type="list" allowBlank="1" showInputMessage="1" showErrorMessage="1">
          <x14:formula1>
            <xm:f>'NO BORRAR'!$M$1:$M$16</xm:f>
          </x14:formula1>
          <xm:sqref>B11:B34 B39:B43 B47:B61</xm:sqref>
        </x14:dataValidation>
        <x14:dataValidation type="list" allowBlank="1" showInputMessage="1" showErrorMessage="1">
          <x14:formula1>
            <xm:f>'[2]NO BORRAR'!#REF!</xm:f>
          </x14:formula1>
          <xm:sqref>F21:G23 K19 K21:K23</xm:sqref>
        </x14:dataValidation>
        <x14:dataValidation type="list" allowBlank="1" showInputMessage="1" showErrorMessage="1">
          <x14:formula1>
            <xm:f>'[3]NO BORRAR'!#REF!</xm:f>
          </x14:formula1>
          <xm:sqref>K39:K43</xm:sqref>
        </x14:dataValidation>
        <x14:dataValidation type="list" allowBlank="1" showInputMessage="1" showErrorMessage="1">
          <x14:formula1>
            <xm:f>'[4]NO BORRAR'!#REF!</xm:f>
          </x14:formula1>
          <xm:sqref>F29:G29 K29 T47 G33:G34 T33:T34 K33:K34</xm:sqref>
        </x14:dataValidation>
        <x14:dataValidation type="list" allowBlank="1" showInputMessage="1" showErrorMessage="1">
          <x14:formula1>
            <xm:f>'[5]NO BORRAR'!#REF!</xm:f>
          </x14:formula1>
          <xm:sqref>V24:W28 F24:G28 K24:M28</xm:sqref>
        </x14:dataValidation>
        <x14:dataValidation type="list" allowBlank="1" showInputMessage="1" showErrorMessage="1">
          <x14:formula1>
            <xm:f>'[6]NO BORRAR'!#REF!</xm:f>
          </x14:formula1>
          <xm:sqref>B44:B46</xm:sqref>
        </x14:dataValidation>
        <x14:dataValidation type="list" allowBlank="1" showInputMessage="1" showErrorMessage="1">
          <x14:formula1>
            <xm:f>'[6]NO BORRAR'!#REF!</xm:f>
          </x14:formula1>
          <xm:sqref>F44:F46</xm:sqref>
        </x14:dataValidation>
        <x14:dataValidation type="list" allowBlank="1" showInputMessage="1" showErrorMessage="1">
          <x14:formula1>
            <xm:f>'[6]NO BORRAR'!#REF!</xm:f>
          </x14:formula1>
          <xm:sqref>K44:K46</xm:sqref>
        </x14:dataValidation>
        <x14:dataValidation type="list" allowBlank="1" showInputMessage="1" showErrorMessage="1">
          <x14:formula1>
            <xm:f>'[6]NO BORRAR'!#REF!</xm:f>
          </x14:formula1>
          <xm:sqref>G44:G46</xm:sqref>
        </x14:dataValidation>
        <x14:dataValidation type="list" allowBlank="1" showInputMessage="1" showErrorMessage="1">
          <x14:formula1>
            <xm:f>'[6]NO BORRAR'!#REF!</xm:f>
          </x14:formula1>
          <xm:sqref>V44:V46 L44:L46</xm:sqref>
        </x14:dataValidation>
        <x14:dataValidation type="list" allowBlank="1" showInputMessage="1" showErrorMessage="1">
          <x14:formula1>
            <xm:f>'[6]NO BORRAR'!#REF!</xm:f>
          </x14:formula1>
          <xm:sqref>W44:W46 M44:M46</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4"/>
  <sheetViews>
    <sheetView workbookViewId="0">
      <selection activeCell="B1" sqref="B1"/>
    </sheetView>
  </sheetViews>
  <sheetFormatPr baseColWidth="10" defaultRowHeight="12.75" x14ac:dyDescent="0.2"/>
  <cols>
    <col min="1" max="1" width="4.42578125" customWidth="1"/>
    <col min="2" max="2" width="38.140625" bestFit="1" customWidth="1"/>
    <col min="3" max="3" width="10.42578125" bestFit="1" customWidth="1"/>
    <col min="4" max="4" width="26.42578125" customWidth="1"/>
    <col min="5" max="5" width="22.85546875" customWidth="1"/>
  </cols>
  <sheetData>
    <row r="1" spans="2:5" x14ac:dyDescent="0.2">
      <c r="B1" s="29" t="s">
        <v>178</v>
      </c>
      <c r="C1" s="29"/>
      <c r="D1" s="29"/>
      <c r="E1" s="29"/>
    </row>
    <row r="2" spans="2:5" x14ac:dyDescent="0.2">
      <c r="B2" s="2" t="s">
        <v>179</v>
      </c>
      <c r="C2" s="28"/>
    </row>
    <row r="3" spans="2:5" x14ac:dyDescent="0.2">
      <c r="B3" s="2" t="s">
        <v>180</v>
      </c>
      <c r="C3" s="28"/>
      <c r="D3" s="2"/>
      <c r="E3" s="2"/>
    </row>
    <row r="4" spans="2:5" x14ac:dyDescent="0.2">
      <c r="B4" s="2" t="s">
        <v>181</v>
      </c>
      <c r="C4" s="28"/>
      <c r="D4" s="2"/>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6"/>
  <sheetViews>
    <sheetView topLeftCell="E1" zoomScale="90" zoomScaleNormal="90" workbookViewId="0">
      <selection activeCell="H1" sqref="H1"/>
    </sheetView>
  </sheetViews>
  <sheetFormatPr baseColWidth="10" defaultRowHeight="15.75" x14ac:dyDescent="0.2"/>
  <cols>
    <col min="1" max="1" width="23.140625" style="63" customWidth="1"/>
    <col min="2" max="2" width="15.28515625" style="63" bestFit="1" customWidth="1"/>
    <col min="3" max="3" width="2" style="63" bestFit="1" customWidth="1"/>
    <col min="4" max="4" width="13.85546875" style="63" bestFit="1" customWidth="1"/>
    <col min="5" max="5" width="2" style="63" bestFit="1" customWidth="1"/>
    <col min="6" max="6" width="23.140625" style="63" customWidth="1"/>
    <col min="7" max="7" width="31.42578125" style="63" customWidth="1"/>
    <col min="8" max="8" width="23.140625" style="63" customWidth="1"/>
    <col min="9" max="9" width="14.140625" style="63" bestFit="1" customWidth="1"/>
    <col min="10" max="10" width="3.7109375" style="63" bestFit="1" customWidth="1"/>
    <col min="11" max="11" width="23.140625" style="63" customWidth="1"/>
    <col min="12" max="12" width="35.5703125" style="63" customWidth="1"/>
    <col min="13" max="13" width="28.5703125" style="63" customWidth="1"/>
    <col min="14" max="14" width="23.140625" style="63" customWidth="1"/>
    <col min="15" max="16384" width="11.42578125" style="64"/>
  </cols>
  <sheetData>
    <row r="1" spans="1:13" ht="31.5" x14ac:dyDescent="0.2">
      <c r="A1" s="27" t="s">
        <v>6</v>
      </c>
      <c r="B1" s="27" t="s">
        <v>15</v>
      </c>
      <c r="C1" s="27">
        <v>1</v>
      </c>
      <c r="D1" s="27" t="s">
        <v>174</v>
      </c>
      <c r="E1" s="27">
        <v>1</v>
      </c>
      <c r="F1" s="27" t="s">
        <v>9</v>
      </c>
      <c r="G1" s="27" t="s">
        <v>184</v>
      </c>
      <c r="H1" s="61" t="s">
        <v>22</v>
      </c>
      <c r="I1" s="27" t="s">
        <v>20</v>
      </c>
      <c r="J1" s="62" t="s">
        <v>26</v>
      </c>
      <c r="K1" s="27" t="s">
        <v>33</v>
      </c>
      <c r="L1" s="62" t="s">
        <v>97</v>
      </c>
      <c r="M1" s="62" t="s">
        <v>101</v>
      </c>
    </row>
    <row r="2" spans="1:13" ht="31.5" x14ac:dyDescent="0.2">
      <c r="A2" s="27" t="s">
        <v>7</v>
      </c>
      <c r="B2" s="27" t="s">
        <v>16</v>
      </c>
      <c r="C2" s="27">
        <v>2</v>
      </c>
      <c r="D2" s="27" t="s">
        <v>173</v>
      </c>
      <c r="E2" s="27">
        <v>2</v>
      </c>
      <c r="F2" s="27" t="s">
        <v>10</v>
      </c>
      <c r="G2" s="27" t="s">
        <v>183</v>
      </c>
      <c r="H2" s="65" t="s">
        <v>23</v>
      </c>
      <c r="I2" s="27" t="s">
        <v>21</v>
      </c>
      <c r="J2" s="62" t="s">
        <v>27</v>
      </c>
      <c r="K2" s="27" t="s">
        <v>34</v>
      </c>
      <c r="L2" s="62" t="s">
        <v>82</v>
      </c>
      <c r="M2" s="62" t="s">
        <v>267</v>
      </c>
    </row>
    <row r="3" spans="1:13" ht="47.25" x14ac:dyDescent="0.2">
      <c r="A3" s="27"/>
      <c r="B3" s="27" t="s">
        <v>17</v>
      </c>
      <c r="C3" s="27">
        <v>3</v>
      </c>
      <c r="D3" s="27" t="s">
        <v>172</v>
      </c>
      <c r="E3" s="27">
        <v>3</v>
      </c>
      <c r="F3" s="27" t="s">
        <v>11</v>
      </c>
      <c r="G3" s="27" t="s">
        <v>185</v>
      </c>
      <c r="H3" s="66" t="s">
        <v>24</v>
      </c>
      <c r="I3" s="27"/>
      <c r="J3" s="27"/>
      <c r="K3" s="27" t="s">
        <v>131</v>
      </c>
      <c r="L3" s="27" t="s">
        <v>98</v>
      </c>
      <c r="M3" s="62" t="s">
        <v>281</v>
      </c>
    </row>
    <row r="4" spans="1:13" ht="47.25" x14ac:dyDescent="0.2">
      <c r="A4" s="27"/>
      <c r="B4" s="27" t="s">
        <v>18</v>
      </c>
      <c r="C4" s="27">
        <v>4</v>
      </c>
      <c r="D4" s="27" t="s">
        <v>129</v>
      </c>
      <c r="E4" s="27">
        <v>4</v>
      </c>
      <c r="F4" s="27" t="s">
        <v>11</v>
      </c>
      <c r="G4" s="27" t="s">
        <v>186</v>
      </c>
      <c r="H4" s="67" t="s">
        <v>25</v>
      </c>
      <c r="I4" s="27"/>
      <c r="J4" s="27"/>
      <c r="K4" s="27" t="s">
        <v>39</v>
      </c>
      <c r="L4" s="27" t="s">
        <v>98</v>
      </c>
      <c r="M4" s="62" t="s">
        <v>282</v>
      </c>
    </row>
    <row r="5" spans="1:13" ht="31.5" x14ac:dyDescent="0.2">
      <c r="A5" s="27"/>
      <c r="B5" s="27" t="s">
        <v>19</v>
      </c>
      <c r="C5" s="27">
        <v>5</v>
      </c>
      <c r="D5" s="27" t="s">
        <v>171</v>
      </c>
      <c r="E5" s="27">
        <v>5</v>
      </c>
      <c r="F5" s="27"/>
      <c r="G5" s="27" t="s">
        <v>187</v>
      </c>
      <c r="H5" s="27"/>
      <c r="I5" s="27"/>
      <c r="J5" s="27"/>
      <c r="K5" s="27" t="s">
        <v>38</v>
      </c>
      <c r="L5" s="27"/>
      <c r="M5" s="62" t="s">
        <v>283</v>
      </c>
    </row>
    <row r="6" spans="1:13" x14ac:dyDescent="0.2">
      <c r="A6" s="27"/>
      <c r="B6" s="27"/>
      <c r="C6" s="27"/>
      <c r="D6" s="27"/>
      <c r="E6" s="27"/>
      <c r="F6" s="27"/>
      <c r="G6" s="27" t="s">
        <v>188</v>
      </c>
      <c r="H6" s="27"/>
      <c r="I6" s="27"/>
      <c r="J6" s="27"/>
      <c r="K6" s="27" t="s">
        <v>35</v>
      </c>
      <c r="L6" s="27"/>
      <c r="M6" s="62" t="s">
        <v>284</v>
      </c>
    </row>
    <row r="7" spans="1:13" ht="31.5" x14ac:dyDescent="0.2">
      <c r="A7" s="27"/>
      <c r="B7" s="27"/>
      <c r="C7" s="27"/>
      <c r="D7" s="27"/>
      <c r="E7" s="27"/>
      <c r="F7" s="27"/>
      <c r="G7" s="27" t="s">
        <v>189</v>
      </c>
      <c r="H7" s="27"/>
      <c r="I7" s="27"/>
      <c r="J7" s="27"/>
      <c r="K7" s="27" t="s">
        <v>36</v>
      </c>
      <c r="L7" s="27"/>
      <c r="M7" s="62" t="s">
        <v>286</v>
      </c>
    </row>
    <row r="8" spans="1:13" x14ac:dyDescent="0.2">
      <c r="A8" s="27"/>
      <c r="B8" s="27"/>
      <c r="C8" s="27"/>
      <c r="D8" s="27"/>
      <c r="E8" s="27"/>
      <c r="F8" s="27"/>
      <c r="G8" s="27" t="s">
        <v>190</v>
      </c>
      <c r="H8" s="27"/>
      <c r="I8" s="27"/>
      <c r="J8" s="27"/>
      <c r="K8" s="27" t="s">
        <v>37</v>
      </c>
      <c r="L8" s="27"/>
      <c r="M8" s="62" t="s">
        <v>285</v>
      </c>
    </row>
    <row r="9" spans="1:13" x14ac:dyDescent="0.2">
      <c r="A9" s="27"/>
      <c r="B9" s="27"/>
      <c r="C9" s="27"/>
      <c r="D9" s="27"/>
      <c r="E9" s="27"/>
      <c r="F9" s="27"/>
      <c r="G9" s="27" t="s">
        <v>191</v>
      </c>
      <c r="H9" s="27"/>
      <c r="I9" s="27"/>
      <c r="J9" s="27"/>
      <c r="K9" s="27"/>
      <c r="L9" s="27"/>
      <c r="M9" s="62" t="s">
        <v>287</v>
      </c>
    </row>
    <row r="10" spans="1:13" ht="47.25" x14ac:dyDescent="0.2">
      <c r="A10" s="27"/>
      <c r="B10" s="27"/>
      <c r="C10" s="27"/>
      <c r="D10" s="27"/>
      <c r="E10" s="27"/>
      <c r="F10" s="27"/>
      <c r="G10" s="27" t="s">
        <v>192</v>
      </c>
      <c r="H10" s="27"/>
      <c r="I10" s="27"/>
      <c r="J10" s="27"/>
      <c r="K10" s="27"/>
      <c r="L10" s="27"/>
      <c r="M10" s="62" t="s">
        <v>341</v>
      </c>
    </row>
    <row r="11" spans="1:13" x14ac:dyDescent="0.2">
      <c r="A11" s="27"/>
      <c r="B11" s="27"/>
      <c r="C11" s="27"/>
      <c r="D11" s="27"/>
      <c r="E11" s="27"/>
      <c r="F11" s="27"/>
      <c r="G11" s="27"/>
      <c r="H11" s="27"/>
      <c r="I11" s="27"/>
      <c r="J11" s="27"/>
      <c r="K11" s="27"/>
      <c r="L11" s="27"/>
      <c r="M11" s="62" t="s">
        <v>288</v>
      </c>
    </row>
    <row r="12" spans="1:13" x14ac:dyDescent="0.2">
      <c r="A12" s="27"/>
      <c r="B12" s="27"/>
      <c r="C12" s="27"/>
      <c r="D12" s="27"/>
      <c r="E12" s="27"/>
      <c r="F12" s="27"/>
      <c r="G12" s="27"/>
      <c r="H12" s="27"/>
      <c r="I12" s="27"/>
      <c r="J12" s="27"/>
      <c r="K12" s="27"/>
      <c r="L12" s="27"/>
      <c r="M12" s="62" t="s">
        <v>289</v>
      </c>
    </row>
    <row r="13" spans="1:13" x14ac:dyDescent="0.2">
      <c r="A13" s="27"/>
      <c r="B13" s="27"/>
      <c r="C13" s="27"/>
      <c r="D13" s="27"/>
      <c r="E13" s="27"/>
      <c r="F13" s="27"/>
      <c r="G13" s="27"/>
      <c r="H13" s="27"/>
      <c r="I13" s="27"/>
      <c r="J13" s="27"/>
      <c r="K13" s="27"/>
      <c r="L13" s="27"/>
      <c r="M13" s="62" t="s">
        <v>290</v>
      </c>
    </row>
    <row r="14" spans="1:13" x14ac:dyDescent="0.2">
      <c r="A14" s="27"/>
      <c r="B14" s="27"/>
      <c r="C14" s="27"/>
      <c r="D14" s="27"/>
      <c r="E14" s="27"/>
      <c r="F14" s="27"/>
      <c r="G14" s="27"/>
      <c r="H14" s="27"/>
      <c r="I14" s="27"/>
      <c r="J14" s="27"/>
      <c r="K14" s="27"/>
      <c r="L14" s="27"/>
      <c r="M14" s="62" t="s">
        <v>104</v>
      </c>
    </row>
    <row r="15" spans="1:13" x14ac:dyDescent="0.2">
      <c r="A15" s="27"/>
      <c r="B15" s="27"/>
      <c r="C15" s="27"/>
      <c r="D15" s="27"/>
      <c r="E15" s="27"/>
      <c r="F15" s="27"/>
      <c r="G15" s="27"/>
      <c r="H15" s="27"/>
      <c r="I15" s="27"/>
      <c r="J15" s="27"/>
      <c r="K15" s="27"/>
      <c r="L15" s="27"/>
      <c r="M15" s="62" t="s">
        <v>105</v>
      </c>
    </row>
    <row r="16" spans="1:13" ht="31.5" x14ac:dyDescent="0.2">
      <c r="A16" s="27"/>
      <c r="B16" s="27"/>
      <c r="C16" s="27"/>
      <c r="D16" s="27"/>
      <c r="E16" s="27"/>
      <c r="F16" s="27"/>
      <c r="G16" s="27"/>
      <c r="H16" s="27"/>
      <c r="I16" s="27"/>
      <c r="J16" s="27"/>
      <c r="K16" s="27"/>
      <c r="L16" s="27"/>
      <c r="M16" s="62" t="s">
        <v>106</v>
      </c>
    </row>
  </sheetData>
  <phoneticPr fontId="0" type="noConversion"/>
  <pageMargins left="0.75" right="0.75" top="1" bottom="1" header="0" footer="0"/>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
  <sheetViews>
    <sheetView workbookViewId="0">
      <selection activeCell="B22" sqref="B22"/>
    </sheetView>
  </sheetViews>
  <sheetFormatPr baseColWidth="10" defaultRowHeight="12.75" x14ac:dyDescent="0.2"/>
  <sheetData>
    <row r="1" spans="1:7" x14ac:dyDescent="0.2">
      <c r="B1" s="2" t="s">
        <v>277</v>
      </c>
      <c r="G1" s="2" t="s">
        <v>37</v>
      </c>
    </row>
    <row r="2" spans="1:7" x14ac:dyDescent="0.2">
      <c r="B2" s="2" t="s">
        <v>101</v>
      </c>
    </row>
    <row r="3" spans="1:7" x14ac:dyDescent="0.2">
      <c r="B3" s="2" t="s">
        <v>267</v>
      </c>
    </row>
    <row r="4" spans="1:7" x14ac:dyDescent="0.2">
      <c r="B4" s="2" t="s">
        <v>268</v>
      </c>
    </row>
    <row r="5" spans="1:7" x14ac:dyDescent="0.2">
      <c r="B5" s="2" t="s">
        <v>269</v>
      </c>
    </row>
    <row r="6" spans="1:7" x14ac:dyDescent="0.2">
      <c r="B6" s="2" t="s">
        <v>99</v>
      </c>
    </row>
    <row r="7" spans="1:7" x14ac:dyDescent="0.2">
      <c r="B7" s="2" t="s">
        <v>270</v>
      </c>
    </row>
    <row r="8" spans="1:7" x14ac:dyDescent="0.2">
      <c r="B8" s="2" t="s">
        <v>271</v>
      </c>
    </row>
    <row r="9" spans="1:7" x14ac:dyDescent="0.2">
      <c r="B9" s="2" t="s">
        <v>272</v>
      </c>
    </row>
    <row r="10" spans="1:7" x14ac:dyDescent="0.2">
      <c r="B10" s="2" t="s">
        <v>273</v>
      </c>
    </row>
    <row r="11" spans="1:7" x14ac:dyDescent="0.2">
      <c r="B11" s="2" t="s">
        <v>274</v>
      </c>
    </row>
    <row r="12" spans="1:7" x14ac:dyDescent="0.2">
      <c r="A12">
        <v>11</v>
      </c>
      <c r="B12" s="2" t="s">
        <v>275</v>
      </c>
    </row>
    <row r="13" spans="1:7" x14ac:dyDescent="0.2">
      <c r="A13">
        <v>12</v>
      </c>
      <c r="B13" s="2" t="s">
        <v>103</v>
      </c>
    </row>
    <row r="14" spans="1:7" x14ac:dyDescent="0.2">
      <c r="A14">
        <v>13</v>
      </c>
      <c r="B14" s="2" t="s">
        <v>211</v>
      </c>
    </row>
    <row r="15" spans="1:7" x14ac:dyDescent="0.2">
      <c r="A15">
        <v>14</v>
      </c>
      <c r="B15" s="2" t="s">
        <v>104</v>
      </c>
    </row>
    <row r="16" spans="1:7" x14ac:dyDescent="0.2">
      <c r="A16">
        <v>15</v>
      </c>
      <c r="B16" s="2" t="s">
        <v>105</v>
      </c>
    </row>
    <row r="17" spans="1:2" x14ac:dyDescent="0.2">
      <c r="A17">
        <v>16</v>
      </c>
      <c r="B17" s="2" t="s">
        <v>276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2</vt:i4>
      </vt:variant>
    </vt:vector>
  </HeadingPairs>
  <TitlesOfParts>
    <vt:vector size="9" baseType="lpstr">
      <vt:lpstr>IMPACTO-PROB</vt:lpstr>
      <vt:lpstr>FORMATO 1</vt:lpstr>
      <vt:lpstr>FORMATO 3</vt:lpstr>
      <vt:lpstr>Mapa de riesgos 2020</vt:lpstr>
      <vt:lpstr>convenciones </vt:lpstr>
      <vt:lpstr>NO BORRAR</vt:lpstr>
      <vt:lpstr>Macroproc</vt:lpstr>
      <vt:lpstr>'Mapa de riesgos 2020'!Área_de_impresión</vt:lpstr>
      <vt:lpstr>'Mapa de riesgos 2020'!Títulos_a_imprimir</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Fredy Pratto Oviedo</dc:creator>
  <cp:lastModifiedBy>Diana Alessandra Blanco Bernal</cp:lastModifiedBy>
  <cp:lastPrinted>2020-12-04T00:59:44Z</cp:lastPrinted>
  <dcterms:created xsi:type="dcterms:W3CDTF">2005-03-07T19:21:12Z</dcterms:created>
  <dcterms:modified xsi:type="dcterms:W3CDTF">2021-01-28T21:08:34Z</dcterms:modified>
</cp:coreProperties>
</file>