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LANEACION\GOBIERNO DIGITAL\CATEGORÍA 6\"/>
    </mc:Choice>
  </mc:AlternateContent>
  <bookViews>
    <workbookView xWindow="0" yWindow="0" windowWidth="20490" windowHeight="9045"/>
  </bookViews>
  <sheets>
    <sheet name="SEG. I- 2020" sheetId="3" r:id="rId1"/>
    <sheet name="Hoja1" sheetId="4" r:id="rId2"/>
  </sheets>
  <definedNames>
    <definedName name="_xlnm.Print_Area" localSheetId="0">'SEG. I- 2020'!$C$1:$Q$32</definedName>
    <definedName name="_xlnm.Print_Titles" localSheetId="0">'SEG. I- 2020'!$1:$7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3" l="1"/>
  <c r="Q13" i="3"/>
  <c r="Q12" i="3"/>
  <c r="Q11" i="3"/>
  <c r="Q29" i="3" l="1"/>
  <c r="Q25" i="3"/>
  <c r="Q24" i="3"/>
  <c r="Q10" i="3" l="1"/>
  <c r="Q9" i="3"/>
  <c r="Q8" i="3"/>
  <c r="Q26" i="3"/>
</calcChain>
</file>

<file path=xl/comments1.xml><?xml version="1.0" encoding="utf-8"?>
<comments xmlns="http://schemas.openxmlformats.org/spreadsheetml/2006/main">
  <authors>
    <author>clara.triana</author>
  </authors>
  <commentList>
    <comment ref="E7" authorId="0" shapeId="0">
      <text>
        <r>
          <rPr>
            <b/>
            <sz val="8"/>
            <color indexed="81"/>
            <rFont val="Tahoma"/>
            <family val="2"/>
          </rPr>
          <t>CAUSA:  Identificar situaciones que por sus características, pueden originar prácticas corruptas.</t>
        </r>
        <r>
          <rPr>
            <sz val="8"/>
            <color indexed="81"/>
            <rFont val="Tahoma"/>
            <family val="2"/>
          </rPr>
          <t xml:space="preserve">
</t>
        </r>
      </text>
    </comment>
    <comment ref="F7" authorId="0" shapeId="0">
      <text>
        <r>
          <rPr>
            <b/>
            <sz val="8"/>
            <color indexed="81"/>
            <rFont val="Tahoma"/>
            <family val="2"/>
          </rPr>
          <t>RIESGO DE CORRUPCION: posibilidad de que por acción u omisión, mediante el uso indebido del poder, de los recursos o de la información, se lesionen los intereses de una entidad y el consecuencia del Estado, en beneficio de un particular.</t>
        </r>
        <r>
          <rPr>
            <sz val="8"/>
            <color indexed="81"/>
            <rFont val="Tahoma"/>
            <family val="2"/>
          </rPr>
          <t xml:space="preserve">
</t>
        </r>
      </text>
    </comment>
    <comment ref="H7" authorId="0" shapeId="0">
      <text>
        <r>
          <rPr>
            <b/>
            <sz val="8"/>
            <color indexed="81"/>
            <rFont val="Tahoma"/>
            <family val="2"/>
          </rPr>
          <t>CASI</t>
        </r>
        <r>
          <rPr>
            <b/>
            <sz val="12"/>
            <color indexed="81"/>
            <rFont val="Tahoma"/>
            <family val="2"/>
          </rPr>
          <t xml:space="preserve"> SEGURO: </t>
        </r>
        <r>
          <rPr>
            <sz val="12"/>
            <color indexed="81"/>
            <rFont val="Tahoma"/>
            <family val="2"/>
          </rPr>
          <t xml:space="preserve">el evento ocurra en la mayoría… </t>
        </r>
        <r>
          <rPr>
            <b/>
            <sz val="12"/>
            <color indexed="81"/>
            <rFont val="Tahoma"/>
            <family val="2"/>
          </rPr>
          <t xml:space="preserve"> POSIBLE: </t>
        </r>
        <r>
          <rPr>
            <sz val="12"/>
            <color indexed="81"/>
            <rFont val="Tahoma"/>
            <family val="2"/>
          </rPr>
          <t xml:space="preserve"> el evento  ocurre en algún momento.</t>
        </r>
        <r>
          <rPr>
            <b/>
            <sz val="8"/>
            <color indexed="81"/>
            <rFont val="Tahoma"/>
            <family val="2"/>
          </rPr>
          <t xml:space="preserve">
</t>
        </r>
        <r>
          <rPr>
            <sz val="8"/>
            <color indexed="81"/>
            <rFont val="Tahoma"/>
            <family val="2"/>
          </rPr>
          <t xml:space="preserve">
</t>
        </r>
      </text>
    </comment>
    <comment ref="J7" authorId="0" shapeId="0">
      <text>
        <r>
          <rPr>
            <b/>
            <sz val="8"/>
            <color indexed="81"/>
            <rFont val="Tahoma"/>
            <family val="2"/>
          </rPr>
          <t xml:space="preserve">EVITAR: </t>
        </r>
        <r>
          <rPr>
            <sz val="8"/>
            <color indexed="81"/>
            <rFont val="Tahoma"/>
            <family val="2"/>
          </rPr>
          <t>medidas para prevenir materialización del riesgo.</t>
        </r>
        <r>
          <rPr>
            <b/>
            <sz val="8"/>
            <color indexed="81"/>
            <rFont val="Tahoma"/>
            <family val="2"/>
          </rPr>
          <t xml:space="preserve">
REDUCIR:  </t>
        </r>
        <r>
          <rPr>
            <sz val="8"/>
            <color indexed="81"/>
            <rFont val="Tahoma"/>
            <family val="2"/>
          </rPr>
          <t xml:space="preserve">medidas para disminuir la probabilidad.
</t>
        </r>
      </text>
    </comment>
  </commentList>
</comments>
</file>

<file path=xl/sharedStrings.xml><?xml version="1.0" encoding="utf-8"?>
<sst xmlns="http://schemas.openxmlformats.org/spreadsheetml/2006/main" count="167" uniqueCount="138">
  <si>
    <t>ENTIDAD</t>
  </si>
  <si>
    <t>IDENTIFICACION</t>
  </si>
  <si>
    <t>ANALISIS</t>
  </si>
  <si>
    <t>MEDIDAS DE MITIGACION</t>
  </si>
  <si>
    <t>SEGUIMIENTO</t>
  </si>
  <si>
    <t>PROCESO Y OBJETIVO</t>
  </si>
  <si>
    <t>CAUSAS</t>
  </si>
  <si>
    <t>RIESGO</t>
  </si>
  <si>
    <t>ADMON DE RIESGO</t>
  </si>
  <si>
    <t>ACCIONES</t>
  </si>
  <si>
    <t>RESPONSABLE</t>
  </si>
  <si>
    <t>INDICADOR</t>
  </si>
  <si>
    <t xml:space="preserve">EMPRESA DE LICORES DE CUNDINAMARCA </t>
  </si>
  <si>
    <t>IDENTIFICACIÓN DE RIESGOS DE CORRUPCIÓN.</t>
  </si>
  <si>
    <t>MACROPORCESO GESTION CONTRACTUAL</t>
  </si>
  <si>
    <t>COMPONENTE</t>
  </si>
  <si>
    <t>ESTRATEGIA ANTITRÁMITES</t>
  </si>
  <si>
    <t>MACROPROCESO DE COMUNICACIONES INSTITUCIONALES  Y GESTION TIC</t>
  </si>
  <si>
    <t>RENDICIÓN DE CUENTAS</t>
  </si>
  <si>
    <t>MACROPOROCESO DIRECCIONAMIENTO ESTRATEGICO Y CONTROL INTERNO</t>
  </si>
  <si>
    <t>MECANISMOS PARA MEJORAR LA ATENCIÓN AL CIUDADANO.</t>
  </si>
  <si>
    <t>MACROPROCESO GESTION COMERCIAL/ SERVICIO AL CLIENTE 
GESTION TIC
GESTION ADMINISTRATIVA</t>
  </si>
  <si>
    <t>POSIBLE</t>
  </si>
  <si>
    <t>PREVENTIVO</t>
  </si>
  <si>
    <t>EVITAR EL RIESGO</t>
  </si>
  <si>
    <t xml:space="preserve">SOLICITUDES DE PEDIDO MAL DILIGENCIADOS Y/O ESTUDIOS DE MERCADO DE  NECESIDADES INCOMPLETOS </t>
  </si>
  <si>
    <t>CORRECTIVO</t>
  </si>
  <si>
    <t xml:space="preserve">
* Evaluar la creación de un Grupo de Compras especializado.</t>
  </si>
  <si>
    <t xml:space="preserve">* Establecer puntos de control en cada etapa contractual  para la identificación de debilidades. </t>
  </si>
  <si>
    <t xml:space="preserve">SUPERVISIONES Y/O INTERVENTORIAS DEFICIENTES EN CALIDAD Y OPORTUNIDAD </t>
  </si>
  <si>
    <t>No.  De supervisores designados y Capacitados
 / No. Contratos realizados.</t>
  </si>
  <si>
    <t>RECIBIR DÁDIVAS O BENEFICIOS A NOMBRE PROPIO O DE TERCEROS POR REALIZAR TRÁMITES SIN EL CUMPLIMIENTO DE LOS REQUISITOS.</t>
  </si>
  <si>
    <t>FECHA DE INICIO</t>
  </si>
  <si>
    <t xml:space="preserve">100% estrategia elaborada y socializada. </t>
  </si>
  <si>
    <t>Realizar seguimiento periódico a los proyectos con asignación de recursos presupuestales en ejecución.</t>
  </si>
  <si>
    <t xml:space="preserve">Generar mecanismos para que los informes de PQRSDF retroalimenten la gestion de las dependencias y la entidad. </t>
  </si>
  <si>
    <t xml:space="preserve">Capacitar periódicamente a los Supervisores  de acuerdo al tipo de contrato para el ejercicio de su función y frente a la responsabilidad que implica.
*** Cualificar los equipos encargados de todos los momentos del proceso de contratacion, mediante capacitacion en componentes normativo, etico y de riesgos de corrupcion. </t>
  </si>
  <si>
    <t xml:space="preserve">Capacitar a Supervisores de contratos designados respecto a las obligaciones y responsabilidad del 100% del proceso. </t>
  </si>
  <si>
    <t>CRONOGRAMA</t>
  </si>
  <si>
    <t xml:space="preserve">1. Solicitudes de pedido y/o Estudios de mercado  o de factibilidad superficiales.
2. Solicitudes de pedido y/o estudios de mercado o factibilidad manipulados por personal interesado en el futuro proceso de contratación. 
(Estableciendo necesidades inexistentes o aspectos que benefician a una firma en particular).
3.  Pliegos de condiciones hechos a la medida de una firma en particular.
4. Disposiciones establecidas en los pliegos de condiciones que permiten a los participantes direccionar los procesos hacia un grupo en particular, como la media geométrica.
5. Restricción de la participación a través de visitas obligatorias innecesarias, establecidas en el pliego de condiciones.
6. Adendas que cambian condiciones generales del proceso para favorecer a grupos determinados.
•7. Urgencia manifiesta inexistente.
8. Designar supervisores que no cuentan con conocimientos suficientes para desempeñar la función.
9. Concentrar las labores de supervisión de múltiples contratos en poco personal.
10. Contratar con compañías de papel, las cuales son especialmente creadas para participar en procesos específicos, que no cuentan con experiencia, pero si con músculo financiero.
11. Debilidad en los controles para la supervisión de los contratos
</t>
  </si>
  <si>
    <t>MISIÓN</t>
  </si>
  <si>
    <t>MACROPROCESO DE DIRECCIONAMIENTO ESTRATÉGICO</t>
  </si>
  <si>
    <t>INVERSIÓN DE RECURSOS EN PROYECTOS INVIABLES PARA LA EMPRESA</t>
  </si>
  <si>
    <t>VALORIZACIÓN</t>
  </si>
  <si>
    <t>PROBABILIDAD DE MATERIALIZACIÓN</t>
  </si>
  <si>
    <t>FECHA FINALIZACIÓN</t>
  </si>
  <si>
    <t>FRAUDES Y DELITOS INFORMÁTICOS</t>
  </si>
  <si>
    <t>MACROPROCESO GESTIÓN FINANCIERA</t>
  </si>
  <si>
    <t>PAGOS INDEBIDOS Y AFECTACIÓN DE LA LIQUIDEZ DE LA ENTIDAD</t>
  </si>
  <si>
    <t xml:space="preserve">PUBLICACIÓN DE INFORMACIÓN DESACTUALIZADA E INCOMPLETA  EN LOS CANALES DE COMUNICACIÓN </t>
  </si>
  <si>
    <t xml:space="preserve">INCUMPLIMIENTO EN LA ENTREGA DE LA INFORMACIÓN OBLIGATORIA </t>
  </si>
  <si>
    <t xml:space="preserve">PLAN ANTICORRUPCIÓN Y DE ATENCIÓN AL CIUDADANO </t>
  </si>
  <si>
    <t xml:space="preserve">*Implementación del módulo Project System - PS en el  Sistema de Planificación de Recursos - ERP / SAP para la administración del Banco de Proyectos de la Empresa de Licores de Cundinamarca - E.L.C.
*Actualizar procedimientos y formatos aplicables a gestión de proyectos. 
*Socializar los documentos para la formulación e inscripción de proyectos  de inversión a través del Banco de proyectos.
</t>
  </si>
  <si>
    <t>Proyectos viabilizados / Proyectos Inscritos en el Banco de Proyectos.</t>
  </si>
  <si>
    <t>Avance de Proyectos en ejecución.</t>
  </si>
  <si>
    <t>No. de capacitaciones efectuadas / No. capacitaciones programadas.</t>
  </si>
  <si>
    <t>No. Puntos de Control establecidos / No. de etapas contractuales.</t>
  </si>
  <si>
    <t>Una propuesta entregada para evaluación.</t>
  </si>
  <si>
    <t xml:space="preserve">Dar cumplimiento a las categorías de información establecidas en la  Ley 1712 de 2014 según corresponda.
</t>
  </si>
  <si>
    <t>1. Concentración de autoridad o exceso de poder.
2. Extralimitación de funciones.
3. Ausencia de canales de comunicación.
4. Falta de cultura de planeación
5. Decisión de inversión de recursos sin inscripción en el Banco de proyectos y sin estudios previos.</t>
  </si>
  <si>
    <t xml:space="preserve">1. Multiplicidad de responsables en el manejo de los canales de atención  al ciudadano. 
2. Delegación de PQRSDF a diversas áreas de la entidad según la competencia delegando responsabilidades.
3.  Inexistencia de protocolos de atención al ciudadano.
4. Falta de adecuación de espacios físicos de acuerdo con la normativa vigente en materia de accesibilidad y  Atención al usuario.
5. Falta de Integración canales de atención e información para asegurar la consistencia de la información.
6. Falta de centralización de recepción de las PQRSDF.
7. Falta divulgación y socialización de la línea de atención al cliente y buzón de sugerencias, quejas y reclamos al interior de la empresa. 
8. Falta de seguimiento a la trazabilidad de las  PQRSDF.
</t>
  </si>
  <si>
    <t>Oficina Asesora de Planeación y Sistemas de Información.</t>
  </si>
  <si>
    <t>Comité de compras y Oficina de Gestión contractual.</t>
  </si>
  <si>
    <t>Oficina de Gestión contractual.</t>
  </si>
  <si>
    <t>Oficina de Gestión contractual.
Subgerencia de Talento humano</t>
  </si>
  <si>
    <t>Subgerencia Administrativa.</t>
  </si>
  <si>
    <t>Oficina de Planeación y sistemas de información.</t>
  </si>
  <si>
    <t>Oficina de Planeación y sistemas de información.
Oficina de Control Interno.</t>
  </si>
  <si>
    <t>Subgerencia Administrativa.
Subgerencia Comercial.</t>
  </si>
  <si>
    <t>Subgerencia Administrativa.
Oficina de Control interno.</t>
  </si>
  <si>
    <t>Canales implementados en la vigencia / Canales proyectados en el procedimiento de Servicio y atencion al ciudadano.</t>
  </si>
  <si>
    <t>Protocolos aprobados y socializados  / Total Protocolos Elaborados.</t>
  </si>
  <si>
    <t>Mecanismo implementado y en funcionamiento.</t>
  </si>
  <si>
    <t xml:space="preserve">1. No tener mecanismos implementados para proteger la información financiera.
2. Malos hábitos en el manejo de las herramientas asignadas para el uso de las tecnologías.
3. Desconocimiento de la Política General  de TI.
4. Falta de sensibilizaciones periódicas, enfocada a la gestión en vulnerabilidad.
5. Tener los puertos físicos,  USB, unidades quemadoras habilitadas.
6. Establecer claves débiles de acceso a los aplicativos.
7. Ausencia de monitoreo en el tratamiento de la información, a través de los portales bancarios.
</t>
  </si>
  <si>
    <t xml:space="preserve">1. Mantener actualizadas las reglas de configuración de la seguridad perimetral en el firewall.
2. Realizar campañas de sensibilización de los buenos hábitos informáticos.
3. Actualizar Política General  de TI y socializarla a todo nivel.
4. Verificación de la aplicabilidad de la Política General de TI.
5. Seguir recomendaciones de la Política vigente de generación de contraseñas con grado de complejidad.
6. Crear grupo interdisciplinario que efectué control y seguimiento periódico con las entidades financieras para determinar el  estado actual de la seguridad informática (Delitos informáticos).
7. Monitorear y reportar incidencias que se llegaran a presentarse en los portales virtuales bancarios.
</t>
  </si>
  <si>
    <t>Subgerencia Financiera.
Oficina Asesora de Planeación y Sistemas de Información.</t>
  </si>
  <si>
    <t>Campañas realizadas / Campañas planeadas.</t>
  </si>
  <si>
    <t>Acciones ejecutadas / Acciones programadas.
(Literatura - Proyección de textos - Aprobación de textos - Normalización y formalización de acto administrativo - Socialización).</t>
  </si>
  <si>
    <t>Trazabilidad de acciones generadas / Trazabilidad de acciones programadas.</t>
  </si>
  <si>
    <t>Acciones realizadas / Acciones programadas.</t>
  </si>
  <si>
    <t xml:space="preserve">Incidencias gestionadas / Incidencias reportadas.
</t>
  </si>
  <si>
    <t xml:space="preserve">Para elaborar y poner en funcionamiento  la política de racionalización de tramites se requiere: 
* Identificación del inventario de trámites;
* Priorización de trámites;
* Racionalización de trámites;
* Interoperabilidad. 
</t>
  </si>
  <si>
    <t xml:space="preserve">Diseñar e implementar aplicativos en línea que permitan verificar el estado del trámite, su pago y automatización de los mismos, previo levantamiento y registro de la estrategia planteada para tal fin.
</t>
  </si>
  <si>
    <t>Subgerencia Administrativa.
Oficina de Planeación y sistemas de información.
Todos los maco procesos.</t>
  </si>
  <si>
    <t>Desarrolos aplicados / Desarrollos proyectados.</t>
  </si>
  <si>
    <t>Etapas desarrolladas / Etapas planteadas en la estrategia.</t>
  </si>
  <si>
    <t>Itéms en cumplimiento por cada categoria / Itém requeridos por la Ley 1712 de 2014.</t>
  </si>
  <si>
    <t xml:space="preserve">INCUMPLIMIENTO DE TÉRMINOS DE RESPUESTA Y FALLAS EN LA ATENCIÓN DE PQRSDF
</t>
  </si>
  <si>
    <t>Implementación y puesta en funcionamiento de los canales de información estipulados en el procedimiento de Servicio y Atención al ciudadano 
MPM0205010000.P02-2
( 5 Canales de Comunicación).</t>
  </si>
  <si>
    <t xml:space="preserve">Aprobar y socializar protocolos de atención  al ciudadano en la ELC para los canales de atención al ciudadano implementados. </t>
  </si>
  <si>
    <t xml:space="preserve">1. Inclusión de gastos no autorizados.
2. Inversiones de dineros públicos en entidades de dudosa solidez financiera, a cambio de beneficios indebidos para servidores públicos encargados de su administración.
3. Inexistencia de registros auxiliares que permitan identificar y controlar los rubros de inversión.
4. Archivos contables con vacíos de información.
5.  Afectar rubros que no corresponden con el objeto del gasto en beneficio propio o a cambio de una retribución económica.
6. Trámite de pagos y cuentas sin el cumplimiento de los requisitos legales o desalineado con lo estipulado en los contratos y/o procedimientos. 
</t>
  </si>
  <si>
    <t>*Verificar que la autorización de pago se encuentra firmada por el supervisor del contrato y cuente con los soportes establecidos.  
*Controlar y proyectar los flujos de caja a través de herramientas eficacez.</t>
  </si>
  <si>
    <t>No. pagos efectuados con autorización de pago y soportes del mismo  / No. Total de pagos realizados.
Acciones gestionadas / Acciones programadas.</t>
  </si>
  <si>
    <t>Subgerencia Financiera,  Supervisores de Contratos.</t>
  </si>
  <si>
    <t xml:space="preserve">* Designar responsables por área para  realizar la solicitud de pedido y estudios de mercado pertinentes según corresponda. 
* Capacitar a los servidores en la elaboración solicitudes de pedido y estudios previos o de factibilidad de la contratación. 
* Revisar y socializar el Nuevo manual de contratación.
</t>
  </si>
  <si>
    <t>Comité de compras y Oficina de Gestión Contractual.</t>
  </si>
  <si>
    <t xml:space="preserve">1.Ineficiente alcance a la estrategia de racionalización de trámites de la entidad.
2.Inexistencia de la política de racionalización de trámites. 
3.Falta de información clara para la realización del trámite y debilidad en canales de acceso a la información del trámite
4.Fallas en los controles de los canales de información.
5. Información  presentada  en la página Web e intranet desactualizada e incompleta.
6. Falta de comportamientos de integridad del servidor público que realiza el trámite.
7. Excesiva demanda y demora en tiempos de entrega del trámite.
 </t>
  </si>
  <si>
    <t xml:space="preserve">1 Información inoportuna para la disponibilidad, difusión y exposición  al ciudadano.
2.Ineficiente manejo de los sistemas de información con los que cuenta la entidad.
3. Inexistencia de trazabilidad de la información.
</t>
  </si>
  <si>
    <t>Módulo Implementado y en ejecución.</t>
  </si>
  <si>
    <t>Diseñar la Estrategia de rendición de cuentas, con el fin de comunicar o informar a grupos de interés tales como colaboradores, ciudadanía, gremios del sector, aliados estratégicos, entes de control, etc</t>
  </si>
  <si>
    <t>Realizar las acciones descritas en la estrategia de rendición de cuentas:
1) Audiencia Pública de Rendición de Cuentas en Asamblea de Cundinamarca y/o Gobernación de Cundinamarca.
2) Socializacion servidores publicos de la empresa.
3) Rendicion de cuentas a entes de control o agentes externos. 
4) Rendicion de cuentas  la  Junta Directivade la  E.L.C.
5)  Publicación de rendición de cuentas a la ciudadanía en la página web de la E.L.C.</t>
  </si>
  <si>
    <t xml:space="preserve">ACTIVIDADES DE SEGUIMIENTO
MAYO A AGOSTO </t>
  </si>
  <si>
    <t xml:space="preserve">Hacer especiales los momentos de nuestros Consumidores y Contribuir al bienestar social de los Colombianos.                                                                                                                                                                                                              Versión 5 /  Agosto de 2020    </t>
  </si>
  <si>
    <t xml:space="preserve">Se llevan a cabo acciones tendientes a cumplimiento de los ítems pendientes por cargue y disposición al ciudadano en la página web oficial de la Empresa de Licores de Cundinamarca. Las cuales se dividen en rubros referentes a:
• Acciones de tipo seguimiento y control del Índice de Transparencia y Acceso a la Información Pública – ITA;
• Reasignación de actividades programadas, lo anterior con el fin de generar los entregables esperados;
• Capacitación en términos de cumplimiento de la Ley 1712 del 06 de marzo de 2014;
• Capacitación en lo que refiere a articulación de la dimensión tres (3) – Gestión con Valores para Resultados;
• Proyección de entregables que aportan a incremento al Índice de Transparencia y Acceso a la Información Pública – ITA.
</t>
  </si>
  <si>
    <t>Se llevan a cabo las siguientes acciones tendientes a implantación e implementación del módulo Project System:
• Actualización de datos referentes a “Procedimientos y formatos” de administración de Banco de Proyectos de la entidad;
• Capacitaciones Internas: Gestión Comercial – Proyecto “Amor por Colombia”;
• Capacitaciones externas: Líder de macro proceso Direccionamiento Estratégico.
• Pruebas en el mandante de calidad con el fin de actualizar el ambiente de producto del módulo Project System – PS;
• Disposición de datos en la página “INTRANET” de la entidad: https://drive.google.com/drive/folders/1nTyxzNZ5aKyOwKRh05B5a87x_fo55Vma
https://drive.google.com/drive/folders/1Ki0V6N3INdf66haADKukdBtDNZqJEUea
Se brindó la asesoría profesional y acompañamiento para la inscripción en el Banco de Proyectos, del proyecto “Amor por Colombia”, se elevó ante el Comité Institucional de Gestión y Desempeño de la entidad, para su correspondiente viabilización y posterior inscripción en el módulo Project System – PS, para su seguimiento y control.</t>
  </si>
  <si>
    <t xml:space="preserve">
De acuerdo al cronograma establecido el proyecto “Amor por Colombia” presente un grado  de avance del 9%.
</t>
  </si>
  <si>
    <t xml:space="preserve">1. La rendición de cuentas a la Asamblea Departamental la realizó el Gerente General el 27 de mayo de 2020,  donde se dio a conocer el avance y cumplimiento del Plan Estratégico 2016-2020 y el Plan de contingencia de la ELC para mitigar los efectos de la pandemia Covid 19. Los soportes del informe reposan en los archivos digitales de la Profesional de Planeación.
2. La socialización presencial a servidores públicos en el primer semestre no se realizó porque desde el 20 de marzo,  la ELC para prevenir el contagio  del COVID 19, ha implementado diferentes estrategias como: vacaciones colectivas, modalidad de trabajo en casa para la mayoría de sus funcionarios la cual se mantiene hasta la fecha, trabajo presencial para un pequeño grupo de trabajadores menores de 56 años por turnos y cambio de horario para el personal del area de producción y mantenimiento. 
Sin embargo, la información se ha divulgado mediante mensajes de Whats App en el chat creado para los servidores públicos "Comunicaciones TH-ELC"  y en la página web de la Empresa en el enlace: http://www.licoreracundinamarca.com.co/uploads/images/general/5ea8a4efdba47.pdf
3. En el periodo no se rindieron cuentas a la Contraloría de Cundinamarca de acuerdo con lo establecido en la Resolución 0097 de 2016.  
Se remitió información financiera del primer y segundo trimestre a la Secretaría de Hacienda de Cundinamarca. Los soportes reposan en el equipo de cómputo de la Profesional de Planeación y en los correos con los cuales se envió la información a la Secretaría de Hacienda.
4. Se efectúo rendición de cuenta a la Junta Directiva de la gestión de abril, mayo, junio y julio de 2020. Los soportes reposan en la Oficina Asesora de Planeación y Sistemas de Información y en los correos con los cuales se remitieron los informes al Jefe de Oficina.
5. La rendición de cuentas a la ciudadanía en general, se encuentra publicada efectúa en la pagina de la empresa y puede consultarse en el link: http://www.licoreracundinamarca.com.co/uploads/images/general/5ea8a4efdba47.pdf.
</t>
  </si>
  <si>
    <t>1. 1/1=100%
2. 2/2 =100%
3. 2/2=100%
4. 4/4=100%
5. 1/1=100%</t>
  </si>
  <si>
    <t>Previa recepcion y puesta en conocimiento del comité de compras, se realiza el filtro que dependiendo del tipo de proceso, este debe venir acompañado con los documentos necesarios para que cumplan con el requisito de radicacion, los cuales son señalados en la lista de chequeo y de conocimiento de los funcionarios delegados en cada area en temas contractuales, asi se evita en el momento de radicar al funcionario encargado del proceso que se presente demoras en la elaboracion del contrato por no contar con la documentacion completa.</t>
  </si>
  <si>
    <t>El presente proceso se encuentra enlazado a la implementacion de la reorganizacion administrativa, la cual permitira la creacion del grupo especializado en el tema, pero hasta llegar alli se busca que el funcionario que genero la necesidad sea lo mas a fin y cuente con el conocimiento tecnico que permita tener uniformidad entre lo solicitado por la entidad y lo presentado por el oferente y  que cumpla con las condiciones tecnicas y juridicas de la ELC y sobre todo las necesidades que dieron origen a su creacion.</t>
  </si>
  <si>
    <t xml:space="preserve">Dentro de las actividades propuestas para la racionalización de trámites ya se culminó la identificación e inventario de trámites así como la identificación y estado de la linea base de las PQRSDF, razón por la cual, actualmente se está trabajando en la priorización  del desarrollo para la automatización de procesos, el cual busca generar una reducción de los pasos y/o trámites correspondientes. </t>
  </si>
  <si>
    <t>De los 6 canales proyectados dentro del procedimiento de servicio y atención al ciudadano, actualmente se encuentran 5 en funcionamiento y uno suspendido  por temas jurídicos (Chat). 
Frente a  la atención desde el canal de la página web se mejoró, por medio del trabajo conjunto entre subgerencias, para que los usuarios tuviesen este canal adicional, mejorando el sistema gráfico y la navegabilidad.
Desde la subgerencia administrativa se capacito al personal de vigilancia para que este tuviese conocimiento frente al procedimiento de  recepcición de coumentos radicados por medio del canal de ventanilla única como alternativa frente a la crisis sanitaria originada por el COVID-19.</t>
  </si>
  <si>
    <t xml:space="preserve">Dado a un hallazgo encontrado en la auditoría interna se empezó la planeación de un trabajo en conjunto con las demás subgerencias responsables de este procedimiento para realizar mesas de trabajo con la finalidad de que sea actualizado bajo la definición de los roles y responsabilidades para su posterior aprobación y socialización, esto con la finalidad de mejorar la definición y eficacia del proceso y de establecer, definir y socializar  los protocolos concertientes al proceso  para poder dar los lineamientos de respuesta y comportamiento frente al servicio al ciudadano, tarea proyectada para el cumplimiento en el 31 de octubre. </t>
  </si>
  <si>
    <t>La subgerencia administrativa ejecutó el desarrollo en Orfeo y las respectivas capacitaciones para poder agrupar y contabilizar las PQRSDF, para que de esta manera se pudiera generar el número de radicado para ser comunicado al peticionario,  por medio de esta agrupación es posible generar los informes en cuanto a cuantificación de radicados por medio de Orfeo, sin embargo, actualmente  el seguimiento se está realizando desde la subgerencia comercial, y desde la subgerencia administrativa se   esta trabajando en un desarrollo para mejorar la calidad del informe generado por medio de esta herramienta.</t>
  </si>
  <si>
    <t>SEGUIMIENTO
CONTROL INTERO</t>
  </si>
  <si>
    <t xml:space="preserve">Revisiones y actualizaciones aplicadas / Revisiones y actualizaciones programadas.
</t>
  </si>
  <si>
    <t>Se evidencia en todos los expedientes contractuales los soportes de notificacion a supervision de los contratos en los cuales se establece objeto, valor, plazo de ejecucion, contratista, ademas de que son los mismos los creadores de la necesidades de cada area.
Se esta pendiente una capacitacion general a todos lo jefes en la cual se reiteren los conocimientos y procedimientos establecidos en el manual de contratacion.
Se tienen programadas minimo 2 capacitacion, a la fecha se ha realizado 1.</t>
  </si>
  <si>
    <t>A la fecha se ha realizado 1 capacitacion dirijida por la DRA SANDRA MILENA CUBILLOS GONZALEZ, de manera virtual a la SUBGERENCIA ADMINISTRATIVA, que es una de las oficinas que por su asignacion y rol dentro de la ELC, es la mayor creadora de contratos y asi como al supervisor DR MAURICIO CEDEÑO Subgerente Comercial quien siempre sera el supervisor de los contratos y el a su vez delegada entre sus funcionarios quien realizara el acompañamiento a cada contrato, todo esto con el fin de que los contratos sean ejecutados de la forma correcta y con la vigilancia de que los recursos sean ejecutador conforme a los principios de la contratracion estatal
Se programara una capacitacion segun solicitud de los funcionario de la subgerencia comercial que se enrrole entre la elbaracion de la SOLPED y el manejo del sistema aplicativo SAP.
1, La Subgerencia de Talento Humano incluyó dentro del Plan de Capacitación, dos capacitaciones específicas en contratación, en donde se apunta a fortalecer las competencias del personal que se encarga de realizar la supervisión de los contratos.
2, La Subgerencia de Talento Humano capacita los contratistas que prestan sus servicios en las instalacioes de la Empresa de LIcores de Cundinamarca, realizando el proceso de inducción correspondiente para el desempeño de sus funciones.</t>
  </si>
  <si>
    <t>La realizacion de capacitaciones programadas para el año son tienen un minimo de 3, de las cuales una fue realizada por la Jefe de la Oficina Dra.  SANDRA MILENA CUBILLOS GONZALEZ, quien inicio con la Subgerencia Comercial, ques la oficina que genera el mayor numero de necesidades, respectos a las solicitudes y contratos. 
Por lo anterior y como mecanismo de reducir riesgos en la presentacion de solped  respecto a sus documentos y presentacion se ha establecido lo siguiente:
Pos presentacion de cada SOLED (para comite de compras), proveniente del area de necesidad, a travez del funcionario o profesional delegado por la jefe del area, y  una vez asignado al profesional del area de contratacion, se realiza una revision dela misma en la cual  se verifica que las posiciones y los textos se encuentren ajustados a la realidad y esten enlazados con el objeto contractual, es asi que en el evento de existir alguna falencia, los profesionales designados se reunen y complememtan la informacion, ya sea con la debida jutificacion o con el soporte necesario, para cumplir con el lleno de requisitos legales para la contratacion.
A fin de reducir cualquier error, se genero un plan padrino pre radicacion solped, en el cual el area generadora de la necesidad puede llevar la solped y se hace una verificacion tanto en documentos como en textos, para que todo se ajuste a la realidad y conformes a las disposiciones legales tanto del manual de contratacion,  la Ley y los principios de la contratacion.</t>
  </si>
  <si>
    <t xml:space="preserve">Se tiene implementada la estatregia de rendición de cuentas a través de videos institucionales y publicación del Informe anual en la página web de la Entidad.
Para complementar esta estrategia se está documentando el procedimiento para rendición de cuentas a entes externos, internos y de control el cual se proyecta culminar en septiembre de 2020 </t>
  </si>
  <si>
    <t>1. 2/3= 67%</t>
  </si>
  <si>
    <t xml:space="preserve">El proyecto se encuentra acorde a lo planeado y cumpliendo el cronograma. </t>
  </si>
  <si>
    <t>En muestra aleatoria, se evidencia avances en la capacitación al personal, se proyecta la política de TI, en donde se incluyen las recomendaciones en materia de manejo de información.</t>
  </si>
  <si>
    <t>9 de septiembre 2020</t>
  </si>
  <si>
    <t xml:space="preserve">Se verifica que la autorización de pago se encuentra firmada por el supervisor del contrato y cuente con los soportes establecidos. </t>
  </si>
  <si>
    <t>Para la implementación del proyecto, se presentó cronograma de implementación del módulo y se cumple según lo planeado.</t>
  </si>
  <si>
    <t>Se encuentra en implementación la reorganización adminsitrativa, que establece responsabilidades y procesos para mitigar el riesgo.</t>
  </si>
  <si>
    <t xml:space="preserve">El proceso de contratación, cuenta con Manual de Contratación que es socializado a los funcionarios que tienen a cargo procesos de contratación, a los Subgerentes y Jefes de Oficina.
Cada supervisor de contrato, es responsable que ejercer un adecuado control a cada contrato para  lo cual cuenta con un equipo que le hace seguimiento,  lo que genera una reducción del riesgo.
</t>
  </si>
  <si>
    <t>Se debe avanzar en estos temas, especialmente en el desarrollo de aplicativos, se presupuesta tener antes de finalizar el año 2020. 
En la auditoría interna por parte de la oficina de Control Interno, se evidencia el hallazgo.</t>
  </si>
  <si>
    <t>Se evidencia avance en la página web de la empresa, link transparencia. 
Se evidencia planeación de las capacitaciones para lo que resta de 2020, se sugiere realizar una evaluación de los resultados de dichas capacitaciones.</t>
  </si>
  <si>
    <t>Se realiza la entrega de inrromación obligatoria a la Junta Directiva, a la Asamblea Departamental y a los rganismos de Control del Departamento y del orden Nacional, así como la publicación de la información de transparencia. 
Se presentaron los informes a Supersalud y a la Contraloría Departamental en los plazos establecidos. Se evidencian soportes de radicación.</t>
  </si>
  <si>
    <t>Se requiere cumplir con el croonograma de trabajo y el plan de mejoramiento de las auditorías internas. 
Se han realizado las capacitaciones en el sistema ORFEO y Gestión Documental. 
Se requieren actas de las mesas de trabajo y hacer seguimiento por parte de la Oficina de Planeación y Sistemas de IInformación. 
Se espera antes de terminar el  2020 tener claros y estandarizados los procesos acorde a la nueva estructura administrativa.</t>
  </si>
  <si>
    <t>DIEGO ALEXANDER OLIVEROS RUBIO</t>
  </si>
  <si>
    <t>Jefe Oficina de Control Interno</t>
  </si>
  <si>
    <t>Dentro de los desarrollos proyectados se han ejecutado 2, los cuales corresponden a:
1. La inclusión de una barra lateral para mejorar la accesibilidad y conectividad entre las herramientas institucionales con la finalidad de tener mayor integralidad entre los procesos.
2. El  prestamo de archivo para historias laborales y nóminas.
Sin embargo, hacen falta los desarrollos correspondientes a : 
1. Radicación automática de PQRSDF y facturación electrónica desde correo electrónico.
2. Modificación de la generación de informe para contabilizar los radicados por grupo.
3. El desarrollo para hacer la automatización correspondiente a la generación de certificados, este último no ha sido desarrollado dado al ajuste presupuestal realizado a causa de la emergencia sanitaria ocasionada por el COVID-19.
Respecto al trámite de Certificados de retenciones en la Fuente  no existe en la actualidad un aplicativo donde nuestro proveedores consulten el línea  y descarguen el certificado de forma automática.</t>
  </si>
  <si>
    <t>1- Se gestionan y se valida que las reglas de configuracion  esten en operacion.
2- Se socializa mediante correos masivos información relacionada con metodos preventivos en casa para mitigar riesgos.
3- La política de TI esta pendiente para firma del acto administrativo, sin embargo en la intranet se encuentra le versión de la politica que es la que aplica.
4- En la política actual se videncian las recomendaciones en materia de seguridad en la información.
Se realiza reunión de seguridad informática Empresa de Licores de Cundinamarca, en donde se establecio que se debe crear el grupo interdisciplinario para que efectue control y seguimiento periodicio con   las entidades financieras para determinar el  estado actual de la seguridad informatica (Delitos informáticos). 
Se van a programar capacitaciones con las entidades financiera con las cuales tenemos vinculo comercial, antes de terminar 2020</t>
  </si>
  <si>
    <t xml:space="preserve">En muestra aleatoria, se revisa el proceso de contratación, se implementa el formato: Evaluación de proveedores que reposa en cada contrato. El Sistema de Planificación de Recursos ERP - SAP permite disponer de esa información a manera de consulta.
El supervisor de cada contrato, está obligado a realizar en el Sistema de Planificación de Recursos ERP  - SAP una certificación y posterior autorización para realización de pagos.
</t>
  </si>
  <si>
    <t>Se realizaron las capacitaciones al personal. 
Para cada contrato se presenta a comité de Compras, donde se analiza la viabilidad respecto a lo proyectado y planeado en el plan de Compras y que corresponda al Plan Estratégico. 
En comité de gerencia se hace llamado a la planeación  del gasto y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</si>
</sst>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theme="1"/>
      <name val="Calibri"/>
      <family val="2"/>
      <scheme val="minor"/>
    </font>
    <font>
      <b/>
      <sz val="8"/>
      <color indexed="81"/>
      <name val="Tahoma"/>
      <family val="2"/>
    </font>
    <font>
      <sz val="8"/>
      <color indexed="81"/>
      <name val="Tahoma"/>
      <family val="2"/>
    </font>
    <font>
      <sz val="12"/>
      <color theme="1"/>
      <name val="Arial"/>
      <family val="2"/>
    </font>
    <font>
      <b/>
      <sz val="12"/>
      <color theme="1"/>
      <name val="Arial"/>
      <family val="2"/>
    </font>
    <font>
      <b/>
      <sz val="12"/>
      <color indexed="81"/>
      <name val="Tahoma"/>
      <family val="2"/>
    </font>
    <font>
      <sz val="12"/>
      <color indexed="81"/>
      <name val="Tahoma"/>
      <family val="2"/>
    </font>
    <font>
      <b/>
      <sz val="11"/>
      <color theme="1"/>
      <name val="Arial"/>
      <family val="2"/>
    </font>
    <font>
      <b/>
      <sz val="11"/>
      <name val="Arial"/>
      <family val="2"/>
    </font>
    <font>
      <sz val="11"/>
      <color theme="1"/>
      <name val="Arial"/>
      <family val="2"/>
    </font>
    <font>
      <sz val="11"/>
      <color theme="1"/>
      <name val="Calibri"/>
      <family val="2"/>
      <scheme val="minor"/>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10" fillId="0" borderId="0" applyFont="0" applyFill="0" applyBorder="0" applyAlignment="0" applyProtection="0"/>
    <xf numFmtId="43" fontId="10" fillId="0" borderId="0" applyFont="0" applyFill="0" applyBorder="0" applyAlignment="0" applyProtection="0"/>
  </cellStyleXfs>
  <cellXfs count="110">
    <xf numFmtId="0" fontId="0" fillId="0" borderId="0" xfId="0"/>
    <xf numFmtId="0" fontId="3" fillId="0" borderId="0" xfId="0" applyFont="1" applyFill="1" applyBorder="1" applyAlignment="1">
      <alignment vertical="center" wrapText="1"/>
    </xf>
    <xf numFmtId="0" fontId="3" fillId="0" borderId="0" xfId="0" applyFont="1" applyFill="1" applyAlignment="1">
      <alignment vertical="center"/>
    </xf>
    <xf numFmtId="0" fontId="3" fillId="0" borderId="1" xfId="0" applyFont="1" applyFill="1" applyBorder="1" applyAlignment="1">
      <alignment horizontal="center" vertical="center" wrapText="1"/>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4" fillId="2" borderId="2" xfId="0" applyFont="1" applyFill="1" applyBorder="1" applyAlignment="1">
      <alignment horizontal="center" vertical="center" wrapText="1"/>
    </xf>
    <xf numFmtId="0" fontId="9" fillId="2" borderId="1" xfId="0" applyFont="1" applyFill="1" applyBorder="1" applyAlignment="1">
      <alignment vertical="center" wrapText="1"/>
    </xf>
    <xf numFmtId="14" fontId="9" fillId="2" borderId="1" xfId="0" applyNumberFormat="1" applyFont="1" applyFill="1" applyBorder="1" applyAlignment="1">
      <alignment vertical="center" wrapText="1"/>
    </xf>
    <xf numFmtId="0" fontId="9" fillId="2" borderId="1" xfId="0" applyFont="1" applyFill="1" applyBorder="1" applyAlignment="1">
      <alignment vertical="center"/>
    </xf>
    <xf numFmtId="9" fontId="9" fillId="2" borderId="1" xfId="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vertical="center"/>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4" fontId="9" fillId="2" borderId="1" xfId="0" applyNumberFormat="1" applyFont="1" applyFill="1" applyBorder="1" applyAlignment="1">
      <alignment horizontal="left" vertical="center" wrapText="1"/>
    </xf>
    <xf numFmtId="14" fontId="9" fillId="2" borderId="0" xfId="0" applyNumberFormat="1" applyFont="1" applyFill="1" applyBorder="1" applyAlignment="1">
      <alignment vertical="center" wrapText="1"/>
    </xf>
    <xf numFmtId="9" fontId="9" fillId="2" borderId="0" xfId="1" applyFont="1" applyFill="1" applyBorder="1" applyAlignment="1">
      <alignment horizontal="center" vertical="center" wrapText="1"/>
    </xf>
    <xf numFmtId="9" fontId="9" fillId="2" borderId="0" xfId="1" applyFont="1" applyFill="1" applyAlignment="1">
      <alignment horizontal="left" vertical="center" wrapText="1"/>
    </xf>
    <xf numFmtId="9" fontId="9" fillId="2" borderId="1" xfId="1" applyFont="1" applyFill="1" applyBorder="1" applyAlignment="1">
      <alignment horizontal="left" vertical="center" wrapText="1"/>
    </xf>
    <xf numFmtId="14" fontId="9" fillId="2" borderId="1" xfId="0" applyNumberFormat="1" applyFont="1" applyFill="1" applyBorder="1" applyAlignment="1">
      <alignment horizontal="center" vertical="center" wrapText="1"/>
    </xf>
    <xf numFmtId="9" fontId="9" fillId="2" borderId="1" xfId="2" applyNumberFormat="1" applyFont="1" applyFill="1" applyBorder="1" applyAlignment="1">
      <alignment horizontal="center" vertical="center" wrapText="1"/>
    </xf>
    <xf numFmtId="9" fontId="9" fillId="2" borderId="1" xfId="1"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2" borderId="1" xfId="0" applyFont="1" applyFill="1" applyBorder="1" applyAlignment="1">
      <alignment horizontal="left" vertical="top" wrapText="1"/>
    </xf>
    <xf numFmtId="0" fontId="9" fillId="2" borderId="1" xfId="0" applyFont="1" applyFill="1" applyBorder="1" applyAlignment="1">
      <alignment horizontal="left" wrapText="1"/>
    </xf>
    <xf numFmtId="12" fontId="9" fillId="2"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14" fontId="9" fillId="2" borderId="1" xfId="0" applyNumberFormat="1" applyFont="1" applyFill="1" applyBorder="1" applyAlignment="1">
      <alignment horizontal="left" vertical="top" wrapText="1"/>
    </xf>
    <xf numFmtId="14" fontId="11" fillId="2" borderId="1" xfId="0" applyNumberFormat="1" applyFont="1" applyFill="1" applyBorder="1" applyAlignment="1">
      <alignment horizontal="left" vertical="top"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14" fontId="9" fillId="2" borderId="2" xfId="0" applyNumberFormat="1" applyFont="1" applyFill="1" applyBorder="1" applyAlignment="1">
      <alignment horizontal="center" vertical="center" wrapText="1"/>
    </xf>
    <xf numFmtId="14" fontId="9" fillId="2" borderId="3" xfId="0" applyNumberFormat="1" applyFont="1" applyFill="1" applyBorder="1" applyAlignment="1">
      <alignment horizontal="center" vertical="center" wrapText="1"/>
    </xf>
    <xf numFmtId="14" fontId="9" fillId="2" borderId="2" xfId="0" applyNumberFormat="1" applyFont="1" applyFill="1" applyBorder="1" applyAlignment="1">
      <alignment horizontal="left" vertical="top" wrapText="1"/>
    </xf>
    <xf numFmtId="14" fontId="9" fillId="2" borderId="3" xfId="0" applyNumberFormat="1" applyFont="1" applyFill="1" applyBorder="1" applyAlignment="1">
      <alignment horizontal="left" vertical="top"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9" fillId="2" borderId="8"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3" xfId="0" applyFont="1" applyFill="1" applyBorder="1" applyAlignment="1">
      <alignment horizontal="left" vertical="center" wrapText="1"/>
    </xf>
    <xf numFmtId="0" fontId="9" fillId="2" borderId="8" xfId="0" applyFont="1" applyFill="1" applyBorder="1" applyAlignment="1">
      <alignment horizontal="center" vertical="center"/>
    </xf>
    <xf numFmtId="0" fontId="9" fillId="2" borderId="8" xfId="0" applyFont="1" applyFill="1" applyBorder="1" applyAlignment="1">
      <alignment horizontal="center" vertical="center" wrapText="1"/>
    </xf>
    <xf numFmtId="0" fontId="7" fillId="2" borderId="2" xfId="0" applyFont="1" applyFill="1" applyBorder="1" applyAlignment="1">
      <alignment horizontal="center" vertical="center" textRotation="90" wrapText="1"/>
    </xf>
    <xf numFmtId="0" fontId="7" fillId="2" borderId="8" xfId="0" applyFont="1" applyFill="1" applyBorder="1" applyAlignment="1">
      <alignment horizontal="center" vertical="center" textRotation="90" wrapText="1"/>
    </xf>
    <xf numFmtId="0" fontId="7" fillId="2" borderId="3" xfId="0" applyFont="1" applyFill="1" applyBorder="1" applyAlignment="1">
      <alignment horizontal="center" vertical="center" textRotation="90"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8" xfId="0" applyFont="1" applyFill="1" applyBorder="1" applyAlignment="1">
      <alignment horizontal="left" vertical="center" wrapText="1"/>
    </xf>
    <xf numFmtId="0" fontId="7" fillId="2" borderId="2" xfId="0" applyFont="1" applyFill="1" applyBorder="1" applyAlignment="1">
      <alignment horizontal="center" vertical="center" textRotation="90"/>
    </xf>
    <xf numFmtId="0" fontId="7" fillId="2" borderId="3" xfId="0" applyFont="1" applyFill="1" applyBorder="1" applyAlignment="1">
      <alignment horizontal="center" vertical="center" textRotation="90"/>
    </xf>
    <xf numFmtId="0" fontId="7" fillId="2" borderId="8" xfId="0" applyFont="1" applyFill="1" applyBorder="1" applyAlignment="1">
      <alignment horizontal="center" vertical="center" textRotation="90"/>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0" borderId="0" xfId="0" applyFont="1" applyFill="1" applyAlignment="1">
      <alignment horizontal="center" vertical="center" wrapText="1"/>
    </xf>
    <xf numFmtId="14" fontId="9" fillId="2" borderId="2" xfId="0" applyNumberFormat="1" applyFont="1" applyFill="1" applyBorder="1" applyAlignment="1">
      <alignment horizontal="left" vertical="center" wrapText="1"/>
    </xf>
    <xf numFmtId="14" fontId="9" fillId="2" borderId="8" xfId="0" applyNumberFormat="1" applyFont="1" applyFill="1" applyBorder="1" applyAlignment="1">
      <alignment horizontal="left" vertical="center" wrapText="1"/>
    </xf>
    <xf numFmtId="14" fontId="9" fillId="2" borderId="3" xfId="0" applyNumberFormat="1" applyFont="1" applyFill="1" applyBorder="1" applyAlignment="1">
      <alignment horizontal="left" vertical="center" wrapText="1"/>
    </xf>
    <xf numFmtId="0" fontId="9" fillId="2" borderId="2"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0" borderId="2"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left"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727197</xdr:colOff>
      <xdr:row>0</xdr:row>
      <xdr:rowOff>23812</xdr:rowOff>
    </xdr:from>
    <xdr:to>
      <xdr:col>3</xdr:col>
      <xdr:colOff>476250</xdr:colOff>
      <xdr:row>1</xdr:row>
      <xdr:rowOff>369094</xdr:rowOff>
    </xdr:to>
    <xdr:pic>
      <xdr:nvPicPr>
        <xdr:cNvPr id="3" name="Imagen 2"/>
        <xdr:cNvPicPr>
          <a:picLocks noChangeAspect="1"/>
        </xdr:cNvPicPr>
      </xdr:nvPicPr>
      <xdr:blipFill>
        <a:blip xmlns:r="http://schemas.openxmlformats.org/officeDocument/2006/relationships" r:embed="rId1"/>
        <a:stretch>
          <a:fillRect/>
        </a:stretch>
      </xdr:blipFill>
      <xdr:spPr>
        <a:xfrm>
          <a:off x="727197" y="23812"/>
          <a:ext cx="892053" cy="738188"/>
        </a:xfrm>
        <a:prstGeom prst="rect">
          <a:avLst/>
        </a:prstGeom>
      </xdr:spPr>
    </xdr:pic>
    <xdr:clientData/>
  </xdr:twoCellAnchor>
  <xdr:twoCellAnchor editAs="oneCell">
    <xdr:from>
      <xdr:col>15</xdr:col>
      <xdr:colOff>3526824</xdr:colOff>
      <xdr:row>0</xdr:row>
      <xdr:rowOff>0</xdr:rowOff>
    </xdr:from>
    <xdr:to>
      <xdr:col>16</xdr:col>
      <xdr:colOff>489122</xdr:colOff>
      <xdr:row>1</xdr:row>
      <xdr:rowOff>222735</xdr:rowOff>
    </xdr:to>
    <xdr:pic>
      <xdr:nvPicPr>
        <xdr:cNvPr id="4" name="Imagen 3"/>
        <xdr:cNvPicPr>
          <a:picLocks noChangeAspect="1"/>
        </xdr:cNvPicPr>
      </xdr:nvPicPr>
      <xdr:blipFill>
        <a:blip xmlns:r="http://schemas.openxmlformats.org/officeDocument/2006/relationships" r:embed="rId2"/>
        <a:stretch>
          <a:fillRect/>
        </a:stretch>
      </xdr:blipFill>
      <xdr:spPr>
        <a:xfrm>
          <a:off x="22808513" y="0"/>
          <a:ext cx="1312906" cy="6088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5"/>
  <sheetViews>
    <sheetView tabSelected="1" topLeftCell="C1" zoomScale="80" zoomScaleNormal="80" zoomScaleSheetLayoutView="77" zoomScalePageLayoutView="80" workbookViewId="0">
      <selection activeCell="C1" sqref="C1:D2"/>
    </sheetView>
  </sheetViews>
  <sheetFormatPr baseColWidth="10" defaultColWidth="11.42578125" defaultRowHeight="15" x14ac:dyDescent="0.25"/>
  <cols>
    <col min="1" max="1" width="1.140625" style="2" hidden="1" customWidth="1"/>
    <col min="2" max="2" width="36.140625" style="2" hidden="1" customWidth="1"/>
    <col min="3" max="3" width="17.140625" style="2" customWidth="1"/>
    <col min="4" max="4" width="27.5703125" style="2" customWidth="1"/>
    <col min="5" max="5" width="39.5703125" style="10" customWidth="1"/>
    <col min="6" max="6" width="5.28515625" style="2" customWidth="1"/>
    <col min="7" max="7" width="27.5703125" style="2" customWidth="1"/>
    <col min="8" max="8" width="21.5703125" style="2" customWidth="1"/>
    <col min="9" max="9" width="18.28515625" style="11" customWidth="1"/>
    <col min="10" max="10" width="15.85546875" style="2" customWidth="1"/>
    <col min="11" max="11" width="35.85546875" style="2" customWidth="1"/>
    <col min="12" max="12" width="21" style="2" customWidth="1"/>
    <col min="13" max="13" width="30.28515625" style="2" customWidth="1"/>
    <col min="14" max="14" width="16.5703125" style="2" customWidth="1"/>
    <col min="15" max="15" width="17.7109375" style="2" customWidth="1"/>
    <col min="16" max="16" width="65.28515625" style="9" customWidth="1"/>
    <col min="17" max="17" width="31.140625" style="9" customWidth="1"/>
    <col min="18" max="18" width="56.5703125" style="2" customWidth="1"/>
    <col min="19" max="16384" width="11.42578125" style="2"/>
  </cols>
  <sheetData>
    <row r="1" spans="1:24" ht="30.75" customHeight="1" x14ac:dyDescent="0.25">
      <c r="C1" s="54"/>
      <c r="D1" s="55"/>
      <c r="E1" s="69" t="s">
        <v>51</v>
      </c>
      <c r="F1" s="70"/>
      <c r="G1" s="70"/>
      <c r="H1" s="70"/>
      <c r="I1" s="70"/>
      <c r="J1" s="70"/>
      <c r="K1" s="70"/>
      <c r="L1" s="70"/>
      <c r="M1" s="70"/>
      <c r="N1" s="70"/>
      <c r="O1" s="70"/>
      <c r="P1" s="70"/>
      <c r="Q1" s="71"/>
      <c r="R1" s="4"/>
      <c r="S1" s="4"/>
      <c r="T1" s="4"/>
    </row>
    <row r="2" spans="1:24" ht="30.75" customHeight="1" x14ac:dyDescent="0.25">
      <c r="C2" s="56"/>
      <c r="D2" s="57"/>
      <c r="E2" s="72"/>
      <c r="F2" s="73"/>
      <c r="G2" s="73"/>
      <c r="H2" s="73"/>
      <c r="I2" s="73"/>
      <c r="J2" s="73"/>
      <c r="K2" s="73"/>
      <c r="L2" s="73"/>
      <c r="M2" s="73"/>
      <c r="N2" s="73"/>
      <c r="O2" s="73"/>
      <c r="P2" s="73"/>
      <c r="Q2" s="74"/>
      <c r="R2" s="5"/>
      <c r="S2" s="4"/>
      <c r="T2" s="4"/>
    </row>
    <row r="3" spans="1:24" ht="21.75" customHeight="1" x14ac:dyDescent="0.25">
      <c r="C3" s="58" t="s">
        <v>0</v>
      </c>
      <c r="D3" s="59"/>
      <c r="E3" s="58" t="s">
        <v>12</v>
      </c>
      <c r="F3" s="66"/>
      <c r="G3" s="66"/>
      <c r="H3" s="66"/>
      <c r="I3" s="66"/>
      <c r="J3" s="66"/>
      <c r="K3" s="66"/>
      <c r="L3" s="66"/>
      <c r="M3" s="66"/>
      <c r="N3" s="66"/>
      <c r="O3" s="66"/>
      <c r="P3" s="66"/>
      <c r="Q3" s="59"/>
      <c r="R3" s="5"/>
      <c r="S3" s="4"/>
      <c r="T3" s="4"/>
    </row>
    <row r="4" spans="1:24" ht="45.75" customHeight="1" x14ac:dyDescent="0.25">
      <c r="C4" s="58" t="s">
        <v>40</v>
      </c>
      <c r="D4" s="59"/>
      <c r="E4" s="60" t="s">
        <v>102</v>
      </c>
      <c r="F4" s="61"/>
      <c r="G4" s="61"/>
      <c r="H4" s="61"/>
      <c r="I4" s="61"/>
      <c r="J4" s="61"/>
      <c r="K4" s="61"/>
      <c r="L4" s="61"/>
      <c r="M4" s="61"/>
      <c r="N4" s="61"/>
      <c r="O4" s="61"/>
      <c r="P4" s="61"/>
      <c r="Q4" s="62"/>
      <c r="R4" s="5"/>
      <c r="S4" s="4"/>
      <c r="T4" s="4"/>
    </row>
    <row r="5" spans="1:24" x14ac:dyDescent="0.25">
      <c r="D5" s="63"/>
      <c r="E5" s="64"/>
      <c r="F5" s="64"/>
      <c r="G5" s="64"/>
      <c r="H5" s="64"/>
      <c r="I5" s="64"/>
      <c r="J5" s="64"/>
      <c r="K5" s="64"/>
      <c r="L5" s="64"/>
      <c r="M5" s="64"/>
      <c r="N5" s="64"/>
      <c r="O5" s="64"/>
      <c r="P5" s="64"/>
      <c r="Q5" s="65"/>
      <c r="R5" s="5"/>
      <c r="S5" s="4"/>
      <c r="T5" s="4"/>
    </row>
    <row r="6" spans="1:24" ht="51.75" customHeight="1" x14ac:dyDescent="0.25">
      <c r="C6" s="58" t="s">
        <v>1</v>
      </c>
      <c r="D6" s="66"/>
      <c r="E6" s="66"/>
      <c r="F6" s="66"/>
      <c r="G6" s="59"/>
      <c r="H6" s="21" t="s">
        <v>2</v>
      </c>
      <c r="I6" s="67" t="s">
        <v>3</v>
      </c>
      <c r="J6" s="68"/>
      <c r="K6" s="58" t="s">
        <v>4</v>
      </c>
      <c r="L6" s="66"/>
      <c r="M6" s="59"/>
      <c r="N6" s="77" t="s">
        <v>38</v>
      </c>
      <c r="O6" s="78"/>
      <c r="P6" s="75" t="s">
        <v>101</v>
      </c>
      <c r="Q6" s="76"/>
      <c r="R6" s="34" t="s">
        <v>114</v>
      </c>
      <c r="S6" s="4"/>
      <c r="T6" s="4"/>
    </row>
    <row r="7" spans="1:24" ht="42.75" customHeight="1" x14ac:dyDescent="0.25">
      <c r="C7" s="19" t="s">
        <v>15</v>
      </c>
      <c r="D7" s="19" t="s">
        <v>5</v>
      </c>
      <c r="E7" s="19" t="s">
        <v>6</v>
      </c>
      <c r="F7" s="52" t="s">
        <v>7</v>
      </c>
      <c r="G7" s="53"/>
      <c r="H7" s="19" t="s">
        <v>44</v>
      </c>
      <c r="I7" s="19" t="s">
        <v>43</v>
      </c>
      <c r="J7" s="19" t="s">
        <v>8</v>
      </c>
      <c r="K7" s="12" t="s">
        <v>9</v>
      </c>
      <c r="L7" s="19" t="s">
        <v>10</v>
      </c>
      <c r="M7" s="12" t="s">
        <v>11</v>
      </c>
      <c r="N7" s="12" t="s">
        <v>32</v>
      </c>
      <c r="O7" s="12" t="s">
        <v>45</v>
      </c>
      <c r="P7" s="12" t="s">
        <v>9</v>
      </c>
      <c r="Q7" s="12" t="s">
        <v>11</v>
      </c>
      <c r="R7" s="38" t="s">
        <v>123</v>
      </c>
      <c r="S7" s="4"/>
      <c r="T7" s="4"/>
    </row>
    <row r="8" spans="1:24" ht="198" customHeight="1" x14ac:dyDescent="0.25">
      <c r="A8" s="5"/>
      <c r="B8" s="5"/>
      <c r="C8" s="91" t="s">
        <v>13</v>
      </c>
      <c r="D8" s="88" t="s">
        <v>41</v>
      </c>
      <c r="E8" s="44" t="s">
        <v>59</v>
      </c>
      <c r="F8" s="50">
        <v>1</v>
      </c>
      <c r="G8" s="80" t="s">
        <v>42</v>
      </c>
      <c r="H8" s="50" t="s">
        <v>22</v>
      </c>
      <c r="I8" s="42" t="s">
        <v>26</v>
      </c>
      <c r="J8" s="42" t="s">
        <v>24</v>
      </c>
      <c r="K8" s="44" t="s">
        <v>52</v>
      </c>
      <c r="L8" s="44" t="s">
        <v>61</v>
      </c>
      <c r="M8" s="29" t="s">
        <v>98</v>
      </c>
      <c r="N8" s="26">
        <v>43832</v>
      </c>
      <c r="O8" s="26">
        <v>44195</v>
      </c>
      <c r="P8" s="48" t="s">
        <v>104</v>
      </c>
      <c r="Q8" s="16">
        <f>(5/5)</f>
        <v>1</v>
      </c>
      <c r="R8" s="44" t="s">
        <v>125</v>
      </c>
      <c r="S8" s="4"/>
      <c r="T8" s="4"/>
    </row>
    <row r="9" spans="1:24" ht="143.25" customHeight="1" x14ac:dyDescent="0.25">
      <c r="A9" s="5"/>
      <c r="B9" s="5"/>
      <c r="C9" s="93"/>
      <c r="D9" s="90"/>
      <c r="E9" s="79"/>
      <c r="F9" s="83"/>
      <c r="G9" s="81"/>
      <c r="H9" s="83"/>
      <c r="I9" s="84"/>
      <c r="J9" s="84"/>
      <c r="K9" s="45"/>
      <c r="L9" s="79"/>
      <c r="M9" s="30" t="s">
        <v>53</v>
      </c>
      <c r="N9" s="26">
        <v>43832</v>
      </c>
      <c r="O9" s="26">
        <v>44195</v>
      </c>
      <c r="P9" s="49"/>
      <c r="Q9" s="16">
        <f>(1/1)</f>
        <v>1</v>
      </c>
      <c r="R9" s="45"/>
      <c r="S9" s="4"/>
      <c r="T9" s="4"/>
    </row>
    <row r="10" spans="1:24" ht="131.25" customHeight="1" x14ac:dyDescent="0.25">
      <c r="A10" s="5"/>
      <c r="B10" s="5"/>
      <c r="C10" s="93"/>
      <c r="D10" s="89"/>
      <c r="E10" s="45"/>
      <c r="F10" s="51"/>
      <c r="G10" s="82"/>
      <c r="H10" s="51"/>
      <c r="I10" s="43"/>
      <c r="J10" s="43"/>
      <c r="K10" s="13" t="s">
        <v>34</v>
      </c>
      <c r="L10" s="45"/>
      <c r="M10" s="30" t="s">
        <v>54</v>
      </c>
      <c r="N10" s="26">
        <v>43832</v>
      </c>
      <c r="O10" s="26">
        <v>44195</v>
      </c>
      <c r="P10" s="40" t="s">
        <v>105</v>
      </c>
      <c r="Q10" s="17">
        <f>(1/11)</f>
        <v>9.0909090909090912E-2</v>
      </c>
      <c r="R10" s="22" t="s">
        <v>121</v>
      </c>
      <c r="S10" s="4"/>
      <c r="T10" s="4"/>
    </row>
    <row r="11" spans="1:24" ht="76.5" customHeight="1" x14ac:dyDescent="0.25">
      <c r="A11" s="5"/>
      <c r="B11" s="5"/>
      <c r="C11" s="93"/>
      <c r="D11" s="94" t="s">
        <v>47</v>
      </c>
      <c r="E11" s="44" t="s">
        <v>73</v>
      </c>
      <c r="F11" s="50">
        <v>2</v>
      </c>
      <c r="G11" s="80" t="s">
        <v>46</v>
      </c>
      <c r="H11" s="50" t="s">
        <v>22</v>
      </c>
      <c r="I11" s="42" t="s">
        <v>23</v>
      </c>
      <c r="J11" s="42" t="s">
        <v>24</v>
      </c>
      <c r="K11" s="44" t="s">
        <v>74</v>
      </c>
      <c r="L11" s="44" t="s">
        <v>75</v>
      </c>
      <c r="M11" s="35" t="s">
        <v>115</v>
      </c>
      <c r="N11" s="100">
        <v>43832</v>
      </c>
      <c r="O11" s="100">
        <v>44195</v>
      </c>
      <c r="P11" s="103" t="s">
        <v>135</v>
      </c>
      <c r="Q11" s="32">
        <f>3/12</f>
        <v>0.25</v>
      </c>
      <c r="R11" s="106" t="s">
        <v>122</v>
      </c>
      <c r="S11" s="4"/>
    </row>
    <row r="12" spans="1:24" ht="53.25" customHeight="1" x14ac:dyDescent="0.25">
      <c r="A12" s="5"/>
      <c r="B12" s="5"/>
      <c r="C12" s="93"/>
      <c r="D12" s="95"/>
      <c r="E12" s="79"/>
      <c r="F12" s="83"/>
      <c r="G12" s="81"/>
      <c r="H12" s="83"/>
      <c r="I12" s="84"/>
      <c r="J12" s="84"/>
      <c r="K12" s="79"/>
      <c r="L12" s="79"/>
      <c r="M12" s="35" t="s">
        <v>76</v>
      </c>
      <c r="N12" s="101"/>
      <c r="O12" s="101"/>
      <c r="P12" s="104"/>
      <c r="Q12" s="17">
        <f>2/2</f>
        <v>1</v>
      </c>
      <c r="R12" s="107"/>
      <c r="S12" s="4"/>
      <c r="T12" s="27"/>
      <c r="U12" s="28"/>
    </row>
    <row r="13" spans="1:24" ht="119.25" customHeight="1" x14ac:dyDescent="0.2">
      <c r="A13" s="5"/>
      <c r="B13" s="5"/>
      <c r="C13" s="93"/>
      <c r="D13" s="95"/>
      <c r="E13" s="79"/>
      <c r="F13" s="83"/>
      <c r="G13" s="81"/>
      <c r="H13" s="83"/>
      <c r="I13" s="84"/>
      <c r="J13" s="84"/>
      <c r="K13" s="79"/>
      <c r="L13" s="79"/>
      <c r="M13" s="36" t="s">
        <v>77</v>
      </c>
      <c r="N13" s="101"/>
      <c r="O13" s="101"/>
      <c r="P13" s="104"/>
      <c r="Q13" s="33">
        <f>1/10</f>
        <v>0.1</v>
      </c>
      <c r="R13" s="107"/>
      <c r="S13" s="4"/>
      <c r="T13" s="27"/>
      <c r="U13" s="28"/>
    </row>
    <row r="14" spans="1:24" ht="63.75" customHeight="1" x14ac:dyDescent="0.25">
      <c r="A14" s="5"/>
      <c r="B14" s="5"/>
      <c r="C14" s="93"/>
      <c r="D14" s="95"/>
      <c r="E14" s="79"/>
      <c r="F14" s="83"/>
      <c r="G14" s="81"/>
      <c r="H14" s="83"/>
      <c r="I14" s="84"/>
      <c r="J14" s="84"/>
      <c r="K14" s="79"/>
      <c r="L14" s="79"/>
      <c r="M14" s="35" t="s">
        <v>78</v>
      </c>
      <c r="N14" s="101"/>
      <c r="O14" s="101"/>
      <c r="P14" s="104"/>
      <c r="Q14" s="17">
        <v>0.1</v>
      </c>
      <c r="R14" s="107"/>
      <c r="S14" s="4"/>
      <c r="T14" s="27"/>
      <c r="U14" s="28"/>
    </row>
    <row r="15" spans="1:24" ht="46.5" customHeight="1" x14ac:dyDescent="0.25">
      <c r="A15" s="5"/>
      <c r="B15" s="5"/>
      <c r="C15" s="93"/>
      <c r="D15" s="95"/>
      <c r="E15" s="79"/>
      <c r="F15" s="83"/>
      <c r="G15" s="81"/>
      <c r="H15" s="83"/>
      <c r="I15" s="84"/>
      <c r="J15" s="84"/>
      <c r="K15" s="79"/>
      <c r="L15" s="79"/>
      <c r="M15" s="35" t="s">
        <v>79</v>
      </c>
      <c r="N15" s="101"/>
      <c r="O15" s="101"/>
      <c r="P15" s="104"/>
      <c r="Q15" s="17">
        <f>1/1</f>
        <v>1</v>
      </c>
      <c r="R15" s="107"/>
      <c r="S15" s="4"/>
      <c r="T15" s="27"/>
      <c r="U15" s="28"/>
    </row>
    <row r="16" spans="1:24" ht="48.75" customHeight="1" x14ac:dyDescent="0.25">
      <c r="A16" s="5"/>
      <c r="B16" s="5"/>
      <c r="C16" s="93"/>
      <c r="D16" s="95"/>
      <c r="E16" s="45"/>
      <c r="F16" s="51"/>
      <c r="G16" s="82"/>
      <c r="H16" s="51"/>
      <c r="I16" s="43"/>
      <c r="J16" s="43"/>
      <c r="K16" s="45"/>
      <c r="L16" s="45"/>
      <c r="M16" s="35" t="s">
        <v>80</v>
      </c>
      <c r="N16" s="102"/>
      <c r="O16" s="102"/>
      <c r="P16" s="105"/>
      <c r="Q16" s="17">
        <v>0</v>
      </c>
      <c r="R16" s="108"/>
      <c r="S16" s="4"/>
      <c r="T16" s="27"/>
      <c r="U16" s="28"/>
      <c r="W16" s="99"/>
      <c r="X16" s="99"/>
    </row>
    <row r="17" spans="1:24" ht="90" customHeight="1" x14ac:dyDescent="0.25">
      <c r="A17" s="5"/>
      <c r="B17" s="5"/>
      <c r="C17" s="93"/>
      <c r="D17" s="95"/>
      <c r="E17" s="44" t="s">
        <v>90</v>
      </c>
      <c r="F17" s="50">
        <v>3</v>
      </c>
      <c r="G17" s="97" t="s">
        <v>48</v>
      </c>
      <c r="H17" s="50" t="s">
        <v>22</v>
      </c>
      <c r="I17" s="42" t="s">
        <v>23</v>
      </c>
      <c r="J17" s="42" t="s">
        <v>24</v>
      </c>
      <c r="K17" s="44" t="s">
        <v>91</v>
      </c>
      <c r="L17" s="42" t="s">
        <v>93</v>
      </c>
      <c r="M17" s="44" t="s">
        <v>92</v>
      </c>
      <c r="N17" s="46">
        <v>43832</v>
      </c>
      <c r="O17" s="46">
        <v>44195</v>
      </c>
      <c r="P17" s="48" t="s">
        <v>124</v>
      </c>
      <c r="Q17" s="16">
        <v>1</v>
      </c>
      <c r="R17" s="106" t="s">
        <v>136</v>
      </c>
      <c r="S17" s="4"/>
      <c r="T17" s="4"/>
      <c r="W17" s="99"/>
      <c r="X17" s="99"/>
    </row>
    <row r="18" spans="1:24" ht="187.5" customHeight="1" x14ac:dyDescent="0.25">
      <c r="A18" s="5"/>
      <c r="B18" s="5"/>
      <c r="C18" s="93"/>
      <c r="D18" s="96"/>
      <c r="E18" s="45"/>
      <c r="F18" s="51"/>
      <c r="G18" s="98"/>
      <c r="H18" s="51"/>
      <c r="I18" s="43"/>
      <c r="J18" s="43"/>
      <c r="K18" s="45"/>
      <c r="L18" s="43"/>
      <c r="M18" s="45"/>
      <c r="N18" s="47"/>
      <c r="O18" s="47"/>
      <c r="P18" s="49"/>
      <c r="Q18" s="16">
        <v>1</v>
      </c>
      <c r="R18" s="108"/>
      <c r="S18" s="4"/>
      <c r="T18" s="4"/>
    </row>
    <row r="19" spans="1:24" ht="300" customHeight="1" x14ac:dyDescent="0.25">
      <c r="A19" s="5"/>
      <c r="B19" s="5"/>
      <c r="C19" s="93"/>
      <c r="D19" s="88" t="s">
        <v>14</v>
      </c>
      <c r="E19" s="44" t="s">
        <v>39</v>
      </c>
      <c r="F19" s="50">
        <v>4</v>
      </c>
      <c r="G19" s="80" t="s">
        <v>25</v>
      </c>
      <c r="H19" s="50" t="s">
        <v>22</v>
      </c>
      <c r="I19" s="42" t="s">
        <v>26</v>
      </c>
      <c r="J19" s="42" t="s">
        <v>24</v>
      </c>
      <c r="K19" s="13" t="s">
        <v>94</v>
      </c>
      <c r="L19" s="13" t="s">
        <v>95</v>
      </c>
      <c r="M19" s="13" t="s">
        <v>55</v>
      </c>
      <c r="N19" s="26">
        <v>43832</v>
      </c>
      <c r="O19" s="26">
        <v>44195</v>
      </c>
      <c r="P19" s="40" t="s">
        <v>118</v>
      </c>
      <c r="Q19" s="37">
        <v>0.33333333333333298</v>
      </c>
      <c r="R19" s="106" t="s">
        <v>137</v>
      </c>
      <c r="S19" s="4"/>
      <c r="T19" s="4"/>
    </row>
    <row r="20" spans="1:24" ht="167.25" customHeight="1" x14ac:dyDescent="0.25">
      <c r="A20" s="5"/>
      <c r="B20" s="5"/>
      <c r="C20" s="93"/>
      <c r="D20" s="90"/>
      <c r="E20" s="79"/>
      <c r="F20" s="83"/>
      <c r="G20" s="81"/>
      <c r="H20" s="83"/>
      <c r="I20" s="84"/>
      <c r="J20" s="84"/>
      <c r="K20" s="13" t="s">
        <v>28</v>
      </c>
      <c r="L20" s="13" t="s">
        <v>62</v>
      </c>
      <c r="M20" s="13" t="s">
        <v>56</v>
      </c>
      <c r="N20" s="26">
        <v>43832</v>
      </c>
      <c r="O20" s="26">
        <v>44195</v>
      </c>
      <c r="P20" s="40" t="s">
        <v>108</v>
      </c>
      <c r="Q20" s="37">
        <v>1</v>
      </c>
      <c r="R20" s="108"/>
      <c r="S20" s="4"/>
      <c r="T20" s="4"/>
    </row>
    <row r="21" spans="1:24" ht="147.75" customHeight="1" x14ac:dyDescent="0.25">
      <c r="A21" s="5"/>
      <c r="B21" s="5"/>
      <c r="C21" s="93"/>
      <c r="D21" s="90"/>
      <c r="E21" s="79"/>
      <c r="F21" s="51"/>
      <c r="G21" s="82"/>
      <c r="H21" s="51"/>
      <c r="I21" s="43"/>
      <c r="J21" s="43"/>
      <c r="K21" s="13" t="s">
        <v>27</v>
      </c>
      <c r="L21" s="13" t="s">
        <v>62</v>
      </c>
      <c r="M21" s="13" t="s">
        <v>57</v>
      </c>
      <c r="N21" s="26">
        <v>43832</v>
      </c>
      <c r="O21" s="26">
        <v>44195</v>
      </c>
      <c r="P21" s="40" t="s">
        <v>109</v>
      </c>
      <c r="Q21" s="16"/>
      <c r="R21" s="109" t="s">
        <v>126</v>
      </c>
      <c r="S21" s="4"/>
      <c r="T21" s="4"/>
    </row>
    <row r="22" spans="1:24" ht="319.5" customHeight="1" x14ac:dyDescent="0.25">
      <c r="A22" s="5"/>
      <c r="B22" s="5"/>
      <c r="C22" s="93"/>
      <c r="D22" s="90"/>
      <c r="E22" s="79"/>
      <c r="F22" s="50">
        <v>5</v>
      </c>
      <c r="G22" s="80" t="s">
        <v>29</v>
      </c>
      <c r="H22" s="50" t="s">
        <v>22</v>
      </c>
      <c r="I22" s="42" t="s">
        <v>23</v>
      </c>
      <c r="J22" s="42" t="s">
        <v>24</v>
      </c>
      <c r="K22" s="13" t="s">
        <v>37</v>
      </c>
      <c r="L22" s="13" t="s">
        <v>63</v>
      </c>
      <c r="M22" s="44" t="s">
        <v>30</v>
      </c>
      <c r="N22" s="26">
        <v>43832</v>
      </c>
      <c r="O22" s="26">
        <v>44195</v>
      </c>
      <c r="P22" s="40" t="s">
        <v>116</v>
      </c>
      <c r="Q22" s="37">
        <v>0.5</v>
      </c>
      <c r="R22" s="106" t="s">
        <v>127</v>
      </c>
      <c r="S22" s="4"/>
      <c r="T22" s="4"/>
    </row>
    <row r="23" spans="1:24" ht="345" customHeight="1" x14ac:dyDescent="0.25">
      <c r="A23" s="5"/>
      <c r="B23" s="5"/>
      <c r="C23" s="92"/>
      <c r="D23" s="89"/>
      <c r="E23" s="45"/>
      <c r="F23" s="51"/>
      <c r="G23" s="82"/>
      <c r="H23" s="51"/>
      <c r="I23" s="43"/>
      <c r="J23" s="43"/>
      <c r="K23" s="13" t="s">
        <v>36</v>
      </c>
      <c r="L23" s="13" t="s">
        <v>64</v>
      </c>
      <c r="M23" s="45"/>
      <c r="N23" s="26">
        <v>43831</v>
      </c>
      <c r="O23" s="26">
        <v>44195</v>
      </c>
      <c r="P23" s="40" t="s">
        <v>117</v>
      </c>
      <c r="Q23" s="37">
        <v>0.5</v>
      </c>
      <c r="R23" s="108"/>
      <c r="S23" s="4"/>
      <c r="T23" s="4"/>
    </row>
    <row r="24" spans="1:24" ht="198" customHeight="1" x14ac:dyDescent="0.25">
      <c r="A24" s="5"/>
      <c r="B24" s="5"/>
      <c r="C24" s="91" t="s">
        <v>16</v>
      </c>
      <c r="D24" s="88" t="s">
        <v>17</v>
      </c>
      <c r="E24" s="44" t="s">
        <v>96</v>
      </c>
      <c r="F24" s="50">
        <v>1</v>
      </c>
      <c r="G24" s="80" t="s">
        <v>31</v>
      </c>
      <c r="H24" s="50" t="s">
        <v>22</v>
      </c>
      <c r="I24" s="42" t="s">
        <v>23</v>
      </c>
      <c r="J24" s="42" t="s">
        <v>24</v>
      </c>
      <c r="K24" s="13" t="s">
        <v>81</v>
      </c>
      <c r="L24" s="18" t="s">
        <v>65</v>
      </c>
      <c r="M24" s="22" t="s">
        <v>85</v>
      </c>
      <c r="N24" s="26">
        <v>43922</v>
      </c>
      <c r="O24" s="26">
        <v>44195</v>
      </c>
      <c r="P24" s="35" t="s">
        <v>110</v>
      </c>
      <c r="Q24" s="16">
        <f>1/4</f>
        <v>0.25</v>
      </c>
      <c r="R24" s="106" t="s">
        <v>128</v>
      </c>
      <c r="S24" s="4"/>
      <c r="T24" s="4"/>
    </row>
    <row r="25" spans="1:24" ht="300" customHeight="1" x14ac:dyDescent="0.25">
      <c r="A25" s="5"/>
      <c r="B25" s="5"/>
      <c r="C25" s="92"/>
      <c r="D25" s="89"/>
      <c r="E25" s="45"/>
      <c r="F25" s="51"/>
      <c r="G25" s="82"/>
      <c r="H25" s="51"/>
      <c r="I25" s="43"/>
      <c r="J25" s="43"/>
      <c r="K25" s="13" t="s">
        <v>82</v>
      </c>
      <c r="L25" s="13" t="s">
        <v>83</v>
      </c>
      <c r="M25" s="22" t="s">
        <v>84</v>
      </c>
      <c r="N25" s="26">
        <v>43832</v>
      </c>
      <c r="O25" s="26">
        <v>44195</v>
      </c>
      <c r="P25" s="35" t="s">
        <v>134</v>
      </c>
      <c r="Q25" s="16">
        <f>2/5</f>
        <v>0.4</v>
      </c>
      <c r="R25" s="108"/>
      <c r="S25" s="4"/>
      <c r="T25" s="4"/>
    </row>
    <row r="26" spans="1:24" ht="291" customHeight="1" x14ac:dyDescent="0.25">
      <c r="A26" s="5"/>
      <c r="B26" s="5"/>
      <c r="C26" s="91" t="s">
        <v>18</v>
      </c>
      <c r="D26" s="88" t="s">
        <v>19</v>
      </c>
      <c r="E26" s="44" t="s">
        <v>97</v>
      </c>
      <c r="F26" s="15">
        <v>1</v>
      </c>
      <c r="G26" s="25" t="s">
        <v>49</v>
      </c>
      <c r="H26" s="23" t="s">
        <v>22</v>
      </c>
      <c r="I26" s="24" t="s">
        <v>23</v>
      </c>
      <c r="J26" s="24" t="s">
        <v>24</v>
      </c>
      <c r="K26" s="13" t="s">
        <v>58</v>
      </c>
      <c r="L26" s="13" t="s">
        <v>66</v>
      </c>
      <c r="M26" s="13" t="s">
        <v>86</v>
      </c>
      <c r="N26" s="26">
        <v>43832</v>
      </c>
      <c r="O26" s="26">
        <v>44195</v>
      </c>
      <c r="P26" s="40" t="s">
        <v>103</v>
      </c>
      <c r="Q26" s="16">
        <f>(52/100)</f>
        <v>0.52</v>
      </c>
      <c r="R26" s="22" t="s">
        <v>129</v>
      </c>
      <c r="S26" s="4"/>
      <c r="T26" s="4"/>
    </row>
    <row r="27" spans="1:24" ht="117.75" customHeight="1" x14ac:dyDescent="0.25">
      <c r="A27" s="5"/>
      <c r="B27" s="5"/>
      <c r="C27" s="93"/>
      <c r="D27" s="90"/>
      <c r="E27" s="79"/>
      <c r="F27" s="50">
        <v>2</v>
      </c>
      <c r="G27" s="80" t="s">
        <v>50</v>
      </c>
      <c r="H27" s="50" t="s">
        <v>22</v>
      </c>
      <c r="I27" s="42" t="s">
        <v>23</v>
      </c>
      <c r="J27" s="42" t="s">
        <v>24</v>
      </c>
      <c r="K27" s="13" t="s">
        <v>99</v>
      </c>
      <c r="L27" s="22" t="s">
        <v>66</v>
      </c>
      <c r="M27" s="13" t="s">
        <v>33</v>
      </c>
      <c r="N27" s="26">
        <v>43862</v>
      </c>
      <c r="O27" s="26">
        <v>44195</v>
      </c>
      <c r="P27" s="40" t="s">
        <v>119</v>
      </c>
      <c r="Q27" s="14" t="s">
        <v>120</v>
      </c>
      <c r="R27" s="44" t="s">
        <v>130</v>
      </c>
      <c r="S27" s="4"/>
      <c r="T27" s="4"/>
    </row>
    <row r="28" spans="1:24" ht="408.75" customHeight="1" x14ac:dyDescent="0.25">
      <c r="A28" s="5"/>
      <c r="B28" s="6"/>
      <c r="C28" s="92"/>
      <c r="D28" s="89"/>
      <c r="E28" s="45"/>
      <c r="F28" s="51"/>
      <c r="G28" s="82"/>
      <c r="H28" s="51"/>
      <c r="I28" s="43"/>
      <c r="J28" s="43"/>
      <c r="K28" s="13" t="s">
        <v>100</v>
      </c>
      <c r="L28" s="13" t="s">
        <v>67</v>
      </c>
      <c r="M28" s="13" t="s">
        <v>79</v>
      </c>
      <c r="N28" s="26">
        <v>43862</v>
      </c>
      <c r="O28" s="26">
        <v>44195</v>
      </c>
      <c r="P28" s="41" t="s">
        <v>106</v>
      </c>
      <c r="Q28" s="31" t="s">
        <v>107</v>
      </c>
      <c r="R28" s="45"/>
      <c r="S28" s="4"/>
      <c r="T28" s="4"/>
    </row>
    <row r="29" spans="1:24" ht="183" customHeight="1" x14ac:dyDescent="0.25">
      <c r="A29" s="5"/>
      <c r="B29" s="6"/>
      <c r="C29" s="85" t="s">
        <v>20</v>
      </c>
      <c r="D29" s="88" t="s">
        <v>21</v>
      </c>
      <c r="E29" s="44" t="s">
        <v>60</v>
      </c>
      <c r="F29" s="50">
        <v>1</v>
      </c>
      <c r="G29" s="80" t="s">
        <v>87</v>
      </c>
      <c r="H29" s="50" t="s">
        <v>22</v>
      </c>
      <c r="I29" s="42" t="s">
        <v>23</v>
      </c>
      <c r="J29" s="42" t="s">
        <v>24</v>
      </c>
      <c r="K29" s="13" t="s">
        <v>88</v>
      </c>
      <c r="L29" s="18" t="s">
        <v>68</v>
      </c>
      <c r="M29" s="13" t="s">
        <v>70</v>
      </c>
      <c r="N29" s="26">
        <v>43862</v>
      </c>
      <c r="O29" s="26">
        <v>44195</v>
      </c>
      <c r="P29" s="40" t="s">
        <v>111</v>
      </c>
      <c r="Q29" s="16">
        <f>5/6</f>
        <v>0.83333333333333337</v>
      </c>
      <c r="R29" s="106" t="s">
        <v>131</v>
      </c>
      <c r="S29" s="4"/>
      <c r="T29" s="4"/>
    </row>
    <row r="30" spans="1:24" ht="167.25" customHeight="1" x14ac:dyDescent="0.25">
      <c r="A30" s="5"/>
      <c r="B30" s="6"/>
      <c r="C30" s="86"/>
      <c r="D30" s="90"/>
      <c r="E30" s="79"/>
      <c r="F30" s="83"/>
      <c r="G30" s="81"/>
      <c r="H30" s="83"/>
      <c r="I30" s="84"/>
      <c r="J30" s="84"/>
      <c r="K30" s="13" t="s">
        <v>89</v>
      </c>
      <c r="L30" s="18" t="s">
        <v>65</v>
      </c>
      <c r="M30" s="13" t="s">
        <v>71</v>
      </c>
      <c r="N30" s="26">
        <v>44012</v>
      </c>
      <c r="O30" s="26">
        <v>44195</v>
      </c>
      <c r="P30" s="40" t="s">
        <v>112</v>
      </c>
      <c r="Q30" s="16">
        <v>0</v>
      </c>
      <c r="R30" s="107"/>
      <c r="S30" s="4"/>
      <c r="T30" s="4"/>
    </row>
    <row r="31" spans="1:24" ht="199.5" customHeight="1" x14ac:dyDescent="0.25">
      <c r="B31" s="5"/>
      <c r="C31" s="87"/>
      <c r="D31" s="89"/>
      <c r="E31" s="45"/>
      <c r="F31" s="51"/>
      <c r="G31" s="82"/>
      <c r="H31" s="51"/>
      <c r="I31" s="43"/>
      <c r="J31" s="43"/>
      <c r="K31" s="13" t="s">
        <v>35</v>
      </c>
      <c r="L31" s="18" t="s">
        <v>69</v>
      </c>
      <c r="M31" s="13" t="s">
        <v>72</v>
      </c>
      <c r="N31" s="26">
        <v>44012</v>
      </c>
      <c r="O31" s="26">
        <v>44195</v>
      </c>
      <c r="P31" s="35" t="s">
        <v>113</v>
      </c>
      <c r="Q31" s="17">
        <v>1</v>
      </c>
      <c r="R31" s="108"/>
      <c r="S31" s="4"/>
      <c r="T31" s="4"/>
    </row>
    <row r="32" spans="1:24" ht="17.25" customHeight="1" x14ac:dyDescent="0.25">
      <c r="D32" s="3"/>
      <c r="E32" s="7"/>
      <c r="F32" s="20"/>
      <c r="G32" s="7"/>
      <c r="H32" s="20"/>
      <c r="I32" s="7"/>
      <c r="J32" s="7"/>
      <c r="K32" s="1"/>
      <c r="L32" s="1"/>
      <c r="M32" s="1"/>
      <c r="N32" s="1"/>
      <c r="O32" s="1"/>
      <c r="P32" s="8"/>
      <c r="Q32" s="8"/>
      <c r="R32" s="4"/>
      <c r="S32" s="4"/>
      <c r="T32" s="4"/>
    </row>
    <row r="34" spans="16:18" ht="15.75" x14ac:dyDescent="0.25">
      <c r="P34" s="39"/>
      <c r="R34" s="39" t="s">
        <v>132</v>
      </c>
    </row>
    <row r="35" spans="16:18" ht="15.75" x14ac:dyDescent="0.25">
      <c r="P35" s="39"/>
      <c r="R35" s="39" t="s">
        <v>133</v>
      </c>
    </row>
  </sheetData>
  <mergeCells count="94">
    <mergeCell ref="W16:X17"/>
    <mergeCell ref="N11:N16"/>
    <mergeCell ref="O11:O16"/>
    <mergeCell ref="P11:P16"/>
    <mergeCell ref="R11:R16"/>
    <mergeCell ref="L11:L16"/>
    <mergeCell ref="P8:P9"/>
    <mergeCell ref="R8:R9"/>
    <mergeCell ref="H8:H10"/>
    <mergeCell ref="I8:I10"/>
    <mergeCell ref="J8:J10"/>
    <mergeCell ref="K8:K9"/>
    <mergeCell ref="L8:L10"/>
    <mergeCell ref="H11:H16"/>
    <mergeCell ref="I11:I16"/>
    <mergeCell ref="J11:J16"/>
    <mergeCell ref="K11:K16"/>
    <mergeCell ref="E11:E16"/>
    <mergeCell ref="F11:F16"/>
    <mergeCell ref="G11:G16"/>
    <mergeCell ref="D11:D18"/>
    <mergeCell ref="C8:C23"/>
    <mergeCell ref="G17:G18"/>
    <mergeCell ref="F17:F18"/>
    <mergeCell ref="E17:E18"/>
    <mergeCell ref="D8:D10"/>
    <mergeCell ref="E8:E10"/>
    <mergeCell ref="F8:F10"/>
    <mergeCell ref="G8:G10"/>
    <mergeCell ref="C29:C31"/>
    <mergeCell ref="F19:F21"/>
    <mergeCell ref="F22:F23"/>
    <mergeCell ref="D24:D25"/>
    <mergeCell ref="D26:D28"/>
    <mergeCell ref="D29:D31"/>
    <mergeCell ref="D19:D23"/>
    <mergeCell ref="C24:C25"/>
    <mergeCell ref="E24:E25"/>
    <mergeCell ref="E26:E28"/>
    <mergeCell ref="C26:C28"/>
    <mergeCell ref="H29:H31"/>
    <mergeCell ref="I29:I31"/>
    <mergeCell ref="H24:H25"/>
    <mergeCell ref="I24:I25"/>
    <mergeCell ref="J24:J25"/>
    <mergeCell ref="H27:H28"/>
    <mergeCell ref="J29:J31"/>
    <mergeCell ref="I27:I28"/>
    <mergeCell ref="J27:J28"/>
    <mergeCell ref="G24:G25"/>
    <mergeCell ref="F27:F28"/>
    <mergeCell ref="G27:G28"/>
    <mergeCell ref="E29:E31"/>
    <mergeCell ref="F29:F31"/>
    <mergeCell ref="G29:G31"/>
    <mergeCell ref="F24:F25"/>
    <mergeCell ref="M22:M23"/>
    <mergeCell ref="E19:E23"/>
    <mergeCell ref="G19:G21"/>
    <mergeCell ref="H19:H21"/>
    <mergeCell ref="I19:I21"/>
    <mergeCell ref="J19:J21"/>
    <mergeCell ref="G22:G23"/>
    <mergeCell ref="H22:H23"/>
    <mergeCell ref="I22:I23"/>
    <mergeCell ref="J22:J23"/>
    <mergeCell ref="F7:G7"/>
    <mergeCell ref="C1:D2"/>
    <mergeCell ref="C3:D3"/>
    <mergeCell ref="C4:D4"/>
    <mergeCell ref="E4:Q4"/>
    <mergeCell ref="D5:Q5"/>
    <mergeCell ref="C6:G6"/>
    <mergeCell ref="I6:J6"/>
    <mergeCell ref="K6:M6"/>
    <mergeCell ref="E1:Q2"/>
    <mergeCell ref="E3:Q3"/>
    <mergeCell ref="P6:Q6"/>
    <mergeCell ref="N6:O6"/>
    <mergeCell ref="H17:H18"/>
    <mergeCell ref="I17:I18"/>
    <mergeCell ref="J17:J18"/>
    <mergeCell ref="K17:K18"/>
    <mergeCell ref="L17:L18"/>
    <mergeCell ref="M17:M18"/>
    <mergeCell ref="N17:N18"/>
    <mergeCell ref="O17:O18"/>
    <mergeCell ref="P17:P18"/>
    <mergeCell ref="R17:R18"/>
    <mergeCell ref="R19:R20"/>
    <mergeCell ref="R22:R23"/>
    <mergeCell ref="R24:R25"/>
    <mergeCell ref="R27:R28"/>
    <mergeCell ref="R29:R31"/>
  </mergeCells>
  <printOptions horizontalCentered="1"/>
  <pageMargins left="0.23622047244094491" right="0.23622047244094491" top="0.74803149606299213" bottom="0.74803149606299213" header="0.31496062992125984" footer="0.31496062992125984"/>
  <pageSetup paperSize="256" scale="51" fitToWidth="0" fitToHeight="0" orientation="landscape" horizontalDpi="4294967295" verticalDpi="4294967295" r:id="rId1"/>
  <headerFooter>
    <oddHeader>&amp;C&amp;P</oddHeader>
    <oddFooter>&amp;Z&amp;F&amp;RPágina &amp;P</oddFooter>
  </headerFooter>
  <rowBreaks count="5" manualBreakCount="5">
    <brk id="16" min="2" max="14" man="1"/>
    <brk id="20" min="2" max="14" man="1"/>
    <brk id="23" max="16383" man="1"/>
    <brk id="27" min="2" max="14" man="1"/>
    <brk id="31" min="2"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 I- 2020</vt:lpstr>
      <vt:lpstr>Hoja1</vt:lpstr>
      <vt:lpstr>'SEG. I- 2020'!Área_de_impresión</vt:lpstr>
      <vt:lpstr>'SEG. I- 2020'!Títulos_a_imprimir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hernando villamil bolivar</dc:creator>
  <cp:lastModifiedBy>Diana Alessandra Blanco Bernal</cp:lastModifiedBy>
  <cp:lastPrinted>2019-11-29T17:50:33Z</cp:lastPrinted>
  <dcterms:created xsi:type="dcterms:W3CDTF">2015-01-30T19:55:07Z</dcterms:created>
  <dcterms:modified xsi:type="dcterms:W3CDTF">2020-09-09T21:57:59Z</dcterms:modified>
</cp:coreProperties>
</file>