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ndra.cubillos\Desktop\JURIDICA 2020\INVITACION 010 DE 2020 CONSULTORIA PTARD\"/>
    </mc:Choice>
  </mc:AlternateContent>
  <bookViews>
    <workbookView xWindow="0" yWindow="0" windowWidth="15030" windowHeight="8325"/>
  </bookViews>
  <sheets>
    <sheet name="EVALUACION TECNICA" sheetId="2" r:id="rId1"/>
    <sheet name="EXPERIENCIA" sheetId="3" r:id="rId2"/>
    <sheet name="EVALUACION ECONOMICA" sheetId="4" r:id="rId3"/>
    <sheet name="RESUMEN" sheetId="5" r:id="rId4"/>
    <sheet name="FINANCIERA" sheetId="7" r:id="rId5"/>
    <sheet name="JURIDICA" sheetId="6" r:id="rId6"/>
  </sheets>
  <externalReferences>
    <externalReference r:id="rId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8" i="7" l="1"/>
  <c r="A19" i="7"/>
  <c r="D34" i="7"/>
  <c r="C31" i="7"/>
  <c r="D32" i="7" s="1"/>
  <c r="A31" i="7"/>
  <c r="D28" i="7"/>
  <c r="A26" i="7"/>
  <c r="E19" i="3" l="1"/>
  <c r="H8" i="4" l="1"/>
  <c r="G8" i="4"/>
  <c r="G9" i="4" s="1"/>
  <c r="I6" i="4"/>
  <c r="I7" i="4"/>
  <c r="I5" i="4"/>
  <c r="I4" i="4"/>
  <c r="G10" i="4" l="1"/>
  <c r="H9" i="4"/>
  <c r="H10" i="4" s="1"/>
  <c r="I7" i="3"/>
  <c r="E8" i="4" l="1"/>
  <c r="E9" i="4" s="1"/>
  <c r="F8" i="4"/>
  <c r="E10" i="4" l="1"/>
  <c r="F9" i="4"/>
  <c r="F10" i="4" l="1"/>
</calcChain>
</file>

<file path=xl/sharedStrings.xml><?xml version="1.0" encoding="utf-8"?>
<sst xmlns="http://schemas.openxmlformats.org/spreadsheetml/2006/main" count="286" uniqueCount="196">
  <si>
    <t>Subgerente  Administrativo</t>
  </si>
  <si>
    <t>DESCRIPCIÓN</t>
  </si>
  <si>
    <t>ITEM</t>
  </si>
  <si>
    <t>ESTUDIOS CIVILES Y SANITARIOS ESSERE S.A</t>
  </si>
  <si>
    <t>Diagnostico Actual: Se Deberá Realizar Un Diagnóstico Frente A Los Sistemas Existentes En Términos De Estado, Capacidad Operativa E Hidráulica De Las Instalaciones De Tratamiento Existentes.</t>
  </si>
  <si>
    <t xml:space="preserve"> Estudio De Alternativas: Se Deberá Realizar Un Estudio De Alternativas En Donde Se Tengan En Cuenta Obras De Rehabilitación Y/O Optimización Del Sistema Existente. Se Deberá Contar Con Una Evaluación De Alternativas Soportada Por Memorias Hidráulicas De Cálculo, Presupuesto Preliminares, Costos De Construcción, Costos De Operación Y Mantenimiento, Impacto Ambiental, Confiabilidad, Experiencia En Colombia.</t>
  </si>
  <si>
    <t>Informes De Avance: Se Deberá Realizar Un Cronograma De Actividades Con El Fin De Hacer Seguimiento Junto Con Informes Mensuales De Actividades Realizadas.</t>
  </si>
  <si>
    <t>Diseños Y Memorias De Cálculo: Según Definición De Alternativa Favorecida Se Deberán Realizar Las Memorias De Cálculo Hidráulicos, Eléctricos, Mecánicos Y Estructurales, Cantidades De Obra, Análisis De Precios Unitarios, Presupuesto Con Inclusión De Materiales, Equipos Y Mano De Obra, Diagramas De Proceso De La Solución Adoptada. Los Diseños Deberán Tener Los Planos De Localización De Cada Componente Del Sistema.</t>
  </si>
  <si>
    <t>Se Deberá Realizar La Estimación Del Tiempo De Ejecución De La Alternativa Favorable Detallando Un Cronograma Con Actividades De Fabricación, Suministro, Instalación, Pruebas Y Puesta En Marcha De La Etapa De Ejecución.</t>
  </si>
  <si>
    <t>Se Deberá Prestar Un Apoyo A La Formulación De La Información Técnica Correspondiente A Los Términos De Referencia Para La Ejecución De Las Etapas Posteriores Del Proyecto.</t>
  </si>
  <si>
    <t>MARIA ELIZABETH VALERO RICO</t>
  </si>
  <si>
    <t>Levantamiento Y Generación De Información: Se Deberán Hacer Las Visitas Y Recolección De Datos Correspondientes Al Levantamiento Integral De Información Respecto A Los Sistemas De Suministro De Agua, Recolección De Aguas Residuales, Tratamientos Y Disposición De Aguas Residuales Y Demás Que Correspondan Al Sistema De Tratamiento Actual De La Empresa De Licores De Cundinamarca, Así Temas Relacionados Al Consumo De Agua, Datos Actuales Y Proyectados De Producción, Actividades Y Población Actual Y Proyectada.</t>
  </si>
  <si>
    <t>8. Nombre, firma y cargo de quien expide la certificación.</t>
  </si>
  <si>
    <t xml:space="preserve">6. Indicación de cumplimiento y calidad a satisfacción. 
</t>
  </si>
  <si>
    <t xml:space="preserve">5. Fecha de inicio y terminación (día, mes y año).
</t>
  </si>
  <si>
    <t>4. Objeto del contrato.</t>
  </si>
  <si>
    <t>3. Número del contrato.</t>
  </si>
  <si>
    <t>2. Nombre o razón social del contratista.</t>
  </si>
  <si>
    <t>1. Nombre o razón social del contratante, dirección y teléfono.</t>
  </si>
  <si>
    <t>No.</t>
  </si>
  <si>
    <t>CUMPLE</t>
  </si>
  <si>
    <t>RESULTADO</t>
  </si>
  <si>
    <t>TOTAL</t>
  </si>
  <si>
    <t>IVA 19%</t>
  </si>
  <si>
    <t>SUBTOTAL</t>
  </si>
  <si>
    <t>DIFERENCIA</t>
  </si>
  <si>
    <t>VALOR TOTAL</t>
  </si>
  <si>
    <t>CANTIDAD</t>
  </si>
  <si>
    <t>UNIDAD</t>
  </si>
  <si>
    <t xml:space="preserve">              Subgerente Administrativo</t>
  </si>
  <si>
    <t xml:space="preserve">              Jefe  Oficina  Gestión Contractual </t>
  </si>
  <si>
    <t>Vo.Bo. SANDRA  MILENA  CUBILLOS  GONZALEZ</t>
  </si>
  <si>
    <t>VERIFICACION TOTAL</t>
  </si>
  <si>
    <t>VERIFICACION FINANCIERA</t>
  </si>
  <si>
    <t>VERIFICACIÓN EXPERIENCIA</t>
  </si>
  <si>
    <t>VERIFICACIÓN TÉCNICA</t>
  </si>
  <si>
    <t>VERIFICACIÓN ECONÓMICA</t>
  </si>
  <si>
    <t>VERIFICACION JURÍDICA</t>
  </si>
  <si>
    <t>OFERENTE</t>
  </si>
  <si>
    <t xml:space="preserve">ESTUDIOS CIVILES Y SANITARIOS ESSERE-EXPERIENCIA GENERAL </t>
  </si>
  <si>
    <t>CAR CORPORACIÓN AUTONOMA REGIONAL DE CUNDINAMARCA</t>
  </si>
  <si>
    <t>276 DE 2004</t>
  </si>
  <si>
    <t xml:space="preserve">REALIZACIÓN DE LOS ESTUDIOS, DISEÑOS Y PLIEGOS DE CONDICIONES PARA LA REALIZACIÓN DE LAS OBRAS DE REHABILITACIÓN, OPTIMIZACIÓN Y ELABORACIÓN DE LOS DISEÑOS DE AMPLIACIÓN DE 19 PLANTAS DE TRATAMIENTO DE AGUAS RESIDUALES </t>
  </si>
  <si>
    <t>ENERO 26 DE 2005  - OCTUBRE 19 DE 2005</t>
  </si>
  <si>
    <t>AGUAS RESIDUOS Y MEDIO AMBIENTE</t>
  </si>
  <si>
    <t>7. Valor del contrato (% PARTICIPACIÓN).</t>
  </si>
  <si>
    <t>ESTUDIOS Y DISEÑOS DEFINITIVOS DE LA PLANTA DE TRATAMIENTO DE AGUAS RESIDUALES DEL MUNICIPIO EL ROSAL- CUNDINAMARCA</t>
  </si>
  <si>
    <t>CONSORCIO: GELVER AYALA Y ESTUDIOS CIVILES Y SANITARIOS ESSERE S.A
PARTICIPACIÓN: (50%)</t>
  </si>
  <si>
    <t>MAYO 15 2002-JUNIO 30 DE 2002</t>
  </si>
  <si>
    <t>EXPERIENCIA GENERAL</t>
  </si>
  <si>
    <t>EXPERIENCIA ESPECÍFICA</t>
  </si>
  <si>
    <t>BOGOTANA DE AGUAS Y SANEAMIENTO S.A-SUEZ LYONNAISE DES EAUX- DEGREMONT E.SP S.A BAS</t>
  </si>
  <si>
    <t>-</t>
  </si>
  <si>
    <t>ASESORIA AMBIENTAL PARA LA IMPÑLEMENTACIÓN DEL PLAN DE MANEJO AMBIENTAL PARA EL DISEÑO, CONSTRUCCIÓN Y OPERACIÓN DE LA PLANTA DE TRATAMIENTO DE AGUAS RESIDUALES EL SALITRE</t>
  </si>
  <si>
    <t>ENERO 26 1998-ENERO 26 DE 2001</t>
  </si>
  <si>
    <t>CURE MEJÍA ARQUITECTOS LTDA</t>
  </si>
  <si>
    <t>DISEÑO, INTEVENTORIA Y SEGUIMIENTO AMBIENTAL DE LA CONSTRUCCIÓN DE LA PLANTA DE TRATAMIENTO DE AGUAS RESIDUALES DEL PROYECTO UNIABASTOS EN LA AUTO. MEDELLIN K.M 5 VIA BOGOTA SIBERIA</t>
  </si>
  <si>
    <t>1 DE JUNIO 1995 - 1 DE OCTUBRE DE 1995</t>
  </si>
  <si>
    <t>TERMINAL TERRESTRE DE CARGA DE BOGOTÁ</t>
  </si>
  <si>
    <t xml:space="preserve">OPTIMIZACIÓN Y MANTENIMIENTO DEL SISTEMA DE ESTACIÓN DE BOMBEO Y PLANTA DE TRATAMIENTO DE AGUAS RESIDUALES </t>
  </si>
  <si>
    <t>1 JUNIO 2012 - 1 JUNIO DE 2013</t>
  </si>
  <si>
    <t>LEVANTAMIENTOS Y GENERACIÓN DE INFORMACIÓN</t>
  </si>
  <si>
    <t>UN</t>
  </si>
  <si>
    <t>VALOR UNITARIO</t>
  </si>
  <si>
    <t xml:space="preserve">PRESUPUESTO OFICIAL </t>
  </si>
  <si>
    <t>ESSERE S.A</t>
  </si>
  <si>
    <t>ELABORACION DE DIAGNOSTICO DEL SISTEMA ACTUAL</t>
  </si>
  <si>
    <t xml:space="preserve">ESTUDIO Y SELECCIÓN DE ALTERNATIVIAS </t>
  </si>
  <si>
    <t>DISEÑO Y MEMORIAS DE CALCULO</t>
  </si>
  <si>
    <t>CUMPLE (FOLIO 149)</t>
  </si>
  <si>
    <t>Vo. Bo. MARIA ELIZABETH VALERO RICO</t>
  </si>
  <si>
    <t>EXPERIENCIA ESPECIFICA ADICIONAL DEL PROPONENTE</t>
  </si>
  <si>
    <t>EXPERIENCIA ADICIONAL DEL EQUIPO PROFESIONAL EVALUABLE</t>
  </si>
  <si>
    <t>APOYO A LA INDUSTRIA NACIONAL</t>
  </si>
  <si>
    <t>CRITERIO DE ASIGNACIÓN</t>
  </si>
  <si>
    <t>PUNTAJE MÁXIMO</t>
  </si>
  <si>
    <t>PUNTAJE ASIGNADO</t>
  </si>
  <si>
    <t>CONCEPTO</t>
  </si>
  <si>
    <t>REQUISITO</t>
  </si>
  <si>
    <t>PUNTAJE</t>
  </si>
  <si>
    <t>Si el proponente adicionalmente a lo exigido en la experiencia general y especifica habilitante, acredita un total de dos (2) contratos ejecutados  cuyo objeto consista en la ejecución de Contratos de estudios y diseños de la planta de tratamiento de aguas residuales.</t>
  </si>
  <si>
    <t>Si el proponente adicionalmente a lo exigido en la experiencia general y especifica habilitante, acredita  un total de TRES (3) contratos ejecutados cuyo objeto consista en la ejecución de Contratos de estudios y diseños de la planta de tratamiento de aguas residuales.</t>
  </si>
  <si>
    <t>Si el proponente adicionalmente a lo exigido en la experiencia general y especifica habilitante, acredita  un total de CUATRO (4) contratos ejecutados  cuyo objeto consista en la ejecución de Contratos de estudios y diseños de la planta de tratamiento de aguas residuales.</t>
  </si>
  <si>
    <t>Si el proponente adicionalmente a lo exigido en la experiencia general y especifica habilitante, acredita  un total de CINCO (5) contratos ejecutados cuyo objeto consista en la ejecución de Contratos de estudios y diseños de la planta de tratamiento de aguas residuales.</t>
  </si>
  <si>
    <t>PUNTAJE MÁXIMO PROPONENTE</t>
  </si>
  <si>
    <t>PUNTAJE OTORGADO</t>
  </si>
  <si>
    <t>EXPERIENCIA ESPECIFICA ADICIONAL DEL PROPONENTE POR NUMERO DE CONTRATOS EJECUTADOS</t>
  </si>
  <si>
    <t>EXPERIENCIA ESPECÍFICA PUNTUABLE DEL PROPONENTE.</t>
  </si>
  <si>
    <t>Si el proponente acredita mediante mínimo UNO (1)  y máximo dos (2) Contratos cuyo objeto consista en la ejecución de Contratos de estudios y diseños de la planta de tratamiento de aguas residuales cuya sumatoria de sus valores expresados en SMMLV SEA IGUAL O SUPERIOR A 0.5 VEZ  EL PRESUPUESTO OFICIAL  E INFERIOR A 1  VECES EL PRESUPUESTO OFICIAL.</t>
  </si>
  <si>
    <t>Si el proponente acredita mediante mínimo UNO (1) y máximo dos (2) Contratos ejecutados cuyo objeto consista en la ejecución de Contratos de estudios y diseños de la planta de tratamiento de aguas residuales cuya sumatoria de sus valores expresados en SMMLV SEA IGUAL O SUPERIOR A 1 VEZ  EL PRESUPUESTO OFICIAL  E INFERIOR A 1.5  VECES EL PRESUPUESTO OFICIAL.</t>
  </si>
  <si>
    <t>Si el proponente acredita mediante mínimo UNO (1)  y máximo dos (2) Contratos ejecutados cuyo objeto consista en la ejecución de Contratos de estudios y diseños de la planta de tratamiento de aguas residuales cuya sumatoria de sus valores expresados en SMMLV SEA IGUAL O SUPERIOR A 1.5 VECES EL PRESUPUESTO OFICIAL E INFERIOR A 2 VECES EL PRESUPUESTO OFICIAL.</t>
  </si>
  <si>
    <t>Si el proponente acredita mediante mínimo UNO (1) y máximo dos (2) Contratos ejecutados cuyo objeto consista en la ejecución de Contratos de estudios y diseños de la planta de tratamiento de aguas residuales cuya sumatoria de sus valores expresados en SMMLV SEA IGUAL O SUPERIOR A 2 VECES EL PRESUPUESTO OFICIAL.</t>
  </si>
  <si>
    <t>PUNTAJE OTRGADO</t>
  </si>
  <si>
    <t>CARGO</t>
  </si>
  <si>
    <t>Director de consultoría</t>
  </si>
  <si>
    <t>En UN (1) contrato como Director de consultoría  en un cuyo objeto consista en la ejecución de Contratos de estudios y diseños de la planta de tratamiento de aguas residuales cuyo valor expresado en SMMLV sea de 1.5 Veces el presupuesto oficial.</t>
  </si>
  <si>
    <t>En UN (1) contrato como Director de consultoría  en un cuyo objeto consista en la ejecución de Contratos de estudios y diseños de la planta de tratamiento de aguas residuales cuyo valor expresado en SMMLV sea de 2.0 Veces el presupuesto oficial.</t>
  </si>
  <si>
    <t>Ingeniero de procesos</t>
  </si>
  <si>
    <t>En UN (1) contrato como Ingeniero de procesos o similar  en un cuyo objeto consista en la ejecución de Contratos de estudios y diseños de la planta de tratamiento de aguas residuales domésticas e industriales cuyo valor expresado en SMMLV sea de 1.5 Veces el presupuesto oficial.</t>
  </si>
  <si>
    <t>En UN (1) contrato como Ingeniero de procesos o similar en un cuyo objeto consista en la ejecución de Contratos de estudios y diseños de la planta de tratamiento de aguas residuales domésticas e industriales cuyo valor expresado en SMMLV sea de 2.0 Veces el presupuesto oficial.</t>
  </si>
  <si>
    <t xml:space="preserve">PUNTAJE </t>
  </si>
  <si>
    <t>EXPERIENCIA ADICIONAL Y FORMACIÓN COMPLEMENTARIA DEL EQUIPO PROFESIONAL EVALUABLE</t>
  </si>
  <si>
    <t>EXPERIENCIA ESPECIFICA ADICIONAL DEL PROPONENTE EN CONTRATOS EJECUTADOS</t>
  </si>
  <si>
    <t>PUNTAJE TOTAL</t>
  </si>
  <si>
    <t>ORIGEN DE LOS BIENES Y SERVICIOS</t>
  </si>
  <si>
    <t xml:space="preserve">Bienes y Servicios nacionales </t>
  </si>
  <si>
    <t>100 puntos</t>
  </si>
  <si>
    <t>Mixtos con más del 50% nacional</t>
  </si>
  <si>
    <t>80 puntos</t>
  </si>
  <si>
    <t>Mixtos 50% nacional y 50% extranjero</t>
  </si>
  <si>
    <t>50 puntos</t>
  </si>
  <si>
    <t>Mixtos con menos del 50% nacional</t>
  </si>
  <si>
    <t>40 puntos</t>
  </si>
  <si>
    <t>Bienes y Servicios extranjeros</t>
  </si>
  <si>
    <t>30 puntos</t>
  </si>
  <si>
    <t>EVALUACION JURIDICA</t>
  </si>
  <si>
    <t xml:space="preserve">ESTUDIOS  CIVILES  Y SANITARIOS  ESSERE S.A.  EN REORGANIZACION </t>
  </si>
  <si>
    <t xml:space="preserve">2.1. 1. CARTA DE PRESENTACIÓN DE LA OFERTA </t>
  </si>
  <si>
    <t xml:space="preserve">La carta de presentación de la OFERTA, deberá ser diligenciada de acuerdo al Formulario No. 1 adjunto a las condiciones de contratación, firmada por el OFERENTE.
</t>
  </si>
  <si>
    <t>2.1.1.1 EXISTENCIA Y REPRESENTACIÓN LEGAL</t>
  </si>
  <si>
    <t>2.1.2.1 PERSONAS JURÍDICAS NACIONALES O EXTRANJERAS CON DOMICILIO O SUCURSAL EN COLOMBIA</t>
  </si>
  <si>
    <t>El OFERENTE deberá presentar el certificado de existencia y representación legal expedido por la Cámara de Comercio de su domicilio principal, con fecha no superior a treinta (30) días calendario de antelación a la fecha de recepción de ofertas, donde conste que se encuentra legalmente constituida como tal y debe acreditar que su duración no será inferior al término de ejecución del Contrato y un (1) años más, y que su objeto social contenga las actividades que estén relacionadas con el objeto del presente proceso de contratación. 
Cuando el OFERENTE obre por conducto de un representante o apoderado, allegará con su oferta,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oferta.
En el evento en que no se presente este documento con la oferta, la Empresa de Licores de Cundinamarca podrá solicitarlo, pero en todo caso la fecha de éste no podrá ser posterior al de la aceptación de la oferta.
El representante legal de la persona jurídica, deberá anexar a la oferta fotocopia de su cédula de ciudadanía o del documento legal que acredite su identidad.</t>
  </si>
  <si>
    <t>copia de la CC del Representante Legal</t>
  </si>
  <si>
    <t xml:space="preserve">2.1.1.3. PERSONAS NATURALES </t>
  </si>
  <si>
    <t>N/A</t>
  </si>
  <si>
    <t xml:space="preserve">Las personas naturales deberán presentar fotocopia de la cédula de ciudadanía. En el caso de ser comerciantes deberán presentar copia del Registro Mercantil. </t>
  </si>
  <si>
    <t>2.1.1.5 CONSORCIO O UNIÓN TEMPORAL</t>
  </si>
  <si>
    <t xml:space="preserve">Si EL OFERENTE presenta propuesta en Consorcio o Unión Temporal, de conformidad con lo señalado en el artículo 7o. de la Ley 80 de 1993, deberá diligenciar debidamente los Formularios 2 o 3 de las presentes condiciones de contratación, especificando:  </t>
  </si>
  <si>
    <t>2.1.1.9.GARANTÍA DE SERIEDAD DE LA OFERTA</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</si>
  <si>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de Gestión Contractual de la EMPRESA, dentro de la oportunidad que para el efecto le señale la EMPRESA.
La persona jurídica extranjera podrá allegar una “Garantía Bancaria”, para lo cual la entidad bancaria deberá diligenciar el Formulario No. 4, por la siguiente vigencia y cuantía:
Beneficiario: EMPRESA DE LICORES DE CUNDINAMARCA  
Afianzado: El OFERENTE 
Vigencia: Ciento veinte (120) días calendario a partir de la fecha fijada para el cierre del proceso de selección.
Cuantía: El equivalente al 10% del valor del presupuesto oficial para la presente contratación.
Nota: Los OFERENTES no favorecidos podrán solicitar la devolución del original de la Garantía de Seriedad o de la Garantía Bancaria, una vez adjudicada la presente Invitación.
</t>
  </si>
  <si>
    <t xml:space="preserve">2.1.1.10 CERTIFICACIÓN EXPEDIDA POR LA CONTRALORÍA GENERAL DE LA REPÚBLICA. </t>
  </si>
  <si>
    <t>De acuerdo con la circular No.008 de febrero 25 de 2008, expedida por el Contralor General de la República, la obligación de comprobar la información contenida en el Boletín de Responsables Fiscales corresponde a la Administración pública y no a los particulares. Por tanto, la verificación del Boletín de Responsables Fiscales, la realizará la Oficina de Gestión Contractual de la Empresa de Licores de Cundinamarca, en el momento de evaluar la propuesta</t>
  </si>
  <si>
    <t>2.1.11 ANTECEDENTES DISCIPLINARIOS DE LA PROCURADURÍA GENERAL DE LA NACIÓN</t>
  </si>
  <si>
    <t>El OFERENTE podrá adjuntar copia del Certificado de Antecedentes Disciplinarios expedido por la Procuraduría General de la Nación.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verificará en cumplimiento de lo establecido por la Ley 1238 de 2008, los antecedentes disciplinarios de los proponentes.</t>
  </si>
  <si>
    <t>2.1.1.12 ANTECEDENTES JUDICIALES</t>
  </si>
  <si>
    <t xml:space="preserve">El proponente podrá presentar certificación de antecedentes judiciales expedida por autoridad competente.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consultará que los proponentes no se encuentren reportados en los registros delictivos, de acuerdo con lo previsto en el artículo 94 del Decreto 0020 de 2012
</t>
  </si>
  <si>
    <t xml:space="preserve">CUMPLE -                                                                      Se  verifico en página </t>
  </si>
  <si>
    <t>2.1.1.12 REGISTRO UNICO TRIBUTARIO (RUT)</t>
  </si>
  <si>
    <t>El OFERENTE deberá presentar con la OFERTA, fotocopia del Registro Único Tributario</t>
  </si>
  <si>
    <t>2.1.1.13 INHABILIDADES E INCOMPATIBILIDADES</t>
  </si>
  <si>
    <t xml:space="preserve">El OFERENTE no podrá estar incurso en alguna causal de inhabilidad o incompatibilidad constitucional o legal para contratar con la Nación, de acuerdo con lo contemplado en los artículos 8º y 9º de la Ley 80 de 02093,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</si>
  <si>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2.1.1.14 INSCRIPCIÓN EN EL REGISTRO INTERNO DE PROVEEDORES DE LA EMPRESA</t>
  </si>
  <si>
    <t xml:space="preserve">Se  verifico  en página </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</si>
  <si>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</si>
  <si>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 xml:space="preserve">2.1.1.15 CERTIFICACIÓN DE PARAFISCALES LEY 789 DE 2002 Y LEY 828 DE 2003 </t>
  </si>
  <si>
    <t xml:space="preserve">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
</t>
  </si>
  <si>
    <t xml:space="preserve">SANDRA MILENA  CUBILLOS  GONZALEZ </t>
  </si>
  <si>
    <t>Vo.B. RUTH MARINA NOVOA HERRERA</t>
  </si>
  <si>
    <t xml:space="preserve">           Subgerente Financiera</t>
  </si>
  <si>
    <t>INVITACIÓN ABIERTA No 08 DE 2020</t>
  </si>
  <si>
    <t>CONSULTORIA PARA LA ACTUALIZACIÓN DE ESTUDIOS Y DISEÑOS CORREPONDIENTES A LA PLANTA DE TRATAMIENTO DE AGUAS RESIDUALES DOMESTICAS E INDUSTRIALES  DE LA EMPRESA DE LICORES DE CUNDINAMARCA SEGUN LA NORMATIVA VIGENTE.</t>
  </si>
  <si>
    <t>EVALUACION DOCUMENTOS</t>
  </si>
  <si>
    <t>DOCUMENTO</t>
  </si>
  <si>
    <t>ESTUDIOS CIVILES Y SANITARIOS ESSERE S.A.EN REORGANIZACIÓN</t>
  </si>
  <si>
    <t>NIT</t>
  </si>
  <si>
    <t>860528698-8</t>
  </si>
  <si>
    <t>CUMPLE CON DOCUMENTOS</t>
  </si>
  <si>
    <t>Registro Único de Proponentes a diciembre 31 de 2018 y/o 31 de diciembre de 2019 y /o Balance General al 31 de diciembre de 2018 y/o 31 de diciembre de 2019</t>
  </si>
  <si>
    <r>
      <t xml:space="preserve">Presenta el Estado de Situación Financiera al 31 de diciembre de 2019 y 2018 </t>
    </r>
    <r>
      <rPr>
        <b/>
        <sz val="8"/>
        <rFont val="Arial"/>
        <family val="2"/>
      </rPr>
      <t>CUMPLE</t>
    </r>
  </si>
  <si>
    <t>Balance General</t>
  </si>
  <si>
    <t>Presenta el Balance General Clasificado sin firma del Representante Legal, Contador y Revisor Fiscal "Como estudios Civiles y Sanitarios EESSERE S.A. en Reorganización  al cierre 31 dic-2019 CUMPLE</t>
  </si>
  <si>
    <t>Estadod e resultados</t>
  </si>
  <si>
    <t>Presenta el estado de Resultados Integral 2018 y 2019 sin firmas -NO CUMPLE</t>
  </si>
  <si>
    <t>Certificación de los Estados Financieros , por el Contador Público y el Representente Legal en los términos de la ley 222 de 1995</t>
  </si>
  <si>
    <t>NO CUMPLE</t>
  </si>
  <si>
    <t>Notas a los Estados Financieros</t>
  </si>
  <si>
    <t>Certificado de Antecedentes Disciplinarios vigente del contador y del Revisor Fiscal,expedido por la Junta Central de Contadores con vigencia no superior a tres meses</t>
  </si>
  <si>
    <t xml:space="preserve">Declaración de Renta del año 2018 o 2019 </t>
  </si>
  <si>
    <t>INDICADORES FINANCIEROS</t>
  </si>
  <si>
    <t>SOLICITADOS</t>
  </si>
  <si>
    <t>PRESUPUESTO OFICIAL:$ 142.800.00 Iva Responsable</t>
  </si>
  <si>
    <t>LIQUIDEZ</t>
  </si>
  <si>
    <t>AC/PC</t>
  </si>
  <si>
    <t>&gt; = 1,0</t>
  </si>
  <si>
    <t>CAPITAL DE TRABAJO</t>
  </si>
  <si>
    <t>AC- PC</t>
  </si>
  <si>
    <t>Igual o mayor  a (1) una vez el presupuesto oficial</t>
  </si>
  <si>
    <t>ENDEUDAMIENTO</t>
  </si>
  <si>
    <t>PT/AT * 100</t>
  </si>
  <si>
    <t>&lt;=60%</t>
  </si>
  <si>
    <t>En Col $</t>
  </si>
  <si>
    <t>Activo corriente</t>
  </si>
  <si>
    <t>SI</t>
  </si>
  <si>
    <t>Pasivo corriente</t>
  </si>
  <si>
    <t>(-) Pasivo corriente</t>
  </si>
  <si>
    <t>Pasivo Total</t>
  </si>
  <si>
    <t>Activo Total</t>
  </si>
  <si>
    <t>OBTENIDO POR</t>
  </si>
  <si>
    <t xml:space="preserve">ACLARO CUMPLE </t>
  </si>
  <si>
    <t>APORTA CERTIFICACIONES</t>
  </si>
  <si>
    <t xml:space="preserve">APORTA CERTIFICACIONES </t>
  </si>
  <si>
    <t xml:space="preserve">CUMPLE </t>
  </si>
  <si>
    <t>&lt;=70%</t>
  </si>
  <si>
    <t>INVITACIÓN ABIERTA No 10 DE 2020</t>
  </si>
  <si>
    <t>EVALUACIÓN TÉCNICA INVITACIÓN ABIERTA NO. 010 DE 2020</t>
  </si>
  <si>
    <t>INVITACION  ABIERTA  No. 010 - 2020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</si>
</sst>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_(* \(#,##0.00\);_(* &quot;-&quot;??_);_(@_)"/>
    <numFmt numFmtId="165" formatCode="&quot;$&quot;\ #,##0_);[Red]\(&quot;$&quot;\ #,##0\)"/>
    <numFmt numFmtId="166" formatCode="_(&quot;$&quot;\ * #,##0.00_);_(&quot;$&quot;\ * \(#,##0.00\);_(&quot;$&quot;\ * &quot;-&quot;??_);_(@_)"/>
    <numFmt numFmtId="167" formatCode="_([$$-240A]\ * #,##0.00_);_([$$-240A]\ * \(#,##0.00\);_([$$-240A]\ * &quot;-&quot;??_);_(@_)"/>
    <numFmt numFmtId="168" formatCode="_(&quot;$&quot;\ * #,##0_);_(&quot;$&quot;\ * \(#,##0\);_(&quot;$&quot;\ * &quot;-&quot;??_);_(@_)"/>
    <numFmt numFmtId="170" formatCode="_(* #,##0_);_(* \(#,##0\);_(* &quot;-&quot;??_);_(@_)"/>
    <numFmt numFmtId="171" formatCode="_(&quot;$&quot;\ * #,##0_);_(&quot;$&quot;\ * \(#,##0\);_(&quot;$&quot;\ * &quot;-&quot;_);_(@_)"/>
  </numFmts>
  <fonts count="33" x14ac:knownFonts="1">
    <font>
      <sz val="11"/>
      <color theme="1"/>
      <name val="Calibri"/>
      <family val="2"/>
      <scheme val="minor"/>
    </font>
    <font>
      <sz val="10"/>
      <name val="Arial"/>
      <family val="2"/>
    </font>
    <font>
      <sz val="12"/>
      <name val="Arial"/>
      <family val="2"/>
    </font>
    <font>
      <b/>
      <sz val="12"/>
      <name val="Arial"/>
      <family val="2"/>
    </font>
    <font>
      <sz val="11"/>
      <color rgb="FFFF0000"/>
      <name val="Arial"/>
      <family val="2"/>
    </font>
    <font>
      <sz val="11"/>
      <color rgb="FF000000"/>
      <name val="Arial"/>
      <family val="2"/>
    </font>
    <font>
      <b/>
      <sz val="11"/>
      <color rgb="FF000000"/>
      <name val="Arial"/>
      <family val="2"/>
    </font>
    <font>
      <sz val="10"/>
      <color rgb="FF000000"/>
      <name val="Arial"/>
      <family val="2"/>
    </font>
    <font>
      <sz val="11"/>
      <color theme="1"/>
      <name val="Calibri"/>
      <family val="2"/>
      <scheme val="minor"/>
    </font>
    <font>
      <b/>
      <sz val="11"/>
      <color theme="1"/>
      <name val="Calibri"/>
      <family val="2"/>
      <scheme val="minor"/>
    </font>
    <font>
      <b/>
      <sz val="8"/>
      <name val="Arial"/>
      <family val="2"/>
    </font>
    <font>
      <sz val="8"/>
      <name val="Arial"/>
      <family val="2"/>
    </font>
    <font>
      <sz val="8"/>
      <color rgb="FFFF0000"/>
      <name val="Arial"/>
      <family val="2"/>
    </font>
    <font>
      <sz val="8"/>
      <color theme="1"/>
      <name val="Arial"/>
      <family val="2"/>
    </font>
    <font>
      <b/>
      <sz val="8"/>
      <color theme="1"/>
      <name val="Arial"/>
      <family val="2"/>
    </font>
    <font>
      <b/>
      <sz val="10"/>
      <name val="Arial"/>
      <family val="2"/>
    </font>
    <font>
      <b/>
      <sz val="11"/>
      <color rgb="FF000000"/>
      <name val="Calibri"/>
      <family val="2"/>
      <scheme val="minor"/>
    </font>
    <font>
      <sz val="11"/>
      <color rgb="FF000000"/>
      <name val="Calibri"/>
      <family val="2"/>
      <scheme val="minor"/>
    </font>
    <font>
      <sz val="11"/>
      <name val="Calibri"/>
      <family val="2"/>
      <scheme val="minor"/>
    </font>
    <font>
      <b/>
      <sz val="11"/>
      <name val="Calibri"/>
      <family val="2"/>
      <scheme val="minor"/>
    </font>
    <font>
      <sz val="9"/>
      <color rgb="FF000000"/>
      <name val="Arial"/>
      <family val="2"/>
    </font>
    <font>
      <sz val="8"/>
      <color rgb="FF000000"/>
      <name val="Arial"/>
      <family val="2"/>
    </font>
    <font>
      <b/>
      <sz val="9"/>
      <color rgb="FF000000"/>
      <name val="Arial"/>
      <family val="2"/>
    </font>
    <font>
      <b/>
      <sz val="11"/>
      <color theme="1"/>
      <name val="Arial"/>
      <family val="2"/>
    </font>
    <font>
      <sz val="11"/>
      <color theme="1"/>
      <name val="Arial"/>
      <family val="2"/>
    </font>
    <font>
      <b/>
      <sz val="12"/>
      <color theme="1"/>
      <name val="Arial"/>
      <family val="2"/>
    </font>
    <font>
      <sz val="8"/>
      <color theme="1"/>
      <name val="Calibri"/>
      <family val="2"/>
      <scheme val="minor"/>
    </font>
    <font>
      <sz val="9"/>
      <color theme="1"/>
      <name val="Calibri"/>
      <family val="2"/>
      <scheme val="minor"/>
    </font>
    <font>
      <sz val="12"/>
      <color theme="1"/>
      <name val="Arial"/>
      <family val="2"/>
    </font>
    <font>
      <b/>
      <sz val="11"/>
      <name val="Arial"/>
      <family val="2"/>
    </font>
    <font>
      <b/>
      <sz val="9"/>
      <color theme="1"/>
      <name val="Arial"/>
      <family val="2"/>
    </font>
    <font>
      <sz val="10"/>
      <color theme="1"/>
      <name val="Calibri"/>
      <family val="2"/>
      <scheme val="minor"/>
    </font>
    <font>
      <b/>
      <sz val="9"/>
      <color theme="1"/>
      <name val="Calibri"/>
      <family val="2"/>
      <scheme val="minor"/>
    </font>
  </fonts>
  <fills count="7">
    <fill>
      <patternFill patternType="none"/>
    </fill>
    <fill>
      <patternFill patternType="gray125"/>
    </fill>
    <fill>
      <patternFill patternType="solid">
        <fgColor theme="4" tint="0.39997558519241921"/>
        <bgColor indexed="64"/>
      </patternFill>
    </fill>
    <fill>
      <patternFill patternType="solid">
        <fgColor rgb="FF92D050"/>
        <bgColor indexed="64"/>
      </patternFill>
    </fill>
    <fill>
      <patternFill patternType="solid">
        <fgColor rgb="FFD9D9D9"/>
        <bgColor indexed="64"/>
      </patternFill>
    </fill>
    <fill>
      <patternFill patternType="solid">
        <fgColor rgb="FFFFFF00"/>
        <bgColor indexed="64"/>
      </patternFill>
    </fill>
    <fill>
      <patternFill patternType="solid">
        <fgColor theme="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thin">
        <color indexed="64"/>
      </top>
      <bottom/>
      <diagonal/>
    </border>
    <border>
      <left style="medium">
        <color auto="1"/>
      </left>
      <right style="medium">
        <color auto="1"/>
      </right>
      <top/>
      <bottom style="hair">
        <color auto="1"/>
      </bottom>
      <diagonal/>
    </border>
    <border>
      <left style="medium">
        <color indexed="64"/>
      </left>
      <right style="medium">
        <color indexed="64"/>
      </right>
      <top style="medium">
        <color indexed="64"/>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right/>
      <top style="medium">
        <color indexed="64"/>
      </top>
      <bottom/>
      <diagonal/>
    </border>
    <border>
      <left style="medium">
        <color auto="1"/>
      </left>
      <right/>
      <top/>
      <bottom/>
      <diagonal/>
    </border>
  </borders>
  <cellStyleXfs count="5">
    <xf numFmtId="0" fontId="0" fillId="0" borderId="0"/>
    <xf numFmtId="0" fontId="1" fillId="0" borderId="0"/>
    <xf numFmtId="166" fontId="8" fillId="0" borderId="0" applyFont="0" applyFill="0" applyBorder="0" applyAlignment="0" applyProtection="0"/>
    <xf numFmtId="164" fontId="8" fillId="0" borderId="0" applyFont="0" applyFill="0" applyBorder="0" applyAlignment="0" applyProtection="0"/>
    <xf numFmtId="9" fontId="8" fillId="0" borderId="0" applyFont="0" applyFill="0" applyBorder="0" applyAlignment="0" applyProtection="0"/>
  </cellStyleXfs>
  <cellXfs count="241">
    <xf numFmtId="0" fontId="0" fillId="0" borderId="0" xfId="0"/>
    <xf numFmtId="0" fontId="0" fillId="0" borderId="0" xfId="0" applyAlignment="1">
      <alignment horizontal="center" vertical="center"/>
    </xf>
    <xf numFmtId="0" fontId="0" fillId="0" borderId="0" xfId="0" applyAlignment="1">
      <alignment vertical="center"/>
    </xf>
    <xf numFmtId="0" fontId="3" fillId="0" borderId="0" xfId="1" applyFont="1" applyBorder="1" applyAlignment="1">
      <alignment wrapText="1"/>
    </xf>
    <xf numFmtId="0" fontId="4" fillId="0" borderId="0" xfId="0" applyFont="1" applyAlignment="1">
      <alignment horizontal="justify" vertical="center"/>
    </xf>
    <xf numFmtId="0" fontId="5" fillId="0" borderId="1" xfId="0" applyFont="1" applyBorder="1" applyAlignment="1">
      <alignment horizontal="justify" vertical="center"/>
    </xf>
    <xf numFmtId="0" fontId="0" fillId="0" borderId="1" xfId="0" applyBorder="1" applyAlignment="1">
      <alignment horizontal="center" vertical="center"/>
    </xf>
    <xf numFmtId="0" fontId="5" fillId="0" borderId="1" xfId="0" applyFont="1" applyBorder="1" applyAlignment="1">
      <alignment horizontal="justify" vertical="center" wrapText="1"/>
    </xf>
    <xf numFmtId="0" fontId="6" fillId="2" borderId="1" xfId="0" applyFont="1" applyFill="1" applyBorder="1" applyAlignment="1">
      <alignment horizontal="center" vertical="center" wrapText="1"/>
    </xf>
    <xf numFmtId="0" fontId="7" fillId="0" borderId="1" xfId="0" applyFont="1" applyBorder="1" applyAlignment="1">
      <alignment horizontal="justify" vertical="center"/>
    </xf>
    <xf numFmtId="0" fontId="3" fillId="0" borderId="0" xfId="1" applyFont="1" applyBorder="1" applyAlignment="1">
      <alignment horizontal="left" wrapText="1"/>
    </xf>
    <xf numFmtId="0" fontId="5" fillId="0" borderId="0" xfId="0" applyFont="1" applyAlignment="1">
      <alignment vertical="center" wrapText="1"/>
    </xf>
    <xf numFmtId="0" fontId="0" fillId="0" borderId="0" xfId="0" applyAlignment="1"/>
    <xf numFmtId="0" fontId="10" fillId="0" borderId="0" xfId="1" applyFont="1" applyBorder="1" applyAlignment="1">
      <alignment wrapText="1"/>
    </xf>
    <xf numFmtId="0" fontId="1" fillId="0" borderId="0" xfId="0" applyFont="1"/>
    <xf numFmtId="0" fontId="11" fillId="0" borderId="0" xfId="0" applyFont="1" applyBorder="1" applyAlignment="1">
      <alignment horizontal="center" vertical="center" wrapText="1"/>
    </xf>
    <xf numFmtId="166" fontId="12" fillId="0" borderId="0" xfId="0" applyNumberFormat="1" applyFont="1" applyBorder="1" applyAlignment="1">
      <alignment horizontal="center" vertical="center" wrapText="1"/>
    </xf>
    <xf numFmtId="0" fontId="12" fillId="0" borderId="0" xfId="0" applyFont="1" applyBorder="1" applyAlignment="1">
      <alignment horizontal="center" vertical="center" wrapText="1"/>
    </xf>
    <xf numFmtId="0" fontId="1" fillId="0" borderId="0" xfId="0" applyFont="1" applyAlignment="1"/>
    <xf numFmtId="166" fontId="13" fillId="0" borderId="0" xfId="2" applyFont="1" applyBorder="1" applyAlignment="1">
      <alignment horizontal="center" vertical="center" wrapText="1"/>
    </xf>
    <xf numFmtId="17" fontId="11" fillId="0" borderId="0" xfId="0" applyNumberFormat="1" applyFont="1" applyBorder="1" applyAlignment="1">
      <alignment horizontal="center" vertical="center" wrapText="1"/>
    </xf>
    <xf numFmtId="0" fontId="11" fillId="0" borderId="0" xfId="0" applyFont="1" applyBorder="1" applyAlignment="1">
      <alignment vertical="center" wrapText="1"/>
    </xf>
    <xf numFmtId="0" fontId="11" fillId="0" borderId="1" xfId="0" applyFont="1" applyBorder="1" applyAlignment="1">
      <alignment horizontal="center" vertical="center" wrapText="1"/>
    </xf>
    <xf numFmtId="17" fontId="11" fillId="0" borderId="1" xfId="0" applyNumberFormat="1" applyFont="1" applyBorder="1" applyAlignment="1">
      <alignment horizontal="center" vertical="center" wrapText="1"/>
    </xf>
    <xf numFmtId="0" fontId="11" fillId="0" borderId="1" xfId="0" applyFont="1" applyBorder="1" applyAlignment="1">
      <alignment vertical="center" wrapText="1"/>
    </xf>
    <xf numFmtId="167" fontId="11" fillId="0" borderId="1" xfId="2" applyNumberFormat="1" applyFont="1" applyBorder="1" applyAlignment="1">
      <alignment horizontal="center" vertical="center" wrapText="1"/>
    </xf>
    <xf numFmtId="0" fontId="15" fillId="0" borderId="0" xfId="0" applyFont="1" applyAlignment="1">
      <alignment horizontal="center" vertical="center"/>
    </xf>
    <xf numFmtId="0" fontId="5" fillId="0" borderId="0" xfId="0" applyFont="1" applyAlignment="1"/>
    <xf numFmtId="0" fontId="0" fillId="0" borderId="0" xfId="0" applyFont="1" applyAlignment="1">
      <alignment vertical="center"/>
    </xf>
    <xf numFmtId="168" fontId="0" fillId="0" borderId="0" xfId="2" applyNumberFormat="1" applyFont="1" applyAlignment="1">
      <alignment vertical="center"/>
    </xf>
    <xf numFmtId="0" fontId="0" fillId="0" borderId="0" xfId="0" applyFont="1" applyAlignment="1">
      <alignment horizontal="center" vertical="center"/>
    </xf>
    <xf numFmtId="0" fontId="9" fillId="3" borderId="12" xfId="0" applyFont="1" applyFill="1" applyBorder="1" applyAlignment="1">
      <alignment horizontal="center" vertical="center"/>
    </xf>
    <xf numFmtId="0" fontId="0" fillId="0" borderId="1" xfId="0" applyFont="1" applyBorder="1" applyAlignment="1">
      <alignment horizontal="center" vertical="center" wrapText="1"/>
    </xf>
    <xf numFmtId="165" fontId="0" fillId="0" borderId="1" xfId="0" applyNumberFormat="1" applyFont="1" applyBorder="1" applyAlignment="1">
      <alignment horizontal="center" vertical="center"/>
    </xf>
    <xf numFmtId="168" fontId="0" fillId="0" borderId="1" xfId="2" applyNumberFormat="1" applyFont="1" applyBorder="1" applyAlignment="1">
      <alignment horizontal="center" vertical="center"/>
    </xf>
    <xf numFmtId="0" fontId="16" fillId="0" borderId="1" xfId="0" applyFont="1" applyBorder="1" applyAlignment="1">
      <alignment horizontal="center" vertical="center"/>
    </xf>
    <xf numFmtId="0" fontId="17" fillId="0" borderId="0" xfId="0" applyFont="1" applyBorder="1" applyAlignment="1">
      <alignment horizontal="center" vertical="center" wrapText="1"/>
    </xf>
    <xf numFmtId="0" fontId="17" fillId="0" borderId="0" xfId="0" applyFont="1" applyBorder="1" applyAlignment="1">
      <alignment horizontal="justify"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168" fontId="16" fillId="2" borderId="1" xfId="2" applyNumberFormat="1" applyFont="1" applyFill="1" applyBorder="1" applyAlignment="1">
      <alignment horizontal="center" vertical="center" wrapText="1"/>
    </xf>
    <xf numFmtId="0" fontId="0" fillId="0" borderId="0" xfId="0" applyFont="1" applyAlignment="1">
      <alignment vertical="center" wrapText="1"/>
    </xf>
    <xf numFmtId="0" fontId="19" fillId="0" borderId="0" xfId="0" applyFont="1" applyBorder="1" applyAlignment="1">
      <alignment horizontal="left" vertical="top" wrapText="1"/>
    </xf>
    <xf numFmtId="0" fontId="18" fillId="0" borderId="0" xfId="0" applyFont="1" applyBorder="1" applyAlignment="1">
      <alignment horizontal="left" vertical="top" wrapText="1"/>
    </xf>
    <xf numFmtId="0" fontId="19" fillId="0" borderId="0" xfId="0" applyFont="1" applyBorder="1" applyAlignment="1">
      <alignment vertical="top"/>
    </xf>
    <xf numFmtId="0" fontId="19" fillId="0" borderId="1" xfId="0" applyFont="1" applyFill="1" applyBorder="1" applyAlignment="1">
      <alignment horizontal="center" vertical="center" wrapText="1"/>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1" xfId="0" applyFont="1" applyBorder="1" applyAlignment="1">
      <alignment horizontal="center" vertical="center" wrapText="1"/>
    </xf>
    <xf numFmtId="0" fontId="6" fillId="0" borderId="7" xfId="0" applyFont="1" applyFill="1" applyBorder="1" applyAlignment="1">
      <alignment horizontal="center" vertical="center" wrapText="1"/>
    </xf>
    <xf numFmtId="0" fontId="19" fillId="0" borderId="8" xfId="0" applyFont="1" applyBorder="1" applyAlignment="1">
      <alignment horizontal="center" vertical="center" wrapText="1"/>
    </xf>
    <xf numFmtId="0" fontId="10" fillId="0" borderId="2" xfId="0" applyFont="1" applyBorder="1" applyAlignment="1">
      <alignment horizontal="center" vertical="center" wrapText="1"/>
    </xf>
    <xf numFmtId="0" fontId="11" fillId="0" borderId="1" xfId="0" applyFont="1" applyBorder="1" applyAlignment="1">
      <alignment horizontal="left" vertical="center" wrapText="1"/>
    </xf>
    <xf numFmtId="166" fontId="11" fillId="0" borderId="1" xfId="2" applyFont="1" applyBorder="1" applyAlignment="1">
      <alignment horizontal="center" vertical="center" wrapText="1"/>
    </xf>
    <xf numFmtId="0" fontId="13" fillId="0" borderId="18" xfId="0" applyFont="1" applyBorder="1" applyAlignment="1">
      <alignment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165" fontId="13" fillId="0" borderId="18" xfId="0" applyNumberFormat="1" applyFont="1" applyBorder="1" applyAlignment="1">
      <alignment horizontal="center" vertical="center" wrapText="1"/>
    </xf>
    <xf numFmtId="165" fontId="13" fillId="0" borderId="19" xfId="0" applyNumberFormat="1" applyFont="1" applyBorder="1" applyAlignment="1">
      <alignment horizontal="center" vertical="center" wrapText="1"/>
    </xf>
    <xf numFmtId="0" fontId="13" fillId="0" borderId="20" xfId="0" applyFont="1" applyBorder="1" applyAlignment="1">
      <alignment horizontal="center" vertical="center"/>
    </xf>
    <xf numFmtId="0" fontId="1" fillId="0" borderId="0" xfId="1" applyFont="1" applyBorder="1" applyAlignment="1">
      <alignment horizontal="left" vertical="top" wrapText="1"/>
    </xf>
    <xf numFmtId="165" fontId="13" fillId="0" borderId="21" xfId="0" applyNumberFormat="1" applyFont="1" applyBorder="1" applyAlignment="1">
      <alignment horizontal="center" vertical="center" wrapText="1"/>
    </xf>
    <xf numFmtId="165" fontId="13" fillId="0" borderId="22" xfId="0" applyNumberFormat="1" applyFont="1" applyBorder="1" applyAlignment="1">
      <alignment horizontal="center" vertical="center" wrapText="1"/>
    </xf>
    <xf numFmtId="0" fontId="16" fillId="2" borderId="1" xfId="0" applyFont="1" applyFill="1" applyBorder="1" applyAlignment="1">
      <alignment vertical="center" wrapText="1"/>
    </xf>
    <xf numFmtId="165" fontId="0" fillId="0" borderId="1" xfId="2" applyNumberFormat="1" applyFont="1" applyBorder="1" applyAlignment="1">
      <alignment horizontal="center" vertical="center"/>
    </xf>
    <xf numFmtId="0" fontId="21" fillId="0" borderId="21" xfId="0" applyFont="1" applyBorder="1" applyAlignment="1">
      <alignment horizontal="justify" vertical="center"/>
    </xf>
    <xf numFmtId="0" fontId="5" fillId="0" borderId="0" xfId="0" applyFont="1" applyBorder="1" applyAlignment="1">
      <alignment horizontal="justify" vertical="center"/>
    </xf>
    <xf numFmtId="0" fontId="5" fillId="4" borderId="18" xfId="0" applyFont="1" applyFill="1" applyBorder="1" applyAlignment="1">
      <alignment horizontal="justify" vertical="center"/>
    </xf>
    <xf numFmtId="0" fontId="5" fillId="4" borderId="25" xfId="0" applyFont="1" applyFill="1" applyBorder="1" applyAlignment="1">
      <alignment horizontal="justify" vertical="center"/>
    </xf>
    <xf numFmtId="0" fontId="21" fillId="0" borderId="26" xfId="0" applyFont="1" applyBorder="1" applyAlignment="1">
      <alignment horizontal="justify" vertical="center"/>
    </xf>
    <xf numFmtId="0" fontId="5" fillId="4" borderId="27" xfId="0" applyFont="1" applyFill="1" applyBorder="1" applyAlignment="1">
      <alignment horizontal="justify" vertical="center"/>
    </xf>
    <xf numFmtId="0" fontId="11" fillId="0" borderId="28"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9" xfId="0" applyFont="1" applyBorder="1" applyAlignment="1">
      <alignment horizontal="center" vertical="center" wrapText="1"/>
    </xf>
    <xf numFmtId="0" fontId="21" fillId="0" borderId="0" xfId="0" applyFont="1" applyBorder="1" applyAlignment="1">
      <alignment horizontal="justify" vertical="center"/>
    </xf>
    <xf numFmtId="0" fontId="22" fillId="0" borderId="20" xfId="0" applyFont="1" applyBorder="1" applyAlignment="1">
      <alignment horizontal="justify" vertical="center" wrapText="1"/>
    </xf>
    <xf numFmtId="0" fontId="22" fillId="0" borderId="18" xfId="0" applyFont="1" applyBorder="1" applyAlignment="1">
      <alignment horizontal="justify" vertical="center" wrapText="1"/>
    </xf>
    <xf numFmtId="0" fontId="20" fillId="0" borderId="21" xfId="0" applyFont="1" applyBorder="1" applyAlignment="1">
      <alignment horizontal="justify" vertical="center" wrapText="1"/>
    </xf>
    <xf numFmtId="0" fontId="22" fillId="0" borderId="21" xfId="0" applyFont="1" applyBorder="1" applyAlignment="1">
      <alignment horizontal="justify" vertical="center" wrapText="1"/>
    </xf>
    <xf numFmtId="0" fontId="22" fillId="0" borderId="25" xfId="0" applyFont="1" applyBorder="1" applyAlignment="1">
      <alignment horizontal="justify" vertical="center" wrapText="1"/>
    </xf>
    <xf numFmtId="0" fontId="22" fillId="0" borderId="26" xfId="0" applyFont="1" applyBorder="1" applyAlignment="1">
      <alignment horizontal="justify" vertical="center" wrapText="1"/>
    </xf>
    <xf numFmtId="0" fontId="10" fillId="0" borderId="27" xfId="0" applyFont="1" applyBorder="1" applyAlignment="1">
      <alignment horizontal="center" vertical="center" wrapText="1"/>
    </xf>
    <xf numFmtId="0" fontId="22" fillId="0" borderId="30" xfId="0" applyFont="1" applyBorder="1" applyAlignment="1">
      <alignment horizontal="justify" vertical="center" wrapText="1"/>
    </xf>
    <xf numFmtId="0" fontId="22" fillId="0" borderId="33" xfId="0" applyFont="1" applyBorder="1" applyAlignment="1">
      <alignment horizontal="justify" vertical="center" wrapText="1"/>
    </xf>
    <xf numFmtId="0" fontId="20" fillId="0" borderId="34" xfId="0" applyFont="1" applyBorder="1" applyAlignment="1">
      <alignment horizontal="justify" vertical="center" wrapText="1"/>
    </xf>
    <xf numFmtId="0" fontId="20" fillId="0" borderId="35" xfId="0" applyFont="1" applyBorder="1" applyAlignment="1">
      <alignment horizontal="justify" vertical="center" wrapText="1"/>
    </xf>
    <xf numFmtId="0" fontId="20" fillId="0" borderId="36" xfId="0" applyFont="1" applyBorder="1" applyAlignment="1">
      <alignment horizontal="justify" vertical="center" wrapText="1"/>
    </xf>
    <xf numFmtId="0" fontId="6" fillId="0" borderId="20" xfId="0" applyFont="1" applyBorder="1" applyAlignment="1">
      <alignment horizontal="justify" vertical="center" wrapText="1"/>
    </xf>
    <xf numFmtId="0" fontId="6" fillId="0" borderId="18" xfId="0" applyFont="1" applyBorder="1" applyAlignment="1">
      <alignment horizontal="justify" vertical="center" wrapText="1"/>
    </xf>
    <xf numFmtId="0" fontId="5" fillId="0" borderId="40" xfId="0" applyFont="1" applyBorder="1" applyAlignment="1">
      <alignment vertical="center" wrapText="1"/>
    </xf>
    <xf numFmtId="0" fontId="6" fillId="0" borderId="33" xfId="0" applyFont="1" applyBorder="1" applyAlignment="1">
      <alignment horizontal="justify" vertical="center" wrapText="1"/>
    </xf>
    <xf numFmtId="0" fontId="5" fillId="0" borderId="9" xfId="0" applyFont="1" applyBorder="1" applyAlignment="1">
      <alignment horizontal="justify" vertical="center" wrapText="1"/>
    </xf>
    <xf numFmtId="0" fontId="5" fillId="0" borderId="17" xfId="0" applyFont="1" applyBorder="1" applyAlignment="1">
      <alignment horizontal="justify" vertical="center" wrapText="1"/>
    </xf>
    <xf numFmtId="0" fontId="21" fillId="0" borderId="20" xfId="0" applyFont="1" applyBorder="1" applyAlignment="1">
      <alignment horizontal="justify" vertical="center"/>
    </xf>
    <xf numFmtId="0" fontId="11" fillId="0" borderId="20" xfId="0" applyFont="1" applyBorder="1" applyAlignment="1">
      <alignment horizontal="center" vertical="center" wrapText="1"/>
    </xf>
    <xf numFmtId="0" fontId="23" fillId="0" borderId="20" xfId="0" applyFont="1" applyBorder="1" applyAlignment="1">
      <alignment horizontal="justify" vertical="center" wrapText="1"/>
    </xf>
    <xf numFmtId="0" fontId="23" fillId="0" borderId="18" xfId="0" applyFont="1" applyBorder="1" applyAlignment="1">
      <alignment horizontal="justify" vertical="center" wrapText="1"/>
    </xf>
    <xf numFmtId="0" fontId="24" fillId="0" borderId="23" xfId="0" applyFont="1" applyBorder="1" applyAlignment="1">
      <alignment horizontal="justify" vertical="center" wrapText="1"/>
    </xf>
    <xf numFmtId="0" fontId="24" fillId="0" borderId="26" xfId="0" applyFont="1" applyBorder="1" applyAlignment="1">
      <alignment horizontal="justify" vertical="center" wrapText="1"/>
    </xf>
    <xf numFmtId="0" fontId="1" fillId="0" borderId="28" xfId="0" applyFont="1" applyBorder="1"/>
    <xf numFmtId="0" fontId="1" fillId="0" borderId="29" xfId="0" applyFont="1" applyBorder="1"/>
    <xf numFmtId="0" fontId="22" fillId="0" borderId="32" xfId="0" applyFont="1" applyBorder="1" applyAlignment="1">
      <alignment vertical="center" wrapText="1"/>
    </xf>
    <xf numFmtId="0" fontId="1" fillId="5" borderId="27" xfId="0" applyFont="1" applyFill="1" applyBorder="1"/>
    <xf numFmtId="0" fontId="3" fillId="0" borderId="1" xfId="0" applyFont="1" applyBorder="1" applyAlignment="1">
      <alignment horizontal="center" vertical="center"/>
    </xf>
    <xf numFmtId="0" fontId="25" fillId="0" borderId="1" xfId="0" applyFont="1" applyFill="1" applyBorder="1" applyAlignment="1">
      <alignment horizontal="center" vertical="center" wrapText="1"/>
    </xf>
    <xf numFmtId="0" fontId="27" fillId="0" borderId="0" xfId="0" applyFont="1"/>
    <xf numFmtId="0" fontId="3" fillId="0" borderId="1" xfId="0" applyFont="1" applyBorder="1" applyAlignment="1">
      <alignment vertical="center"/>
    </xf>
    <xf numFmtId="0" fontId="28" fillId="0" borderId="1" xfId="0" applyFont="1" applyBorder="1" applyAlignment="1">
      <alignment horizontal="center" vertical="center" wrapText="1"/>
    </xf>
    <xf numFmtId="0" fontId="2" fillId="0" borderId="1" xfId="0" applyFont="1" applyBorder="1" applyAlignment="1">
      <alignment horizontal="justify" vertical="top" wrapText="1"/>
    </xf>
    <xf numFmtId="0" fontId="2" fillId="0" borderId="1" xfId="0" applyFont="1" applyBorder="1" applyAlignment="1">
      <alignment horizontal="center" vertical="center" wrapText="1"/>
    </xf>
    <xf numFmtId="0" fontId="25" fillId="0" borderId="1" xfId="0" applyFont="1" applyBorder="1" applyAlignment="1">
      <alignment horizontal="justify" vertical="center"/>
    </xf>
    <xf numFmtId="0" fontId="25" fillId="0" borderId="1" xfId="0" applyFont="1" applyBorder="1" applyAlignment="1">
      <alignment wrapText="1"/>
    </xf>
    <xf numFmtId="0" fontId="28" fillId="0" borderId="1" xfId="0" applyFont="1" applyBorder="1" applyAlignment="1">
      <alignment wrapText="1"/>
    </xf>
    <xf numFmtId="0" fontId="28" fillId="0" borderId="1" xfId="0" applyFont="1" applyFill="1" applyBorder="1" applyAlignment="1">
      <alignment wrapText="1"/>
    </xf>
    <xf numFmtId="0" fontId="28" fillId="0" borderId="1" xfId="0" applyFont="1" applyBorder="1" applyAlignment="1">
      <alignment horizontal="justify" vertical="top" wrapText="1"/>
    </xf>
    <xf numFmtId="0" fontId="2"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5" fillId="0" borderId="1" xfId="0" applyFont="1" applyBorder="1" applyAlignment="1">
      <alignment vertical="center" wrapText="1"/>
    </xf>
    <xf numFmtId="0" fontId="28" fillId="0" borderId="1" xfId="0" applyFont="1" applyBorder="1" applyAlignment="1">
      <alignment horizontal="justify" vertical="center" wrapText="1"/>
    </xf>
    <xf numFmtId="0" fontId="25"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26" fillId="0" borderId="0" xfId="0" applyFont="1" applyAlignment="1"/>
    <xf numFmtId="0" fontId="14" fillId="0" borderId="0" xfId="0" applyFont="1" applyAlignment="1">
      <alignment horizontal="left" vertical="justify"/>
    </xf>
    <xf numFmtId="0" fontId="14" fillId="0" borderId="30" xfId="0" applyFont="1" applyBorder="1" applyAlignment="1">
      <alignment horizontal="center" vertical="center"/>
    </xf>
    <xf numFmtId="0" fontId="14" fillId="0" borderId="30" xfId="0" applyFont="1" applyBorder="1" applyAlignment="1">
      <alignment horizontal="center" vertical="center" wrapText="1"/>
    </xf>
    <xf numFmtId="0" fontId="13" fillId="0" borderId="2" xfId="0" applyFont="1" applyBorder="1"/>
    <xf numFmtId="0" fontId="13" fillId="0" borderId="2" xfId="0" applyFont="1" applyBorder="1" applyAlignment="1">
      <alignment horizontal="center" vertical="center"/>
    </xf>
    <xf numFmtId="0" fontId="14" fillId="0" borderId="1" xfId="0" applyFont="1" applyBorder="1" applyAlignment="1">
      <alignment horizontal="justify" vertical="justify" wrapText="1"/>
    </xf>
    <xf numFmtId="0" fontId="13" fillId="0" borderId="3" xfId="0" applyFont="1" applyBorder="1" applyAlignment="1">
      <alignment horizontal="justify" vertical="top" wrapText="1"/>
    </xf>
    <xf numFmtId="0" fontId="11" fillId="0" borderId="3" xfId="0" applyFont="1" applyBorder="1" applyAlignment="1">
      <alignment horizontal="justify" vertical="top" wrapText="1"/>
    </xf>
    <xf numFmtId="0" fontId="13" fillId="0" borderId="1" xfId="0" applyFont="1" applyBorder="1" applyAlignment="1">
      <alignment vertical="justify"/>
    </xf>
    <xf numFmtId="0" fontId="13" fillId="0" borderId="1" xfId="0" applyFont="1" applyBorder="1" applyAlignment="1">
      <alignment horizontal="justify" vertical="top" wrapText="1"/>
    </xf>
    <xf numFmtId="0" fontId="13" fillId="0" borderId="1" xfId="0" applyFont="1" applyFill="1" applyBorder="1" applyAlignment="1">
      <alignment vertical="justify"/>
    </xf>
    <xf numFmtId="0" fontId="13" fillId="0" borderId="1" xfId="0" applyFont="1" applyBorder="1" applyAlignment="1">
      <alignment horizontal="justify" vertical="justify" wrapText="1"/>
    </xf>
    <xf numFmtId="0" fontId="13" fillId="0" borderId="1" xfId="0" applyFont="1" applyBorder="1" applyAlignment="1">
      <alignment horizontal="center"/>
    </xf>
    <xf numFmtId="0" fontId="13" fillId="0" borderId="32" xfId="0" applyFont="1" applyBorder="1" applyAlignment="1">
      <alignment horizontal="center" vertical="center"/>
    </xf>
    <xf numFmtId="0" fontId="13" fillId="0" borderId="32" xfId="0" applyFont="1" applyBorder="1" applyAlignment="1">
      <alignment horizontal="center" vertical="center" wrapText="1"/>
    </xf>
    <xf numFmtId="0" fontId="0" fillId="0" borderId="0" xfId="0" applyBorder="1"/>
    <xf numFmtId="0" fontId="13" fillId="0" borderId="42" xfId="0" applyFont="1" applyBorder="1"/>
    <xf numFmtId="0" fontId="13" fillId="0" borderId="30" xfId="0" applyFont="1" applyBorder="1"/>
    <xf numFmtId="0" fontId="13" fillId="0" borderId="43" xfId="0" applyFont="1" applyBorder="1" applyAlignment="1">
      <alignment horizontal="center"/>
    </xf>
    <xf numFmtId="0" fontId="0" fillId="0" borderId="0" xfId="0" applyBorder="1" applyAlignment="1">
      <alignment horizontal="center" vertical="center"/>
    </xf>
    <xf numFmtId="0" fontId="0" fillId="0" borderId="0" xfId="0" applyBorder="1" applyAlignment="1">
      <alignment vertical="justify"/>
    </xf>
    <xf numFmtId="0" fontId="13" fillId="0" borderId="44" xfId="0" applyFont="1" applyBorder="1" applyAlignment="1">
      <alignment horizontal="justify" vertical="center" wrapText="1"/>
    </xf>
    <xf numFmtId="0" fontId="13" fillId="0" borderId="44" xfId="0" applyFont="1" applyBorder="1" applyAlignment="1">
      <alignment horizontal="justify" vertical="justify" wrapText="1"/>
    </xf>
    <xf numFmtId="165" fontId="13" fillId="0" borderId="44" xfId="3" applyNumberFormat="1" applyFont="1" applyBorder="1" applyAlignment="1">
      <alignment horizontal="justify" vertical="center" wrapText="1"/>
    </xf>
    <xf numFmtId="0" fontId="13" fillId="0" borderId="45" xfId="0" applyFont="1" applyBorder="1" applyAlignment="1">
      <alignment horizontal="justify" vertical="center" wrapText="1"/>
    </xf>
    <xf numFmtId="0" fontId="13" fillId="0" borderId="45" xfId="0" applyFont="1" applyBorder="1"/>
    <xf numFmtId="0" fontId="13" fillId="0" borderId="45" xfId="0" applyFont="1" applyBorder="1" applyAlignment="1">
      <alignment horizontal="center"/>
    </xf>
    <xf numFmtId="0" fontId="0" fillId="0" borderId="0" xfId="0" applyFont="1" applyBorder="1"/>
    <xf numFmtId="0" fontId="9" fillId="0" borderId="0" xfId="0" applyFont="1" applyBorder="1" applyAlignment="1">
      <alignment horizontal="center"/>
    </xf>
    <xf numFmtId="0" fontId="32" fillId="6" borderId="20" xfId="0" applyFont="1" applyFill="1" applyBorder="1" applyAlignment="1">
      <alignment horizontal="center" vertical="justify" wrapText="1"/>
    </xf>
    <xf numFmtId="0" fontId="32" fillId="6" borderId="47" xfId="0" applyFont="1" applyFill="1" applyBorder="1"/>
    <xf numFmtId="0" fontId="27" fillId="6" borderId="0" xfId="0" applyFont="1" applyFill="1" applyBorder="1"/>
    <xf numFmtId="0" fontId="27" fillId="6" borderId="24" xfId="0" applyFont="1" applyFill="1" applyBorder="1"/>
    <xf numFmtId="0" fontId="27" fillId="0" borderId="47" xfId="0" applyFont="1" applyBorder="1"/>
    <xf numFmtId="0" fontId="27" fillId="0" borderId="26" xfId="0" applyFont="1" applyFill="1" applyBorder="1" applyAlignment="1">
      <alignment horizontal="center"/>
    </xf>
    <xf numFmtId="170" fontId="27" fillId="0" borderId="26" xfId="3" applyNumberFormat="1" applyFont="1" applyBorder="1"/>
    <xf numFmtId="39" fontId="27" fillId="0" borderId="0" xfId="3" applyNumberFormat="1" applyFont="1" applyBorder="1"/>
    <xf numFmtId="164" fontId="32" fillId="0" borderId="24" xfId="3" applyNumberFormat="1" applyFont="1" applyBorder="1" applyAlignment="1">
      <alignment horizontal="center"/>
    </xf>
    <xf numFmtId="0" fontId="27" fillId="0" borderId="0" xfId="0" applyFont="1" applyFill="1" applyBorder="1" applyAlignment="1">
      <alignment horizontal="center"/>
    </xf>
    <xf numFmtId="170" fontId="27" fillId="0" borderId="0" xfId="3" applyNumberFormat="1" applyFont="1" applyBorder="1"/>
    <xf numFmtId="164" fontId="27" fillId="0" borderId="0" xfId="3" applyNumberFormat="1" applyFont="1" applyBorder="1"/>
    <xf numFmtId="0" fontId="27" fillId="0" borderId="0" xfId="0" applyFont="1" applyBorder="1"/>
    <xf numFmtId="171" fontId="27" fillId="0" borderId="0" xfId="2" applyNumberFormat="1" applyFont="1" applyBorder="1"/>
    <xf numFmtId="2" fontId="27" fillId="0" borderId="0" xfId="4" applyNumberFormat="1" applyFont="1" applyBorder="1"/>
    <xf numFmtId="0" fontId="27" fillId="0" borderId="31" xfId="0" applyFont="1" applyBorder="1"/>
    <xf numFmtId="0" fontId="27" fillId="0" borderId="26" xfId="0" applyFont="1" applyBorder="1"/>
    <xf numFmtId="164" fontId="32" fillId="0" borderId="23" xfId="3" applyNumberFormat="1" applyFont="1" applyBorder="1" applyAlignment="1">
      <alignment horizontal="center"/>
    </xf>
    <xf numFmtId="170" fontId="27" fillId="0" borderId="0" xfId="3" applyNumberFormat="1" applyFont="1"/>
    <xf numFmtId="164" fontId="27" fillId="0" borderId="0" xfId="3" applyNumberFormat="1" applyFont="1"/>
    <xf numFmtId="0" fontId="0" fillId="0" borderId="0" xfId="0" applyAlignment="1">
      <alignment wrapText="1"/>
    </xf>
    <xf numFmtId="0" fontId="0" fillId="0" borderId="1" xfId="0" applyBorder="1"/>
    <xf numFmtId="0" fontId="0" fillId="0" borderId="1" xfId="0" applyBorder="1" applyAlignment="1">
      <alignment wrapText="1"/>
    </xf>
    <xf numFmtId="0" fontId="10" fillId="0" borderId="1" xfId="0" applyFont="1" applyBorder="1" applyAlignment="1">
      <alignment horizontal="center" vertical="center" wrapText="1"/>
    </xf>
    <xf numFmtId="0" fontId="11" fillId="0" borderId="41" xfId="0" applyFont="1" applyBorder="1" applyAlignment="1">
      <alignment horizontal="center" vertical="center" wrapText="1"/>
    </xf>
    <xf numFmtId="0" fontId="2" fillId="0" borderId="0" xfId="1" applyFont="1" applyBorder="1" applyAlignment="1">
      <alignment horizontal="left" vertical="top" wrapText="1"/>
    </xf>
    <xf numFmtId="0" fontId="5" fillId="0" borderId="1" xfId="0" applyFont="1" applyBorder="1" applyAlignment="1">
      <alignment horizontal="justify" vertical="center"/>
    </xf>
    <xf numFmtId="0" fontId="6" fillId="0" borderId="1" xfId="0" applyFont="1" applyFill="1" applyBorder="1" applyAlignment="1">
      <alignment horizontal="center"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1" xfId="0" applyFill="1" applyBorder="1" applyAlignment="1">
      <alignment horizontal="center" vertical="center" wrapText="1"/>
    </xf>
    <xf numFmtId="0" fontId="3" fillId="0" borderId="0" xfId="1" applyFont="1" applyBorder="1" applyAlignment="1">
      <alignment horizontal="left"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0" fillId="0" borderId="9"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3" xfId="0" applyFont="1" applyBorder="1" applyAlignment="1">
      <alignment horizontal="center" vertical="center" wrapText="1"/>
    </xf>
    <xf numFmtId="0" fontId="22" fillId="0" borderId="31" xfId="0" applyFont="1" applyBorder="1" applyAlignment="1">
      <alignment horizontal="justify" vertical="center" wrapText="1"/>
    </xf>
    <xf numFmtId="0" fontId="22" fillId="0" borderId="21" xfId="0" applyFont="1" applyBorder="1" applyAlignment="1">
      <alignment horizontal="justify" vertical="center" wrapText="1"/>
    </xf>
    <xf numFmtId="0" fontId="22" fillId="0" borderId="37"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39" xfId="0" applyFont="1" applyBorder="1" applyAlignment="1">
      <alignment horizontal="center" vertical="center" wrapText="1"/>
    </xf>
    <xf numFmtId="17" fontId="10" fillId="0" borderId="32" xfId="0" applyNumberFormat="1" applyFont="1" applyBorder="1" applyAlignment="1">
      <alignment horizontal="center" vertical="center" wrapText="1"/>
    </xf>
    <xf numFmtId="17" fontId="10" fillId="0" borderId="25" xfId="0" applyNumberFormat="1" applyFont="1" applyBorder="1" applyAlignment="1">
      <alignment horizontal="center" vertical="center" wrapText="1"/>
    </xf>
    <xf numFmtId="17" fontId="10" fillId="0" borderId="18" xfId="0" applyNumberFormat="1" applyFont="1" applyBorder="1" applyAlignment="1">
      <alignment horizontal="center" vertical="center" wrapText="1"/>
    </xf>
    <xf numFmtId="0" fontId="14" fillId="0" borderId="15" xfId="1" applyFont="1" applyBorder="1" applyAlignment="1">
      <alignment horizontal="center" vertical="center" wrapText="1"/>
    </xf>
    <xf numFmtId="0" fontId="14" fillId="0" borderId="16" xfId="1" applyFont="1" applyBorder="1" applyAlignment="1">
      <alignment horizontal="center" vertical="center" wrapText="1"/>
    </xf>
    <xf numFmtId="0" fontId="22" fillId="0" borderId="32" xfId="0" applyFont="1" applyBorder="1" applyAlignment="1">
      <alignment horizontal="justify" vertical="center" wrapText="1"/>
    </xf>
    <xf numFmtId="0" fontId="22" fillId="0" borderId="18" xfId="0" applyFont="1" applyBorder="1" applyAlignment="1">
      <alignment horizontal="justify"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7" xfId="0" applyFont="1" applyBorder="1" applyAlignment="1">
      <alignment horizontal="center" vertical="center" wrapText="1"/>
    </xf>
    <xf numFmtId="0" fontId="23" fillId="0" borderId="32" xfId="0" applyFont="1" applyBorder="1" applyAlignment="1">
      <alignment horizontal="center" wrapText="1"/>
    </xf>
    <xf numFmtId="0" fontId="23" fillId="0" borderId="25" xfId="0" applyFont="1" applyBorder="1" applyAlignment="1">
      <alignment horizontal="center" wrapText="1"/>
    </xf>
    <xf numFmtId="0" fontId="23" fillId="0" borderId="18" xfId="0" applyFont="1" applyBorder="1" applyAlignment="1">
      <alignment horizontal="center" wrapText="1"/>
    </xf>
    <xf numFmtId="0" fontId="5" fillId="0" borderId="3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3" xfId="0" applyFont="1" applyBorder="1" applyAlignment="1">
      <alignment horizontal="center" vertical="center" wrapText="1"/>
    </xf>
    <xf numFmtId="0" fontId="9" fillId="3" borderId="12"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0" xfId="0" applyFont="1" applyFill="1" applyBorder="1" applyAlignment="1">
      <alignment horizontal="center" vertical="center"/>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8" fillId="0" borderId="0" xfId="0" applyFont="1" applyBorder="1" applyAlignment="1">
      <alignment horizontal="left" vertical="top" wrapText="1"/>
    </xf>
    <xf numFmtId="0" fontId="19" fillId="0" borderId="0" xfId="0" applyFont="1" applyBorder="1" applyAlignment="1">
      <alignment horizontal="left" vertical="top" wrapText="1"/>
    </xf>
    <xf numFmtId="0" fontId="19" fillId="0" borderId="0" xfId="1" applyFont="1" applyBorder="1" applyAlignment="1">
      <alignment horizontal="left" vertical="top" wrapText="1"/>
    </xf>
    <xf numFmtId="0" fontId="18" fillId="0" borderId="0" xfId="1" applyFont="1" applyBorder="1" applyAlignment="1">
      <alignment horizontal="left" vertical="top" wrapText="1"/>
    </xf>
    <xf numFmtId="0" fontId="0" fillId="0" borderId="0" xfId="0" applyAlignment="1">
      <alignment horizontal="center" wrapText="1"/>
    </xf>
    <xf numFmtId="0" fontId="30" fillId="0" borderId="0" xfId="0" applyFont="1" applyAlignment="1">
      <alignment horizontal="center"/>
    </xf>
    <xf numFmtId="0" fontId="13" fillId="0" borderId="0" xfId="0" applyFont="1" applyAlignment="1">
      <alignment horizontal="justify" vertical="center" wrapText="1"/>
    </xf>
    <xf numFmtId="0" fontId="14" fillId="0" borderId="26" xfId="0" applyFont="1" applyBorder="1" applyAlignment="1">
      <alignment horizontal="center"/>
    </xf>
    <xf numFmtId="0" fontId="31" fillId="0" borderId="0" xfId="0" applyFont="1" applyAlignment="1">
      <alignment horizontal="justify" vertical="justify" wrapText="1"/>
    </xf>
    <xf numFmtId="0" fontId="32" fillId="6" borderId="40" xfId="0" applyFont="1" applyFill="1" applyBorder="1" applyAlignment="1">
      <alignment horizontal="center" vertical="justify" wrapText="1"/>
    </xf>
    <xf numFmtId="0" fontId="32" fillId="6" borderId="46" xfId="0" applyFont="1" applyFill="1" applyBorder="1" applyAlignment="1">
      <alignment horizontal="center" vertical="justify" wrapText="1"/>
    </xf>
    <xf numFmtId="0" fontId="32" fillId="6" borderId="33" xfId="0" applyFont="1" applyFill="1" applyBorder="1" applyAlignment="1">
      <alignment horizontal="center" vertical="justify" wrapText="1"/>
    </xf>
    <xf numFmtId="0" fontId="29" fillId="0" borderId="0" xfId="1" applyFont="1" applyBorder="1" applyAlignment="1">
      <alignment horizontal="left" wrapText="1"/>
    </xf>
    <xf numFmtId="0" fontId="25" fillId="0" borderId="1" xfId="0" applyFont="1" applyBorder="1" applyAlignment="1">
      <alignment horizontal="center"/>
    </xf>
  </cellXfs>
  <cellStyles count="5">
    <cellStyle name="Millares" xfId="3" builtinId="3"/>
    <cellStyle name="Moneda" xfId="2" builtinId="4"/>
    <cellStyle name="Normal" xfId="0" builtinId="0"/>
    <cellStyle name="Normal 3" xfId="1"/>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z.torres/Downloads/EVALUACI&#211;N%20INV.%20ABIERTA%20008-2020%20ESTUDIOS%20PLANTA%20TRATAMIEN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OS"/>
      <sheetName val="EVALUACION INDICES"/>
      <sheetName val="INDICADORES"/>
      <sheetName val="Hoja1"/>
    </sheetNames>
    <sheetDataSet>
      <sheetData sheetId="0"/>
      <sheetData sheetId="1"/>
      <sheetData sheetId="2"/>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2"/>
  <sheetViews>
    <sheetView tabSelected="1" zoomScale="91" zoomScaleNormal="91" workbookViewId="0">
      <selection activeCell="B23" sqref="B23"/>
    </sheetView>
  </sheetViews>
  <sheetFormatPr baseColWidth="10" defaultRowHeight="15" x14ac:dyDescent="0.25"/>
  <cols>
    <col min="1" max="1" width="11" bestFit="1" customWidth="1"/>
    <col min="2" max="2" width="81.85546875" style="2" customWidth="1"/>
    <col min="3" max="3" width="37.7109375" style="1" customWidth="1"/>
  </cols>
  <sheetData>
    <row r="2" spans="1:3" x14ac:dyDescent="0.25">
      <c r="A2" s="179" t="s">
        <v>194</v>
      </c>
      <c r="B2" s="179"/>
      <c r="C2" s="179"/>
    </row>
    <row r="3" spans="1:3" ht="30" x14ac:dyDescent="0.25">
      <c r="A3" s="8" t="s">
        <v>2</v>
      </c>
      <c r="B3" s="8" t="s">
        <v>1</v>
      </c>
      <c r="C3" s="8" t="s">
        <v>3</v>
      </c>
    </row>
    <row r="4" spans="1:3" ht="103.5" customHeight="1" x14ac:dyDescent="0.25">
      <c r="A4" s="5">
        <v>1</v>
      </c>
      <c r="B4" s="9" t="s">
        <v>11</v>
      </c>
      <c r="C4" s="6" t="s">
        <v>20</v>
      </c>
    </row>
    <row r="5" spans="1:3" ht="42.75" x14ac:dyDescent="0.25">
      <c r="A5" s="5">
        <v>2</v>
      </c>
      <c r="B5" s="7" t="s">
        <v>4</v>
      </c>
      <c r="C5" s="6" t="s">
        <v>191</v>
      </c>
    </row>
    <row r="6" spans="1:3" x14ac:dyDescent="0.25">
      <c r="A6" s="178">
        <v>3</v>
      </c>
      <c r="B6" s="180" t="s">
        <v>5</v>
      </c>
      <c r="C6" s="185" t="s">
        <v>20</v>
      </c>
    </row>
    <row r="7" spans="1:3" x14ac:dyDescent="0.25">
      <c r="A7" s="178"/>
      <c r="B7" s="181"/>
      <c r="C7" s="186"/>
    </row>
    <row r="8" spans="1:3" x14ac:dyDescent="0.25">
      <c r="A8" s="178"/>
      <c r="B8" s="181"/>
      <c r="C8" s="186"/>
    </row>
    <row r="9" spans="1:3" x14ac:dyDescent="0.25">
      <c r="A9" s="178"/>
      <c r="B9" s="181"/>
      <c r="C9" s="186"/>
    </row>
    <row r="10" spans="1:3" x14ac:dyDescent="0.25">
      <c r="A10" s="178"/>
      <c r="B10" s="182"/>
      <c r="C10" s="187"/>
    </row>
    <row r="11" spans="1:3" ht="28.5" x14ac:dyDescent="0.25">
      <c r="A11" s="5">
        <v>4</v>
      </c>
      <c r="B11" s="11" t="s">
        <v>6</v>
      </c>
      <c r="C11" s="6" t="s">
        <v>191</v>
      </c>
    </row>
    <row r="12" spans="1:3" x14ac:dyDescent="0.25">
      <c r="A12" s="178">
        <v>5</v>
      </c>
      <c r="B12" s="183" t="s">
        <v>7</v>
      </c>
      <c r="C12" s="185" t="s">
        <v>191</v>
      </c>
    </row>
    <row r="13" spans="1:3" x14ac:dyDescent="0.25">
      <c r="A13" s="178"/>
      <c r="B13" s="184"/>
      <c r="C13" s="187"/>
    </row>
    <row r="14" spans="1:3" ht="42.75" x14ac:dyDescent="0.25">
      <c r="A14" s="5">
        <v>6</v>
      </c>
      <c r="B14" s="5" t="s">
        <v>8</v>
      </c>
      <c r="C14" s="6" t="s">
        <v>191</v>
      </c>
    </row>
    <row r="15" spans="1:3" ht="42.75" x14ac:dyDescent="0.25">
      <c r="A15" s="5">
        <v>7</v>
      </c>
      <c r="B15" s="5" t="s">
        <v>9</v>
      </c>
      <c r="C15" s="6" t="s">
        <v>191</v>
      </c>
    </row>
    <row r="16" spans="1:3" x14ac:dyDescent="0.25">
      <c r="B16" s="4"/>
    </row>
    <row r="17" spans="2:3" x14ac:dyDescent="0.25">
      <c r="B17" s="4"/>
    </row>
    <row r="18" spans="2:3" x14ac:dyDescent="0.25">
      <c r="B18" s="4"/>
    </row>
    <row r="19" spans="2:3" x14ac:dyDescent="0.25">
      <c r="B19" s="4"/>
    </row>
    <row r="20" spans="2:3" x14ac:dyDescent="0.25">
      <c r="B20" s="4"/>
    </row>
    <row r="21" spans="2:3" ht="15.75" x14ac:dyDescent="0.25">
      <c r="B21" s="10" t="s">
        <v>10</v>
      </c>
      <c r="C21" s="3"/>
    </row>
    <row r="22" spans="2:3" x14ac:dyDescent="0.25">
      <c r="B22" s="177" t="s">
        <v>0</v>
      </c>
      <c r="C22" s="177"/>
    </row>
  </sheetData>
  <mergeCells count="8">
    <mergeCell ref="B22:C22"/>
    <mergeCell ref="A12:A13"/>
    <mergeCell ref="A2:C2"/>
    <mergeCell ref="B6:B10"/>
    <mergeCell ref="B12:B13"/>
    <mergeCell ref="A6:A10"/>
    <mergeCell ref="C6:C10"/>
    <mergeCell ref="C12:C13"/>
  </mergeCells>
  <pageMargins left="0.70866141732283505" right="0.70866141732283505" top="0.74803149606299202" bottom="0.74803149606299202" header="0.31496062992126" footer="0.31496062992126"/>
  <pageSetup paperSize="5" scale="85" orientation="landscape" r:id="rId1"/>
  <headerFooter>
    <oddHeader>&amp;C&amp;"-,Negrita"&amp;14 EVALUACION    TECNICA DE  LA  INVTACION ABIERTA  No. 008  DE  2020</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workbookViewId="0">
      <selection activeCell="G10" sqref="G10"/>
    </sheetView>
  </sheetViews>
  <sheetFormatPr baseColWidth="10" defaultRowHeight="15" x14ac:dyDescent="0.25"/>
  <cols>
    <col min="1" max="1" width="8.5703125" style="12" customWidth="1"/>
    <col min="2" max="2" width="5" customWidth="1"/>
    <col min="3" max="3" width="41.140625" customWidth="1"/>
    <col min="4" max="4" width="17.28515625" customWidth="1"/>
    <col min="5" max="5" width="15.7109375" customWidth="1"/>
    <col min="6" max="6" width="28.28515625" customWidth="1"/>
    <col min="7" max="7" width="23.42578125" customWidth="1"/>
    <col min="8" max="8" width="26" customWidth="1"/>
    <col min="9" max="9" width="16.85546875" customWidth="1"/>
    <col min="10" max="10" width="15.85546875" customWidth="1"/>
    <col min="11" max="11" width="18.28515625" customWidth="1"/>
    <col min="12" max="12" width="22.140625" customWidth="1"/>
    <col min="13" max="13" width="48.7109375" customWidth="1"/>
    <col min="14" max="14" width="11.28515625" customWidth="1"/>
    <col min="17" max="17" width="13.140625" customWidth="1"/>
    <col min="18" max="18" width="47.140625" customWidth="1"/>
    <col min="19" max="19" width="15.28515625" customWidth="1"/>
    <col min="20" max="20" width="18.85546875" customWidth="1"/>
    <col min="22" max="22" width="23.7109375" customWidth="1"/>
    <col min="24" max="24" width="16" customWidth="1"/>
    <col min="255" max="255" width="5.42578125" customWidth="1"/>
    <col min="256" max="256" width="5" customWidth="1"/>
    <col min="257" max="258" width="17.28515625" customWidth="1"/>
    <col min="259" max="259" width="15.7109375" customWidth="1"/>
    <col min="260" max="260" width="41.42578125" customWidth="1"/>
    <col min="261" max="261" width="21.7109375" customWidth="1"/>
    <col min="262" max="262" width="18.42578125" customWidth="1"/>
    <col min="263" max="263" width="19.28515625" customWidth="1"/>
    <col min="264" max="264" width="20.42578125" customWidth="1"/>
    <col min="511" max="511" width="5.42578125" customWidth="1"/>
    <col min="512" max="512" width="5" customWidth="1"/>
    <col min="513" max="514" width="17.28515625" customWidth="1"/>
    <col min="515" max="515" width="15.7109375" customWidth="1"/>
    <col min="516" max="516" width="41.42578125" customWidth="1"/>
    <col min="517" max="517" width="21.7109375" customWidth="1"/>
    <col min="518" max="518" width="18.42578125" customWidth="1"/>
    <col min="519" max="519" width="19.28515625" customWidth="1"/>
    <col min="520" max="520" width="20.42578125" customWidth="1"/>
    <col min="767" max="767" width="5.42578125" customWidth="1"/>
    <col min="768" max="768" width="5" customWidth="1"/>
    <col min="769" max="770" width="17.28515625" customWidth="1"/>
    <col min="771" max="771" width="15.7109375" customWidth="1"/>
    <col min="772" max="772" width="41.42578125" customWidth="1"/>
    <col min="773" max="773" width="21.7109375" customWidth="1"/>
    <col min="774" max="774" width="18.42578125" customWidth="1"/>
    <col min="775" max="775" width="19.28515625" customWidth="1"/>
    <col min="776" max="776" width="20.42578125" customWidth="1"/>
    <col min="1023" max="1023" width="5.42578125" customWidth="1"/>
    <col min="1024" max="1024" width="5" customWidth="1"/>
    <col min="1025" max="1026" width="17.28515625" customWidth="1"/>
    <col min="1027" max="1027" width="15.7109375" customWidth="1"/>
    <col min="1028" max="1028" width="41.42578125" customWidth="1"/>
    <col min="1029" max="1029" width="21.7109375" customWidth="1"/>
    <col min="1030" max="1030" width="18.42578125" customWidth="1"/>
    <col min="1031" max="1031" width="19.28515625" customWidth="1"/>
    <col min="1032" max="1032" width="20.42578125" customWidth="1"/>
    <col min="1279" max="1279" width="5.42578125" customWidth="1"/>
    <col min="1280" max="1280" width="5" customWidth="1"/>
    <col min="1281" max="1282" width="17.28515625" customWidth="1"/>
    <col min="1283" max="1283" width="15.7109375" customWidth="1"/>
    <col min="1284" max="1284" width="41.42578125" customWidth="1"/>
    <col min="1285" max="1285" width="21.7109375" customWidth="1"/>
    <col min="1286" max="1286" width="18.42578125" customWidth="1"/>
    <col min="1287" max="1287" width="19.28515625" customWidth="1"/>
    <col min="1288" max="1288" width="20.42578125" customWidth="1"/>
    <col min="1535" max="1535" width="5.42578125" customWidth="1"/>
    <col min="1536" max="1536" width="5" customWidth="1"/>
    <col min="1537" max="1538" width="17.28515625" customWidth="1"/>
    <col min="1539" max="1539" width="15.7109375" customWidth="1"/>
    <col min="1540" max="1540" width="41.42578125" customWidth="1"/>
    <col min="1541" max="1541" width="21.7109375" customWidth="1"/>
    <col min="1542" max="1542" width="18.42578125" customWidth="1"/>
    <col min="1543" max="1543" width="19.28515625" customWidth="1"/>
    <col min="1544" max="1544" width="20.42578125" customWidth="1"/>
    <col min="1791" max="1791" width="5.42578125" customWidth="1"/>
    <col min="1792" max="1792" width="5" customWidth="1"/>
    <col min="1793" max="1794" width="17.28515625" customWidth="1"/>
    <col min="1795" max="1795" width="15.7109375" customWidth="1"/>
    <col min="1796" max="1796" width="41.42578125" customWidth="1"/>
    <col min="1797" max="1797" width="21.7109375" customWidth="1"/>
    <col min="1798" max="1798" width="18.42578125" customWidth="1"/>
    <col min="1799" max="1799" width="19.28515625" customWidth="1"/>
    <col min="1800" max="1800" width="20.42578125" customWidth="1"/>
    <col min="2047" max="2047" width="5.42578125" customWidth="1"/>
    <col min="2048" max="2048" width="5" customWidth="1"/>
    <col min="2049" max="2050" width="17.28515625" customWidth="1"/>
    <col min="2051" max="2051" width="15.7109375" customWidth="1"/>
    <col min="2052" max="2052" width="41.42578125" customWidth="1"/>
    <col min="2053" max="2053" width="21.7109375" customWidth="1"/>
    <col min="2054" max="2054" width="18.42578125" customWidth="1"/>
    <col min="2055" max="2055" width="19.28515625" customWidth="1"/>
    <col min="2056" max="2056" width="20.42578125" customWidth="1"/>
    <col min="2303" max="2303" width="5.42578125" customWidth="1"/>
    <col min="2304" max="2304" width="5" customWidth="1"/>
    <col min="2305" max="2306" width="17.28515625" customWidth="1"/>
    <col min="2307" max="2307" width="15.7109375" customWidth="1"/>
    <col min="2308" max="2308" width="41.42578125" customWidth="1"/>
    <col min="2309" max="2309" width="21.7109375" customWidth="1"/>
    <col min="2310" max="2310" width="18.42578125" customWidth="1"/>
    <col min="2311" max="2311" width="19.28515625" customWidth="1"/>
    <col min="2312" max="2312" width="20.42578125" customWidth="1"/>
    <col min="2559" max="2559" width="5.42578125" customWidth="1"/>
    <col min="2560" max="2560" width="5" customWidth="1"/>
    <col min="2561" max="2562" width="17.28515625" customWidth="1"/>
    <col min="2563" max="2563" width="15.7109375" customWidth="1"/>
    <col min="2564" max="2564" width="41.42578125" customWidth="1"/>
    <col min="2565" max="2565" width="21.7109375" customWidth="1"/>
    <col min="2566" max="2566" width="18.42578125" customWidth="1"/>
    <col min="2567" max="2567" width="19.28515625" customWidth="1"/>
    <col min="2568" max="2568" width="20.42578125" customWidth="1"/>
    <col min="2815" max="2815" width="5.42578125" customWidth="1"/>
    <col min="2816" max="2816" width="5" customWidth="1"/>
    <col min="2817" max="2818" width="17.28515625" customWidth="1"/>
    <col min="2819" max="2819" width="15.7109375" customWidth="1"/>
    <col min="2820" max="2820" width="41.42578125" customWidth="1"/>
    <col min="2821" max="2821" width="21.7109375" customWidth="1"/>
    <col min="2822" max="2822" width="18.42578125" customWidth="1"/>
    <col min="2823" max="2823" width="19.28515625" customWidth="1"/>
    <col min="2824" max="2824" width="20.42578125" customWidth="1"/>
    <col min="3071" max="3071" width="5.42578125" customWidth="1"/>
    <col min="3072" max="3072" width="5" customWidth="1"/>
    <col min="3073" max="3074" width="17.28515625" customWidth="1"/>
    <col min="3075" max="3075" width="15.7109375" customWidth="1"/>
    <col min="3076" max="3076" width="41.42578125" customWidth="1"/>
    <col min="3077" max="3077" width="21.7109375" customWidth="1"/>
    <col min="3078" max="3078" width="18.42578125" customWidth="1"/>
    <col min="3079" max="3079" width="19.28515625" customWidth="1"/>
    <col min="3080" max="3080" width="20.42578125" customWidth="1"/>
    <col min="3327" max="3327" width="5.42578125" customWidth="1"/>
    <col min="3328" max="3328" width="5" customWidth="1"/>
    <col min="3329" max="3330" width="17.28515625" customWidth="1"/>
    <col min="3331" max="3331" width="15.7109375" customWidth="1"/>
    <col min="3332" max="3332" width="41.42578125" customWidth="1"/>
    <col min="3333" max="3333" width="21.7109375" customWidth="1"/>
    <col min="3334" max="3334" width="18.42578125" customWidth="1"/>
    <col min="3335" max="3335" width="19.28515625" customWidth="1"/>
    <col min="3336" max="3336" width="20.42578125" customWidth="1"/>
    <col min="3583" max="3583" width="5.42578125" customWidth="1"/>
    <col min="3584" max="3584" width="5" customWidth="1"/>
    <col min="3585" max="3586" width="17.28515625" customWidth="1"/>
    <col min="3587" max="3587" width="15.7109375" customWidth="1"/>
    <col min="3588" max="3588" width="41.42578125" customWidth="1"/>
    <col min="3589" max="3589" width="21.7109375" customWidth="1"/>
    <col min="3590" max="3590" width="18.42578125" customWidth="1"/>
    <col min="3591" max="3591" width="19.28515625" customWidth="1"/>
    <col min="3592" max="3592" width="20.42578125" customWidth="1"/>
    <col min="3839" max="3839" width="5.42578125" customWidth="1"/>
    <col min="3840" max="3840" width="5" customWidth="1"/>
    <col min="3841" max="3842" width="17.28515625" customWidth="1"/>
    <col min="3843" max="3843" width="15.7109375" customWidth="1"/>
    <col min="3844" max="3844" width="41.42578125" customWidth="1"/>
    <col min="3845" max="3845" width="21.7109375" customWidth="1"/>
    <col min="3846" max="3846" width="18.42578125" customWidth="1"/>
    <col min="3847" max="3847" width="19.28515625" customWidth="1"/>
    <col min="3848" max="3848" width="20.42578125" customWidth="1"/>
    <col min="4095" max="4095" width="5.42578125" customWidth="1"/>
    <col min="4096" max="4096" width="5" customWidth="1"/>
    <col min="4097" max="4098" width="17.28515625" customWidth="1"/>
    <col min="4099" max="4099" width="15.7109375" customWidth="1"/>
    <col min="4100" max="4100" width="41.42578125" customWidth="1"/>
    <col min="4101" max="4101" width="21.7109375" customWidth="1"/>
    <col min="4102" max="4102" width="18.42578125" customWidth="1"/>
    <col min="4103" max="4103" width="19.28515625" customWidth="1"/>
    <col min="4104" max="4104" width="20.42578125" customWidth="1"/>
    <col min="4351" max="4351" width="5.42578125" customWidth="1"/>
    <col min="4352" max="4352" width="5" customWidth="1"/>
    <col min="4353" max="4354" width="17.28515625" customWidth="1"/>
    <col min="4355" max="4355" width="15.7109375" customWidth="1"/>
    <col min="4356" max="4356" width="41.42578125" customWidth="1"/>
    <col min="4357" max="4357" width="21.7109375" customWidth="1"/>
    <col min="4358" max="4358" width="18.42578125" customWidth="1"/>
    <col min="4359" max="4359" width="19.28515625" customWidth="1"/>
    <col min="4360" max="4360" width="20.42578125" customWidth="1"/>
    <col min="4607" max="4607" width="5.42578125" customWidth="1"/>
    <col min="4608" max="4608" width="5" customWidth="1"/>
    <col min="4609" max="4610" width="17.28515625" customWidth="1"/>
    <col min="4611" max="4611" width="15.7109375" customWidth="1"/>
    <col min="4612" max="4612" width="41.42578125" customWidth="1"/>
    <col min="4613" max="4613" width="21.7109375" customWidth="1"/>
    <col min="4614" max="4614" width="18.42578125" customWidth="1"/>
    <col min="4615" max="4615" width="19.28515625" customWidth="1"/>
    <col min="4616" max="4616" width="20.42578125" customWidth="1"/>
    <col min="4863" max="4863" width="5.42578125" customWidth="1"/>
    <col min="4864" max="4864" width="5" customWidth="1"/>
    <col min="4865" max="4866" width="17.28515625" customWidth="1"/>
    <col min="4867" max="4867" width="15.7109375" customWidth="1"/>
    <col min="4868" max="4868" width="41.42578125" customWidth="1"/>
    <col min="4869" max="4869" width="21.7109375" customWidth="1"/>
    <col min="4870" max="4870" width="18.42578125" customWidth="1"/>
    <col min="4871" max="4871" width="19.28515625" customWidth="1"/>
    <col min="4872" max="4872" width="20.42578125" customWidth="1"/>
    <col min="5119" max="5119" width="5.42578125" customWidth="1"/>
    <col min="5120" max="5120" width="5" customWidth="1"/>
    <col min="5121" max="5122" width="17.28515625" customWidth="1"/>
    <col min="5123" max="5123" width="15.7109375" customWidth="1"/>
    <col min="5124" max="5124" width="41.42578125" customWidth="1"/>
    <col min="5125" max="5125" width="21.7109375" customWidth="1"/>
    <col min="5126" max="5126" width="18.42578125" customWidth="1"/>
    <col min="5127" max="5127" width="19.28515625" customWidth="1"/>
    <col min="5128" max="5128" width="20.42578125" customWidth="1"/>
    <col min="5375" max="5375" width="5.42578125" customWidth="1"/>
    <col min="5376" max="5376" width="5" customWidth="1"/>
    <col min="5377" max="5378" width="17.28515625" customWidth="1"/>
    <col min="5379" max="5379" width="15.7109375" customWidth="1"/>
    <col min="5380" max="5380" width="41.42578125" customWidth="1"/>
    <col min="5381" max="5381" width="21.7109375" customWidth="1"/>
    <col min="5382" max="5382" width="18.42578125" customWidth="1"/>
    <col min="5383" max="5383" width="19.28515625" customWidth="1"/>
    <col min="5384" max="5384" width="20.42578125" customWidth="1"/>
    <col min="5631" max="5631" width="5.42578125" customWidth="1"/>
    <col min="5632" max="5632" width="5" customWidth="1"/>
    <col min="5633" max="5634" width="17.28515625" customWidth="1"/>
    <col min="5635" max="5635" width="15.7109375" customWidth="1"/>
    <col min="5636" max="5636" width="41.42578125" customWidth="1"/>
    <col min="5637" max="5637" width="21.7109375" customWidth="1"/>
    <col min="5638" max="5638" width="18.42578125" customWidth="1"/>
    <col min="5639" max="5639" width="19.28515625" customWidth="1"/>
    <col min="5640" max="5640" width="20.42578125" customWidth="1"/>
    <col min="5887" max="5887" width="5.42578125" customWidth="1"/>
    <col min="5888" max="5888" width="5" customWidth="1"/>
    <col min="5889" max="5890" width="17.28515625" customWidth="1"/>
    <col min="5891" max="5891" width="15.7109375" customWidth="1"/>
    <col min="5892" max="5892" width="41.42578125" customWidth="1"/>
    <col min="5893" max="5893" width="21.7109375" customWidth="1"/>
    <col min="5894" max="5894" width="18.42578125" customWidth="1"/>
    <col min="5895" max="5895" width="19.28515625" customWidth="1"/>
    <col min="5896" max="5896" width="20.42578125" customWidth="1"/>
    <col min="6143" max="6143" width="5.42578125" customWidth="1"/>
    <col min="6144" max="6144" width="5" customWidth="1"/>
    <col min="6145" max="6146" width="17.28515625" customWidth="1"/>
    <col min="6147" max="6147" width="15.7109375" customWidth="1"/>
    <col min="6148" max="6148" width="41.42578125" customWidth="1"/>
    <col min="6149" max="6149" width="21.7109375" customWidth="1"/>
    <col min="6150" max="6150" width="18.42578125" customWidth="1"/>
    <col min="6151" max="6151" width="19.28515625" customWidth="1"/>
    <col min="6152" max="6152" width="20.42578125" customWidth="1"/>
    <col min="6399" max="6399" width="5.42578125" customWidth="1"/>
    <col min="6400" max="6400" width="5" customWidth="1"/>
    <col min="6401" max="6402" width="17.28515625" customWidth="1"/>
    <col min="6403" max="6403" width="15.7109375" customWidth="1"/>
    <col min="6404" max="6404" width="41.42578125" customWidth="1"/>
    <col min="6405" max="6405" width="21.7109375" customWidth="1"/>
    <col min="6406" max="6406" width="18.42578125" customWidth="1"/>
    <col min="6407" max="6407" width="19.28515625" customWidth="1"/>
    <col min="6408" max="6408" width="20.42578125" customWidth="1"/>
    <col min="6655" max="6655" width="5.42578125" customWidth="1"/>
    <col min="6656" max="6656" width="5" customWidth="1"/>
    <col min="6657" max="6658" width="17.28515625" customWidth="1"/>
    <col min="6659" max="6659" width="15.7109375" customWidth="1"/>
    <col min="6660" max="6660" width="41.42578125" customWidth="1"/>
    <col min="6661" max="6661" width="21.7109375" customWidth="1"/>
    <col min="6662" max="6662" width="18.42578125" customWidth="1"/>
    <col min="6663" max="6663" width="19.28515625" customWidth="1"/>
    <col min="6664" max="6664" width="20.42578125" customWidth="1"/>
    <col min="6911" max="6911" width="5.42578125" customWidth="1"/>
    <col min="6912" max="6912" width="5" customWidth="1"/>
    <col min="6913" max="6914" width="17.28515625" customWidth="1"/>
    <col min="6915" max="6915" width="15.7109375" customWidth="1"/>
    <col min="6916" max="6916" width="41.42578125" customWidth="1"/>
    <col min="6917" max="6917" width="21.7109375" customWidth="1"/>
    <col min="6918" max="6918" width="18.42578125" customWidth="1"/>
    <col min="6919" max="6919" width="19.28515625" customWidth="1"/>
    <col min="6920" max="6920" width="20.42578125" customWidth="1"/>
    <col min="7167" max="7167" width="5.42578125" customWidth="1"/>
    <col min="7168" max="7168" width="5" customWidth="1"/>
    <col min="7169" max="7170" width="17.28515625" customWidth="1"/>
    <col min="7171" max="7171" width="15.7109375" customWidth="1"/>
    <col min="7172" max="7172" width="41.42578125" customWidth="1"/>
    <col min="7173" max="7173" width="21.7109375" customWidth="1"/>
    <col min="7174" max="7174" width="18.42578125" customWidth="1"/>
    <col min="7175" max="7175" width="19.28515625" customWidth="1"/>
    <col min="7176" max="7176" width="20.42578125" customWidth="1"/>
    <col min="7423" max="7423" width="5.42578125" customWidth="1"/>
    <col min="7424" max="7424" width="5" customWidth="1"/>
    <col min="7425" max="7426" width="17.28515625" customWidth="1"/>
    <col min="7427" max="7427" width="15.7109375" customWidth="1"/>
    <col min="7428" max="7428" width="41.42578125" customWidth="1"/>
    <col min="7429" max="7429" width="21.7109375" customWidth="1"/>
    <col min="7430" max="7430" width="18.42578125" customWidth="1"/>
    <col min="7431" max="7431" width="19.28515625" customWidth="1"/>
    <col min="7432" max="7432" width="20.42578125" customWidth="1"/>
    <col min="7679" max="7679" width="5.42578125" customWidth="1"/>
    <col min="7680" max="7680" width="5" customWidth="1"/>
    <col min="7681" max="7682" width="17.28515625" customWidth="1"/>
    <col min="7683" max="7683" width="15.7109375" customWidth="1"/>
    <col min="7684" max="7684" width="41.42578125" customWidth="1"/>
    <col min="7685" max="7685" width="21.7109375" customWidth="1"/>
    <col min="7686" max="7686" width="18.42578125" customWidth="1"/>
    <col min="7687" max="7687" width="19.28515625" customWidth="1"/>
    <col min="7688" max="7688" width="20.42578125" customWidth="1"/>
    <col min="7935" max="7935" width="5.42578125" customWidth="1"/>
    <col min="7936" max="7936" width="5" customWidth="1"/>
    <col min="7937" max="7938" width="17.28515625" customWidth="1"/>
    <col min="7939" max="7939" width="15.7109375" customWidth="1"/>
    <col min="7940" max="7940" width="41.42578125" customWidth="1"/>
    <col min="7941" max="7941" width="21.7109375" customWidth="1"/>
    <col min="7942" max="7942" width="18.42578125" customWidth="1"/>
    <col min="7943" max="7943" width="19.28515625" customWidth="1"/>
    <col min="7944" max="7944" width="20.42578125" customWidth="1"/>
    <col min="8191" max="8191" width="5.42578125" customWidth="1"/>
    <col min="8192" max="8192" width="5" customWidth="1"/>
    <col min="8193" max="8194" width="17.28515625" customWidth="1"/>
    <col min="8195" max="8195" width="15.7109375" customWidth="1"/>
    <col min="8196" max="8196" width="41.42578125" customWidth="1"/>
    <col min="8197" max="8197" width="21.7109375" customWidth="1"/>
    <col min="8198" max="8198" width="18.42578125" customWidth="1"/>
    <col min="8199" max="8199" width="19.28515625" customWidth="1"/>
    <col min="8200" max="8200" width="20.42578125" customWidth="1"/>
    <col min="8447" max="8447" width="5.42578125" customWidth="1"/>
    <col min="8448" max="8448" width="5" customWidth="1"/>
    <col min="8449" max="8450" width="17.28515625" customWidth="1"/>
    <col min="8451" max="8451" width="15.7109375" customWidth="1"/>
    <col min="8452" max="8452" width="41.42578125" customWidth="1"/>
    <col min="8453" max="8453" width="21.7109375" customWidth="1"/>
    <col min="8454" max="8454" width="18.42578125" customWidth="1"/>
    <col min="8455" max="8455" width="19.28515625" customWidth="1"/>
    <col min="8456" max="8456" width="20.42578125" customWidth="1"/>
    <col min="8703" max="8703" width="5.42578125" customWidth="1"/>
    <col min="8704" max="8704" width="5" customWidth="1"/>
    <col min="8705" max="8706" width="17.28515625" customWidth="1"/>
    <col min="8707" max="8707" width="15.7109375" customWidth="1"/>
    <col min="8708" max="8708" width="41.42578125" customWidth="1"/>
    <col min="8709" max="8709" width="21.7109375" customWidth="1"/>
    <col min="8710" max="8710" width="18.42578125" customWidth="1"/>
    <col min="8711" max="8711" width="19.28515625" customWidth="1"/>
    <col min="8712" max="8712" width="20.42578125" customWidth="1"/>
    <col min="8959" max="8959" width="5.42578125" customWidth="1"/>
    <col min="8960" max="8960" width="5" customWidth="1"/>
    <col min="8961" max="8962" width="17.28515625" customWidth="1"/>
    <col min="8963" max="8963" width="15.7109375" customWidth="1"/>
    <col min="8964" max="8964" width="41.42578125" customWidth="1"/>
    <col min="8965" max="8965" width="21.7109375" customWidth="1"/>
    <col min="8966" max="8966" width="18.42578125" customWidth="1"/>
    <col min="8967" max="8967" width="19.28515625" customWidth="1"/>
    <col min="8968" max="8968" width="20.42578125" customWidth="1"/>
    <col min="9215" max="9215" width="5.42578125" customWidth="1"/>
    <col min="9216" max="9216" width="5" customWidth="1"/>
    <col min="9217" max="9218" width="17.28515625" customWidth="1"/>
    <col min="9219" max="9219" width="15.7109375" customWidth="1"/>
    <col min="9220" max="9220" width="41.42578125" customWidth="1"/>
    <col min="9221" max="9221" width="21.7109375" customWidth="1"/>
    <col min="9222" max="9222" width="18.42578125" customWidth="1"/>
    <col min="9223" max="9223" width="19.28515625" customWidth="1"/>
    <col min="9224" max="9224" width="20.42578125" customWidth="1"/>
    <col min="9471" max="9471" width="5.42578125" customWidth="1"/>
    <col min="9472" max="9472" width="5" customWidth="1"/>
    <col min="9473" max="9474" width="17.28515625" customWidth="1"/>
    <col min="9475" max="9475" width="15.7109375" customWidth="1"/>
    <col min="9476" max="9476" width="41.42578125" customWidth="1"/>
    <col min="9477" max="9477" width="21.7109375" customWidth="1"/>
    <col min="9478" max="9478" width="18.42578125" customWidth="1"/>
    <col min="9479" max="9479" width="19.28515625" customWidth="1"/>
    <col min="9480" max="9480" width="20.42578125" customWidth="1"/>
    <col min="9727" max="9727" width="5.42578125" customWidth="1"/>
    <col min="9728" max="9728" width="5" customWidth="1"/>
    <col min="9729" max="9730" width="17.28515625" customWidth="1"/>
    <col min="9731" max="9731" width="15.7109375" customWidth="1"/>
    <col min="9732" max="9732" width="41.42578125" customWidth="1"/>
    <col min="9733" max="9733" width="21.7109375" customWidth="1"/>
    <col min="9734" max="9734" width="18.42578125" customWidth="1"/>
    <col min="9735" max="9735" width="19.28515625" customWidth="1"/>
    <col min="9736" max="9736" width="20.42578125" customWidth="1"/>
    <col min="9983" max="9983" width="5.42578125" customWidth="1"/>
    <col min="9984" max="9984" width="5" customWidth="1"/>
    <col min="9985" max="9986" width="17.28515625" customWidth="1"/>
    <col min="9987" max="9987" width="15.7109375" customWidth="1"/>
    <col min="9988" max="9988" width="41.42578125" customWidth="1"/>
    <col min="9989" max="9989" width="21.7109375" customWidth="1"/>
    <col min="9990" max="9990" width="18.42578125" customWidth="1"/>
    <col min="9991" max="9991" width="19.28515625" customWidth="1"/>
    <col min="9992" max="9992" width="20.42578125" customWidth="1"/>
    <col min="10239" max="10239" width="5.42578125" customWidth="1"/>
    <col min="10240" max="10240" width="5" customWidth="1"/>
    <col min="10241" max="10242" width="17.28515625" customWidth="1"/>
    <col min="10243" max="10243" width="15.7109375" customWidth="1"/>
    <col min="10244" max="10244" width="41.42578125" customWidth="1"/>
    <col min="10245" max="10245" width="21.7109375" customWidth="1"/>
    <col min="10246" max="10246" width="18.42578125" customWidth="1"/>
    <col min="10247" max="10247" width="19.28515625" customWidth="1"/>
    <col min="10248" max="10248" width="20.42578125" customWidth="1"/>
    <col min="10495" max="10495" width="5.42578125" customWidth="1"/>
    <col min="10496" max="10496" width="5" customWidth="1"/>
    <col min="10497" max="10498" width="17.28515625" customWidth="1"/>
    <col min="10499" max="10499" width="15.7109375" customWidth="1"/>
    <col min="10500" max="10500" width="41.42578125" customWidth="1"/>
    <col min="10501" max="10501" width="21.7109375" customWidth="1"/>
    <col min="10502" max="10502" width="18.42578125" customWidth="1"/>
    <col min="10503" max="10503" width="19.28515625" customWidth="1"/>
    <col min="10504" max="10504" width="20.42578125" customWidth="1"/>
    <col min="10751" max="10751" width="5.42578125" customWidth="1"/>
    <col min="10752" max="10752" width="5" customWidth="1"/>
    <col min="10753" max="10754" width="17.28515625" customWidth="1"/>
    <col min="10755" max="10755" width="15.7109375" customWidth="1"/>
    <col min="10756" max="10756" width="41.42578125" customWidth="1"/>
    <col min="10757" max="10757" width="21.7109375" customWidth="1"/>
    <col min="10758" max="10758" width="18.42578125" customWidth="1"/>
    <col min="10759" max="10759" width="19.28515625" customWidth="1"/>
    <col min="10760" max="10760" width="20.42578125" customWidth="1"/>
    <col min="11007" max="11007" width="5.42578125" customWidth="1"/>
    <col min="11008" max="11008" width="5" customWidth="1"/>
    <col min="11009" max="11010" width="17.28515625" customWidth="1"/>
    <col min="11011" max="11011" width="15.7109375" customWidth="1"/>
    <col min="11012" max="11012" width="41.42578125" customWidth="1"/>
    <col min="11013" max="11013" width="21.7109375" customWidth="1"/>
    <col min="11014" max="11014" width="18.42578125" customWidth="1"/>
    <col min="11015" max="11015" width="19.28515625" customWidth="1"/>
    <col min="11016" max="11016" width="20.42578125" customWidth="1"/>
    <col min="11263" max="11263" width="5.42578125" customWidth="1"/>
    <col min="11264" max="11264" width="5" customWidth="1"/>
    <col min="11265" max="11266" width="17.28515625" customWidth="1"/>
    <col min="11267" max="11267" width="15.7109375" customWidth="1"/>
    <col min="11268" max="11268" width="41.42578125" customWidth="1"/>
    <col min="11269" max="11269" width="21.7109375" customWidth="1"/>
    <col min="11270" max="11270" width="18.42578125" customWidth="1"/>
    <col min="11271" max="11271" width="19.28515625" customWidth="1"/>
    <col min="11272" max="11272" width="20.42578125" customWidth="1"/>
    <col min="11519" max="11519" width="5.42578125" customWidth="1"/>
    <col min="11520" max="11520" width="5" customWidth="1"/>
    <col min="11521" max="11522" width="17.28515625" customWidth="1"/>
    <col min="11523" max="11523" width="15.7109375" customWidth="1"/>
    <col min="11524" max="11524" width="41.42578125" customWidth="1"/>
    <col min="11525" max="11525" width="21.7109375" customWidth="1"/>
    <col min="11526" max="11526" width="18.42578125" customWidth="1"/>
    <col min="11527" max="11527" width="19.28515625" customWidth="1"/>
    <col min="11528" max="11528" width="20.42578125" customWidth="1"/>
    <col min="11775" max="11775" width="5.42578125" customWidth="1"/>
    <col min="11776" max="11776" width="5" customWidth="1"/>
    <col min="11777" max="11778" width="17.28515625" customWidth="1"/>
    <col min="11779" max="11779" width="15.7109375" customWidth="1"/>
    <col min="11780" max="11780" width="41.42578125" customWidth="1"/>
    <col min="11781" max="11781" width="21.7109375" customWidth="1"/>
    <col min="11782" max="11782" width="18.42578125" customWidth="1"/>
    <col min="11783" max="11783" width="19.28515625" customWidth="1"/>
    <col min="11784" max="11784" width="20.42578125" customWidth="1"/>
    <col min="12031" max="12031" width="5.42578125" customWidth="1"/>
    <col min="12032" max="12032" width="5" customWidth="1"/>
    <col min="12033" max="12034" width="17.28515625" customWidth="1"/>
    <col min="12035" max="12035" width="15.7109375" customWidth="1"/>
    <col min="12036" max="12036" width="41.42578125" customWidth="1"/>
    <col min="12037" max="12037" width="21.7109375" customWidth="1"/>
    <col min="12038" max="12038" width="18.42578125" customWidth="1"/>
    <col min="12039" max="12039" width="19.28515625" customWidth="1"/>
    <col min="12040" max="12040" width="20.42578125" customWidth="1"/>
    <col min="12287" max="12287" width="5.42578125" customWidth="1"/>
    <col min="12288" max="12288" width="5" customWidth="1"/>
    <col min="12289" max="12290" width="17.28515625" customWidth="1"/>
    <col min="12291" max="12291" width="15.7109375" customWidth="1"/>
    <col min="12292" max="12292" width="41.42578125" customWidth="1"/>
    <col min="12293" max="12293" width="21.7109375" customWidth="1"/>
    <col min="12294" max="12294" width="18.42578125" customWidth="1"/>
    <col min="12295" max="12295" width="19.28515625" customWidth="1"/>
    <col min="12296" max="12296" width="20.42578125" customWidth="1"/>
    <col min="12543" max="12543" width="5.42578125" customWidth="1"/>
    <col min="12544" max="12544" width="5" customWidth="1"/>
    <col min="12545" max="12546" width="17.28515625" customWidth="1"/>
    <col min="12547" max="12547" width="15.7109375" customWidth="1"/>
    <col min="12548" max="12548" width="41.42578125" customWidth="1"/>
    <col min="12549" max="12549" width="21.7109375" customWidth="1"/>
    <col min="12550" max="12550" width="18.42578125" customWidth="1"/>
    <col min="12551" max="12551" width="19.28515625" customWidth="1"/>
    <col min="12552" max="12552" width="20.42578125" customWidth="1"/>
    <col min="12799" max="12799" width="5.42578125" customWidth="1"/>
    <col min="12800" max="12800" width="5" customWidth="1"/>
    <col min="12801" max="12802" width="17.28515625" customWidth="1"/>
    <col min="12803" max="12803" width="15.7109375" customWidth="1"/>
    <col min="12804" max="12804" width="41.42578125" customWidth="1"/>
    <col min="12805" max="12805" width="21.7109375" customWidth="1"/>
    <col min="12806" max="12806" width="18.42578125" customWidth="1"/>
    <col min="12807" max="12807" width="19.28515625" customWidth="1"/>
    <col min="12808" max="12808" width="20.42578125" customWidth="1"/>
    <col min="13055" max="13055" width="5.42578125" customWidth="1"/>
    <col min="13056" max="13056" width="5" customWidth="1"/>
    <col min="13057" max="13058" width="17.28515625" customWidth="1"/>
    <col min="13059" max="13059" width="15.7109375" customWidth="1"/>
    <col min="13060" max="13060" width="41.42578125" customWidth="1"/>
    <col min="13061" max="13061" width="21.7109375" customWidth="1"/>
    <col min="13062" max="13062" width="18.42578125" customWidth="1"/>
    <col min="13063" max="13063" width="19.28515625" customWidth="1"/>
    <col min="13064" max="13064" width="20.42578125" customWidth="1"/>
    <col min="13311" max="13311" width="5.42578125" customWidth="1"/>
    <col min="13312" max="13312" width="5" customWidth="1"/>
    <col min="13313" max="13314" width="17.28515625" customWidth="1"/>
    <col min="13315" max="13315" width="15.7109375" customWidth="1"/>
    <col min="13316" max="13316" width="41.42578125" customWidth="1"/>
    <col min="13317" max="13317" width="21.7109375" customWidth="1"/>
    <col min="13318" max="13318" width="18.42578125" customWidth="1"/>
    <col min="13319" max="13319" width="19.28515625" customWidth="1"/>
    <col min="13320" max="13320" width="20.42578125" customWidth="1"/>
    <col min="13567" max="13567" width="5.42578125" customWidth="1"/>
    <col min="13568" max="13568" width="5" customWidth="1"/>
    <col min="13569" max="13570" width="17.28515625" customWidth="1"/>
    <col min="13571" max="13571" width="15.7109375" customWidth="1"/>
    <col min="13572" max="13572" width="41.42578125" customWidth="1"/>
    <col min="13573" max="13573" width="21.7109375" customWidth="1"/>
    <col min="13574" max="13574" width="18.42578125" customWidth="1"/>
    <col min="13575" max="13575" width="19.28515625" customWidth="1"/>
    <col min="13576" max="13576" width="20.42578125" customWidth="1"/>
    <col min="13823" max="13823" width="5.42578125" customWidth="1"/>
    <col min="13824" max="13824" width="5" customWidth="1"/>
    <col min="13825" max="13826" width="17.28515625" customWidth="1"/>
    <col min="13827" max="13827" width="15.7109375" customWidth="1"/>
    <col min="13828" max="13828" width="41.42578125" customWidth="1"/>
    <col min="13829" max="13829" width="21.7109375" customWidth="1"/>
    <col min="13830" max="13830" width="18.42578125" customWidth="1"/>
    <col min="13831" max="13831" width="19.28515625" customWidth="1"/>
    <col min="13832" max="13832" width="20.42578125" customWidth="1"/>
    <col min="14079" max="14079" width="5.42578125" customWidth="1"/>
    <col min="14080" max="14080" width="5" customWidth="1"/>
    <col min="14081" max="14082" width="17.28515625" customWidth="1"/>
    <col min="14083" max="14083" width="15.7109375" customWidth="1"/>
    <col min="14084" max="14084" width="41.42578125" customWidth="1"/>
    <col min="14085" max="14085" width="21.7109375" customWidth="1"/>
    <col min="14086" max="14086" width="18.42578125" customWidth="1"/>
    <col min="14087" max="14087" width="19.28515625" customWidth="1"/>
    <col min="14088" max="14088" width="20.42578125" customWidth="1"/>
    <col min="14335" max="14335" width="5.42578125" customWidth="1"/>
    <col min="14336" max="14336" width="5" customWidth="1"/>
    <col min="14337" max="14338" width="17.28515625" customWidth="1"/>
    <col min="14339" max="14339" width="15.7109375" customWidth="1"/>
    <col min="14340" max="14340" width="41.42578125" customWidth="1"/>
    <col min="14341" max="14341" width="21.7109375" customWidth="1"/>
    <col min="14342" max="14342" width="18.42578125" customWidth="1"/>
    <col min="14343" max="14343" width="19.28515625" customWidth="1"/>
    <col min="14344" max="14344" width="20.42578125" customWidth="1"/>
    <col min="14591" max="14591" width="5.42578125" customWidth="1"/>
    <col min="14592" max="14592" width="5" customWidth="1"/>
    <col min="14593" max="14594" width="17.28515625" customWidth="1"/>
    <col min="14595" max="14595" width="15.7109375" customWidth="1"/>
    <col min="14596" max="14596" width="41.42578125" customWidth="1"/>
    <col min="14597" max="14597" width="21.7109375" customWidth="1"/>
    <col min="14598" max="14598" width="18.42578125" customWidth="1"/>
    <col min="14599" max="14599" width="19.28515625" customWidth="1"/>
    <col min="14600" max="14600" width="20.42578125" customWidth="1"/>
    <col min="14847" max="14847" width="5.42578125" customWidth="1"/>
    <col min="14848" max="14848" width="5" customWidth="1"/>
    <col min="14849" max="14850" width="17.28515625" customWidth="1"/>
    <col min="14851" max="14851" width="15.7109375" customWidth="1"/>
    <col min="14852" max="14852" width="41.42578125" customWidth="1"/>
    <col min="14853" max="14853" width="21.7109375" customWidth="1"/>
    <col min="14854" max="14854" width="18.42578125" customWidth="1"/>
    <col min="14855" max="14855" width="19.28515625" customWidth="1"/>
    <col min="14856" max="14856" width="20.42578125" customWidth="1"/>
    <col min="15103" max="15103" width="5.42578125" customWidth="1"/>
    <col min="15104" max="15104" width="5" customWidth="1"/>
    <col min="15105" max="15106" width="17.28515625" customWidth="1"/>
    <col min="15107" max="15107" width="15.7109375" customWidth="1"/>
    <col min="15108" max="15108" width="41.42578125" customWidth="1"/>
    <col min="15109" max="15109" width="21.7109375" customWidth="1"/>
    <col min="15110" max="15110" width="18.42578125" customWidth="1"/>
    <col min="15111" max="15111" width="19.28515625" customWidth="1"/>
    <col min="15112" max="15112" width="20.42578125" customWidth="1"/>
    <col min="15359" max="15359" width="5.42578125" customWidth="1"/>
    <col min="15360" max="15360" width="5" customWidth="1"/>
    <col min="15361" max="15362" width="17.28515625" customWidth="1"/>
    <col min="15363" max="15363" width="15.7109375" customWidth="1"/>
    <col min="15364" max="15364" width="41.42578125" customWidth="1"/>
    <col min="15365" max="15365" width="21.7109375" customWidth="1"/>
    <col min="15366" max="15366" width="18.42578125" customWidth="1"/>
    <col min="15367" max="15367" width="19.28515625" customWidth="1"/>
    <col min="15368" max="15368" width="20.42578125" customWidth="1"/>
    <col min="15615" max="15615" width="5.42578125" customWidth="1"/>
    <col min="15616" max="15616" width="5" customWidth="1"/>
    <col min="15617" max="15618" width="17.28515625" customWidth="1"/>
    <col min="15619" max="15619" width="15.7109375" customWidth="1"/>
    <col min="15620" max="15620" width="41.42578125" customWidth="1"/>
    <col min="15621" max="15621" width="21.7109375" customWidth="1"/>
    <col min="15622" max="15622" width="18.42578125" customWidth="1"/>
    <col min="15623" max="15623" width="19.28515625" customWidth="1"/>
    <col min="15624" max="15624" width="20.42578125" customWidth="1"/>
    <col min="15871" max="15871" width="5.42578125" customWidth="1"/>
    <col min="15872" max="15872" width="5" customWidth="1"/>
    <col min="15873" max="15874" width="17.28515625" customWidth="1"/>
    <col min="15875" max="15875" width="15.7109375" customWidth="1"/>
    <col min="15876" max="15876" width="41.42578125" customWidth="1"/>
    <col min="15877" max="15877" width="21.7109375" customWidth="1"/>
    <col min="15878" max="15878" width="18.42578125" customWidth="1"/>
    <col min="15879" max="15879" width="19.28515625" customWidth="1"/>
    <col min="15880" max="15880" width="20.42578125" customWidth="1"/>
    <col min="16127" max="16127" width="5.42578125" customWidth="1"/>
    <col min="16128" max="16128" width="5" customWidth="1"/>
    <col min="16129" max="16130" width="17.28515625" customWidth="1"/>
    <col min="16131" max="16131" width="15.7109375" customWidth="1"/>
    <col min="16132" max="16132" width="41.42578125" customWidth="1"/>
    <col min="16133" max="16133" width="21.7109375" customWidth="1"/>
    <col min="16134" max="16134" width="18.42578125" customWidth="1"/>
    <col min="16135" max="16135" width="19.28515625" customWidth="1"/>
    <col min="16136" max="16136" width="20.42578125" customWidth="1"/>
  </cols>
  <sheetData>
    <row r="1" spans="1:24" x14ac:dyDescent="0.25">
      <c r="A1" s="27"/>
      <c r="C1" s="26"/>
      <c r="D1" s="26"/>
      <c r="E1" s="26"/>
      <c r="F1" s="26"/>
      <c r="G1" s="26"/>
    </row>
    <row r="2" spans="1:24" ht="15" customHeight="1" x14ac:dyDescent="0.25">
      <c r="B2" s="203" t="s">
        <v>39</v>
      </c>
      <c r="C2" s="204"/>
      <c r="D2" s="204"/>
      <c r="E2" s="204"/>
      <c r="F2" s="204"/>
      <c r="G2" s="204"/>
      <c r="H2" s="204"/>
      <c r="I2" s="204"/>
      <c r="J2" s="204"/>
      <c r="K2" s="204"/>
    </row>
    <row r="3" spans="1:24" x14ac:dyDescent="0.25">
      <c r="B3" s="190" t="s">
        <v>19</v>
      </c>
      <c r="C3" s="190" t="s">
        <v>18</v>
      </c>
      <c r="D3" s="190" t="s">
        <v>17</v>
      </c>
      <c r="E3" s="191" t="s">
        <v>16</v>
      </c>
      <c r="F3" s="190" t="s">
        <v>15</v>
      </c>
      <c r="G3" s="190" t="s">
        <v>14</v>
      </c>
      <c r="H3" s="190" t="s">
        <v>13</v>
      </c>
      <c r="I3" s="190" t="s">
        <v>45</v>
      </c>
      <c r="J3" s="190" t="s">
        <v>12</v>
      </c>
      <c r="K3" s="190" t="s">
        <v>21</v>
      </c>
    </row>
    <row r="4" spans="1:24" x14ac:dyDescent="0.25">
      <c r="B4" s="190"/>
      <c r="C4" s="190"/>
      <c r="D4" s="190"/>
      <c r="E4" s="191"/>
      <c r="F4" s="190"/>
      <c r="G4" s="190"/>
      <c r="H4" s="190"/>
      <c r="I4" s="190"/>
      <c r="J4" s="190"/>
      <c r="K4" s="190" t="s">
        <v>21</v>
      </c>
    </row>
    <row r="5" spans="1:24" ht="16.149999999999999" customHeight="1" x14ac:dyDescent="0.25">
      <c r="B5" s="190"/>
      <c r="C5" s="190"/>
      <c r="D5" s="190"/>
      <c r="E5" s="191"/>
      <c r="F5" s="190"/>
      <c r="G5" s="190"/>
      <c r="H5" s="190"/>
      <c r="I5" s="190"/>
      <c r="J5" s="190"/>
      <c r="K5" s="190"/>
    </row>
    <row r="6" spans="1:24" ht="16.149999999999999" customHeight="1" x14ac:dyDescent="0.25">
      <c r="B6" s="192" t="s">
        <v>49</v>
      </c>
      <c r="C6" s="193"/>
      <c r="D6" s="193"/>
      <c r="E6" s="193"/>
      <c r="F6" s="193"/>
      <c r="G6" s="193"/>
      <c r="H6" s="193"/>
      <c r="I6" s="193"/>
      <c r="J6" s="194"/>
      <c r="K6" s="51"/>
    </row>
    <row r="7" spans="1:24" s="2" customFormat="1" ht="90" x14ac:dyDescent="0.25">
      <c r="A7" s="12"/>
      <c r="B7" s="22">
        <v>1</v>
      </c>
      <c r="C7" s="24" t="s">
        <v>40</v>
      </c>
      <c r="D7" s="24" t="s">
        <v>47</v>
      </c>
      <c r="E7" s="22" t="s">
        <v>41</v>
      </c>
      <c r="F7" s="24" t="s">
        <v>42</v>
      </c>
      <c r="G7" s="23" t="s">
        <v>43</v>
      </c>
      <c r="H7" s="22" t="s">
        <v>188</v>
      </c>
      <c r="I7" s="53">
        <f>423202800*0.5</f>
        <v>211601400</v>
      </c>
      <c r="J7" s="22" t="s">
        <v>188</v>
      </c>
      <c r="K7" s="188" t="s">
        <v>20</v>
      </c>
    </row>
    <row r="8" spans="1:24" ht="45" x14ac:dyDescent="0.25">
      <c r="B8" s="22">
        <v>2</v>
      </c>
      <c r="C8" s="24" t="s">
        <v>44</v>
      </c>
      <c r="D8" s="24" t="s">
        <v>3</v>
      </c>
      <c r="E8" s="22">
        <v>37</v>
      </c>
      <c r="F8" s="52" t="s">
        <v>46</v>
      </c>
      <c r="G8" s="23" t="s">
        <v>48</v>
      </c>
      <c r="H8" s="22" t="s">
        <v>188</v>
      </c>
      <c r="I8" s="25">
        <v>15000000</v>
      </c>
      <c r="J8" s="22" t="s">
        <v>188</v>
      </c>
      <c r="K8" s="188"/>
    </row>
    <row r="9" spans="1:24" x14ac:dyDescent="0.25">
      <c r="B9" s="190" t="s">
        <v>50</v>
      </c>
      <c r="C9" s="190"/>
      <c r="D9" s="190"/>
      <c r="E9" s="190"/>
      <c r="F9" s="190"/>
      <c r="G9" s="190"/>
      <c r="H9" s="190"/>
      <c r="I9" s="190"/>
      <c r="J9" s="190"/>
      <c r="K9" s="188"/>
    </row>
    <row r="10" spans="1:24" ht="78.75" x14ac:dyDescent="0.25">
      <c r="B10" s="22">
        <v>1</v>
      </c>
      <c r="C10" s="22" t="s">
        <v>51</v>
      </c>
      <c r="D10" s="24" t="s">
        <v>3</v>
      </c>
      <c r="E10" s="175" t="s">
        <v>52</v>
      </c>
      <c r="F10" s="52" t="s">
        <v>53</v>
      </c>
      <c r="G10" s="22" t="s">
        <v>54</v>
      </c>
      <c r="H10" s="22" t="s">
        <v>188</v>
      </c>
      <c r="I10" s="53">
        <v>188235000</v>
      </c>
      <c r="J10" s="22" t="s">
        <v>188</v>
      </c>
      <c r="K10" s="188"/>
    </row>
    <row r="11" spans="1:24" ht="78.75" hidden="1" x14ac:dyDescent="0.25">
      <c r="B11" s="22">
        <v>2</v>
      </c>
      <c r="C11" s="24" t="s">
        <v>55</v>
      </c>
      <c r="D11" s="24" t="s">
        <v>3</v>
      </c>
      <c r="E11" s="22" t="s">
        <v>52</v>
      </c>
      <c r="F11" s="22" t="s">
        <v>56</v>
      </c>
      <c r="G11" s="23" t="s">
        <v>57</v>
      </c>
      <c r="H11" s="22" t="s">
        <v>188</v>
      </c>
      <c r="I11" s="53"/>
      <c r="J11" s="22" t="s">
        <v>188</v>
      </c>
      <c r="K11" s="188"/>
    </row>
    <row r="12" spans="1:24" s="14" customFormat="1" ht="45" x14ac:dyDescent="0.2">
      <c r="A12" s="18"/>
      <c r="B12" s="22">
        <v>3</v>
      </c>
      <c r="C12" s="24" t="s">
        <v>58</v>
      </c>
      <c r="D12" s="24" t="s">
        <v>3</v>
      </c>
      <c r="E12" s="22" t="s">
        <v>52</v>
      </c>
      <c r="F12" s="22" t="s">
        <v>59</v>
      </c>
      <c r="G12" s="23" t="s">
        <v>60</v>
      </c>
      <c r="H12" s="22" t="s">
        <v>188</v>
      </c>
      <c r="I12" s="53">
        <v>32807700</v>
      </c>
      <c r="J12" s="22" t="s">
        <v>188</v>
      </c>
      <c r="K12" s="188"/>
    </row>
    <row r="13" spans="1:24" s="14" customFormat="1" ht="13.5" thickBot="1" x14ac:dyDescent="0.25">
      <c r="A13" s="18"/>
      <c r="B13" s="15"/>
      <c r="C13" s="21"/>
      <c r="D13" s="21"/>
      <c r="E13" s="15"/>
      <c r="F13" s="15"/>
      <c r="G13" s="20"/>
      <c r="H13" s="15"/>
      <c r="I13" s="19"/>
      <c r="J13" s="15"/>
    </row>
    <row r="14" spans="1:24" s="14" customFormat="1" ht="52.5" customHeight="1" thickBot="1" x14ac:dyDescent="0.3">
      <c r="A14" s="18"/>
      <c r="B14" s="15"/>
      <c r="C14" s="21"/>
      <c r="D14" s="21"/>
      <c r="E14" s="15"/>
      <c r="F14" s="15"/>
      <c r="G14" s="200" t="s">
        <v>87</v>
      </c>
      <c r="H14" s="201"/>
      <c r="I14" s="201"/>
      <c r="J14" s="202"/>
      <c r="L14" s="200" t="s">
        <v>87</v>
      </c>
      <c r="M14" s="201"/>
      <c r="N14" s="201"/>
      <c r="O14" s="202"/>
      <c r="Q14" s="210" t="s">
        <v>101</v>
      </c>
      <c r="R14" s="211"/>
      <c r="S14" s="211"/>
      <c r="T14" s="212"/>
      <c r="V14" s="96" t="s">
        <v>104</v>
      </c>
      <c r="W14" s="97" t="s">
        <v>79</v>
      </c>
      <c r="X14" s="91" t="s">
        <v>85</v>
      </c>
    </row>
    <row r="15" spans="1:24" s="14" customFormat="1" ht="30.75" thickBot="1" x14ac:dyDescent="0.25">
      <c r="A15" s="18"/>
      <c r="B15" s="73" t="s">
        <v>2</v>
      </c>
      <c r="C15" s="67" t="s">
        <v>74</v>
      </c>
      <c r="D15" s="68" t="s">
        <v>75</v>
      </c>
      <c r="E15" s="70" t="s">
        <v>76</v>
      </c>
      <c r="F15" s="15"/>
      <c r="G15" s="83" t="s">
        <v>77</v>
      </c>
      <c r="H15" s="84" t="s">
        <v>78</v>
      </c>
      <c r="I15" s="80" t="s">
        <v>79</v>
      </c>
      <c r="J15" s="82" t="s">
        <v>85</v>
      </c>
      <c r="L15" s="76" t="s">
        <v>77</v>
      </c>
      <c r="M15" s="77" t="s">
        <v>78</v>
      </c>
      <c r="N15" s="77" t="s">
        <v>79</v>
      </c>
      <c r="O15" s="77" t="s">
        <v>92</v>
      </c>
      <c r="Q15" s="88" t="s">
        <v>93</v>
      </c>
      <c r="R15" s="89" t="s">
        <v>78</v>
      </c>
      <c r="S15" s="91" t="s">
        <v>100</v>
      </c>
      <c r="T15" s="91" t="s">
        <v>85</v>
      </c>
      <c r="V15" s="98" t="s">
        <v>105</v>
      </c>
      <c r="W15" s="99" t="s">
        <v>106</v>
      </c>
      <c r="X15" s="103">
        <v>100</v>
      </c>
    </row>
    <row r="16" spans="1:24" s="14" customFormat="1" ht="137.25" customHeight="1" thickBot="1" x14ac:dyDescent="0.25">
      <c r="A16" s="18"/>
      <c r="B16" s="71">
        <v>1</v>
      </c>
      <c r="C16" s="65" t="s">
        <v>71</v>
      </c>
      <c r="D16" s="69">
        <v>500</v>
      </c>
      <c r="E16" s="71">
        <v>500</v>
      </c>
      <c r="F16" s="15"/>
      <c r="G16" s="197" t="s">
        <v>86</v>
      </c>
      <c r="H16" s="85" t="s">
        <v>80</v>
      </c>
      <c r="I16" s="81">
        <v>50</v>
      </c>
      <c r="J16" s="71"/>
      <c r="L16" s="216" t="s">
        <v>102</v>
      </c>
      <c r="M16" s="78" t="s">
        <v>88</v>
      </c>
      <c r="N16" s="79">
        <v>50</v>
      </c>
      <c r="O16" s="71"/>
      <c r="Q16" s="213" t="s">
        <v>94</v>
      </c>
      <c r="R16" s="90" t="s">
        <v>95</v>
      </c>
      <c r="S16" s="92">
        <v>200</v>
      </c>
      <c r="T16" s="209">
        <v>200</v>
      </c>
      <c r="V16" s="98" t="s">
        <v>107</v>
      </c>
      <c r="W16" s="99" t="s">
        <v>108</v>
      </c>
      <c r="X16" s="100"/>
    </row>
    <row r="17" spans="1:24" s="14" customFormat="1" ht="94.5" customHeight="1" thickBot="1" x14ac:dyDescent="0.25">
      <c r="A17" s="18"/>
      <c r="B17" s="71">
        <v>2</v>
      </c>
      <c r="C17" s="65" t="s">
        <v>72</v>
      </c>
      <c r="D17" s="69">
        <v>400</v>
      </c>
      <c r="E17" s="71">
        <v>400</v>
      </c>
      <c r="F17" s="15"/>
      <c r="G17" s="198"/>
      <c r="H17" s="86" t="s">
        <v>81</v>
      </c>
      <c r="I17" s="81">
        <v>100</v>
      </c>
      <c r="J17" s="71"/>
      <c r="L17" s="217"/>
      <c r="M17" s="78" t="s">
        <v>89</v>
      </c>
      <c r="N17" s="79">
        <v>100</v>
      </c>
      <c r="O17" s="71"/>
      <c r="Q17" s="214"/>
      <c r="R17" s="90" t="s">
        <v>96</v>
      </c>
      <c r="S17" s="92">
        <v>100</v>
      </c>
      <c r="T17" s="207"/>
      <c r="V17" s="98" t="s">
        <v>109</v>
      </c>
      <c r="W17" s="99" t="s">
        <v>110</v>
      </c>
      <c r="X17" s="100"/>
    </row>
    <row r="18" spans="1:24" s="14" customFormat="1" ht="170.25" customHeight="1" thickBot="1" x14ac:dyDescent="0.25">
      <c r="A18" s="18"/>
      <c r="B18" s="71">
        <v>3</v>
      </c>
      <c r="C18" s="65" t="s">
        <v>73</v>
      </c>
      <c r="D18" s="69">
        <v>100</v>
      </c>
      <c r="E18" s="176">
        <v>100</v>
      </c>
      <c r="F18" s="15"/>
      <c r="G18" s="198"/>
      <c r="H18" s="86" t="s">
        <v>82</v>
      </c>
      <c r="I18" s="81">
        <v>150</v>
      </c>
      <c r="J18" s="71"/>
      <c r="L18" s="217"/>
      <c r="M18" s="78" t="s">
        <v>90</v>
      </c>
      <c r="N18" s="79">
        <v>200</v>
      </c>
      <c r="O18" s="71"/>
      <c r="Q18" s="213" t="s">
        <v>97</v>
      </c>
      <c r="R18" s="90" t="s">
        <v>98</v>
      </c>
      <c r="S18" s="92">
        <v>200</v>
      </c>
      <c r="T18" s="207" t="s">
        <v>189</v>
      </c>
      <c r="V18" s="98" t="s">
        <v>111</v>
      </c>
      <c r="W18" s="99" t="s">
        <v>112</v>
      </c>
      <c r="X18" s="100"/>
    </row>
    <row r="19" spans="1:24" s="14" customFormat="1" ht="108.75" customHeight="1" thickBot="1" x14ac:dyDescent="0.25">
      <c r="A19" s="18"/>
      <c r="B19" s="74">
        <v>4</v>
      </c>
      <c r="C19" s="65" t="s">
        <v>103</v>
      </c>
      <c r="D19" s="94">
        <v>1000</v>
      </c>
      <c r="E19" s="95">
        <f>SUM(E16:E18)</f>
        <v>1000</v>
      </c>
      <c r="F19" s="15"/>
      <c r="G19" s="199"/>
      <c r="H19" s="87" t="s">
        <v>83</v>
      </c>
      <c r="I19" s="81">
        <v>250</v>
      </c>
      <c r="J19" s="71" t="s">
        <v>190</v>
      </c>
      <c r="L19" s="218"/>
      <c r="M19" s="78" t="s">
        <v>91</v>
      </c>
      <c r="N19" s="79">
        <v>250</v>
      </c>
      <c r="O19" s="71" t="s">
        <v>189</v>
      </c>
      <c r="Q19" s="215"/>
      <c r="R19" s="90" t="s">
        <v>99</v>
      </c>
      <c r="S19" s="93">
        <v>100</v>
      </c>
      <c r="T19" s="208"/>
      <c r="V19" s="98" t="s">
        <v>113</v>
      </c>
      <c r="W19" s="99" t="s">
        <v>114</v>
      </c>
      <c r="X19" s="101"/>
    </row>
    <row r="20" spans="1:24" s="14" customFormat="1" ht="21" customHeight="1" thickBot="1" x14ac:dyDescent="0.25">
      <c r="A20" s="18"/>
      <c r="B20" s="15"/>
      <c r="C20" s="75"/>
      <c r="D20" s="75"/>
      <c r="E20" s="17"/>
      <c r="F20" s="15"/>
      <c r="G20" s="195" t="s">
        <v>84</v>
      </c>
      <c r="H20" s="196"/>
      <c r="I20" s="81">
        <v>250</v>
      </c>
      <c r="J20" s="74" t="s">
        <v>191</v>
      </c>
      <c r="L20" s="195" t="s">
        <v>84</v>
      </c>
      <c r="M20" s="196"/>
      <c r="N20" s="81">
        <v>250</v>
      </c>
      <c r="O20" s="74">
        <v>250</v>
      </c>
      <c r="Q20" s="205" t="s">
        <v>84</v>
      </c>
      <c r="R20" s="206"/>
      <c r="S20" s="76">
        <v>400</v>
      </c>
      <c r="T20" s="72">
        <v>200</v>
      </c>
      <c r="V20" s="102" t="s">
        <v>84</v>
      </c>
      <c r="W20" s="76">
        <v>400</v>
      </c>
      <c r="X20" s="72">
        <v>100</v>
      </c>
    </row>
    <row r="21" spans="1:24" s="14" customFormat="1" ht="12.75" hidden="1" customHeight="1" x14ac:dyDescent="0.2">
      <c r="A21" s="18"/>
      <c r="B21" s="15"/>
      <c r="C21" s="75"/>
      <c r="D21" s="75"/>
      <c r="E21" s="17"/>
      <c r="F21" s="15"/>
      <c r="G21" s="15"/>
      <c r="H21" s="15"/>
      <c r="I21" s="16"/>
      <c r="J21" s="15"/>
    </row>
    <row r="22" spans="1:24" s="14" customFormat="1" ht="15" customHeight="1" x14ac:dyDescent="0.2">
      <c r="A22" s="18"/>
      <c r="B22" s="15"/>
      <c r="C22" s="75"/>
      <c r="D22" s="75"/>
      <c r="E22" s="17"/>
      <c r="F22" s="15"/>
      <c r="G22" s="15"/>
      <c r="H22" s="15"/>
      <c r="I22" s="16"/>
      <c r="J22" s="15"/>
    </row>
    <row r="23" spans="1:24" s="14" customFormat="1" ht="13.5" customHeight="1" x14ac:dyDescent="0.2">
      <c r="A23" s="18"/>
      <c r="B23" s="15"/>
      <c r="C23" s="75"/>
      <c r="D23" s="75"/>
      <c r="E23" s="17"/>
      <c r="F23" s="15"/>
      <c r="G23" s="15"/>
      <c r="H23" s="15"/>
      <c r="I23" s="16"/>
      <c r="J23" s="15"/>
    </row>
    <row r="24" spans="1:24" s="14" customFormat="1" ht="12.75" x14ac:dyDescent="0.2">
      <c r="A24" s="18"/>
      <c r="B24" s="15"/>
      <c r="C24" s="75"/>
      <c r="D24" s="75"/>
      <c r="E24" s="17"/>
      <c r="F24" s="15"/>
      <c r="G24" s="15"/>
      <c r="H24" s="15"/>
      <c r="I24" s="16"/>
      <c r="J24" s="15"/>
    </row>
    <row r="25" spans="1:24" s="14" customFormat="1" ht="12.75" x14ac:dyDescent="0.2">
      <c r="A25" s="18"/>
      <c r="B25" s="15"/>
      <c r="C25" s="75"/>
      <c r="D25" s="75"/>
      <c r="E25" s="17"/>
      <c r="F25" s="15"/>
      <c r="G25" s="15"/>
      <c r="H25" s="15"/>
      <c r="I25" s="16"/>
      <c r="J25" s="15"/>
    </row>
    <row r="26" spans="1:24" s="14" customFormat="1" ht="12.75" x14ac:dyDescent="0.2">
      <c r="A26" s="18"/>
      <c r="B26" s="15"/>
      <c r="C26" s="75"/>
      <c r="D26" s="75"/>
      <c r="E26" s="17"/>
      <c r="F26" s="15"/>
      <c r="G26" s="15"/>
      <c r="H26" s="15"/>
      <c r="I26" s="16"/>
      <c r="J26" s="15"/>
    </row>
    <row r="27" spans="1:24" s="14" customFormat="1" ht="12.75" x14ac:dyDescent="0.2">
      <c r="A27" s="18"/>
      <c r="B27" s="15"/>
      <c r="C27" s="75"/>
      <c r="D27" s="75"/>
      <c r="E27" s="17"/>
      <c r="F27" s="15"/>
      <c r="G27" s="15"/>
      <c r="H27" s="15"/>
      <c r="I27" s="16"/>
      <c r="J27" s="15"/>
    </row>
    <row r="28" spans="1:24" s="14" customFormat="1" ht="14.25" x14ac:dyDescent="0.2">
      <c r="A28" s="18"/>
      <c r="B28" s="15"/>
      <c r="C28" s="66"/>
      <c r="D28" s="66"/>
      <c r="E28" s="17"/>
      <c r="F28" s="15"/>
      <c r="G28" s="15"/>
      <c r="H28" s="15"/>
      <c r="I28" s="16"/>
      <c r="J28" s="15"/>
    </row>
    <row r="29" spans="1:24" s="14" customFormat="1" x14ac:dyDescent="0.25">
      <c r="A29" s="18"/>
      <c r="B29" s="15"/>
      <c r="C29" s="66"/>
      <c r="D29" s="66"/>
      <c r="E29" s="17"/>
      <c r="F29" s="15"/>
      <c r="G29" s="15"/>
      <c r="H29" s="15"/>
      <c r="I29" s="16"/>
      <c r="J29" s="15"/>
      <c r="R29"/>
      <c r="S29"/>
    </row>
    <row r="30" spans="1:24" s="14" customFormat="1" x14ac:dyDescent="0.25">
      <c r="A30" s="18"/>
      <c r="B30" s="15"/>
      <c r="C30" s="66"/>
      <c r="D30" s="66"/>
      <c r="E30" s="17"/>
      <c r="F30" s="15"/>
      <c r="G30" s="15"/>
      <c r="H30" s="15"/>
      <c r="I30" s="16"/>
      <c r="J30" s="15"/>
      <c r="R30"/>
      <c r="S30"/>
    </row>
    <row r="31" spans="1:24" s="14" customFormat="1" ht="15.75" x14ac:dyDescent="0.25">
      <c r="A31" s="18"/>
      <c r="B31"/>
      <c r="C31" s="189" t="s">
        <v>10</v>
      </c>
      <c r="D31" s="189"/>
      <c r="E31" s="189"/>
      <c r="F31" s="15"/>
      <c r="G31" s="15"/>
      <c r="H31" s="15"/>
      <c r="I31" s="16"/>
      <c r="J31" s="15"/>
      <c r="R31"/>
      <c r="S31"/>
    </row>
    <row r="32" spans="1:24" ht="15" customHeight="1" x14ac:dyDescent="0.25">
      <c r="C32" s="60" t="s">
        <v>0</v>
      </c>
      <c r="D32" s="60"/>
      <c r="E32" s="60"/>
      <c r="F32" s="3"/>
      <c r="G32" s="13"/>
      <c r="H32" s="13"/>
      <c r="I32" s="13"/>
      <c r="J32" s="13"/>
    </row>
    <row r="33" spans="6:6" x14ac:dyDescent="0.25">
      <c r="F33" s="60"/>
    </row>
  </sheetData>
  <mergeCells count="27">
    <mergeCell ref="Q20:R20"/>
    <mergeCell ref="T18:T19"/>
    <mergeCell ref="T16:T17"/>
    <mergeCell ref="L14:O14"/>
    <mergeCell ref="Q14:T14"/>
    <mergeCell ref="Q16:Q17"/>
    <mergeCell ref="Q18:Q19"/>
    <mergeCell ref="L16:L19"/>
    <mergeCell ref="L20:M20"/>
    <mergeCell ref="B2:K2"/>
    <mergeCell ref="K3:K5"/>
    <mergeCell ref="F3:F5"/>
    <mergeCell ref="G3:G5"/>
    <mergeCell ref="H3:H5"/>
    <mergeCell ref="I3:I5"/>
    <mergeCell ref="J3:J5"/>
    <mergeCell ref="K7:K12"/>
    <mergeCell ref="C31:E31"/>
    <mergeCell ref="B3:B5"/>
    <mergeCell ref="C3:C5"/>
    <mergeCell ref="D3:D5"/>
    <mergeCell ref="E3:E5"/>
    <mergeCell ref="B9:J9"/>
    <mergeCell ref="B6:J6"/>
    <mergeCell ref="G20:H20"/>
    <mergeCell ref="G16:G19"/>
    <mergeCell ref="G14:J14"/>
  </mergeCells>
  <pageMargins left="0.70866141732283505" right="0.70866141732283505" top="0.74803149606299202" bottom="0.74803149606299202" header="0.31496062992126" footer="0.31496062992126"/>
  <pageSetup paperSize="9" scale="70" orientation="landscape" r:id="rId1"/>
  <headerFooter>
    <oddHeader>&amp;C&amp;"-,Negrita"&amp;14 EVALUACION    DE EXPERIENCIA INVITACION  ABIERTA  No. 008 DE  2020</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workbookViewId="0">
      <selection activeCell="B19" sqref="B19"/>
    </sheetView>
  </sheetViews>
  <sheetFormatPr baseColWidth="10" defaultColWidth="11.42578125" defaultRowHeight="15" x14ac:dyDescent="0.25"/>
  <cols>
    <col min="1" max="1" width="5.7109375" style="30" customWidth="1"/>
    <col min="2" max="2" width="50.85546875" style="28" customWidth="1"/>
    <col min="3" max="3" width="9.140625" style="30" customWidth="1"/>
    <col min="4" max="4" width="14.7109375" style="30" customWidth="1"/>
    <col min="5" max="5" width="24.85546875" style="29" customWidth="1"/>
    <col min="6" max="6" width="15.28515625" style="29" bestFit="1" customWidth="1"/>
    <col min="7" max="7" width="16.5703125" style="28" customWidth="1"/>
    <col min="8" max="8" width="15" style="28" customWidth="1"/>
    <col min="9" max="9" width="13.140625" style="28" customWidth="1"/>
    <col min="10" max="10" width="18.140625" style="28" bestFit="1" customWidth="1"/>
    <col min="11" max="16384" width="11.42578125" style="28"/>
  </cols>
  <sheetData>
    <row r="1" spans="1:10" x14ac:dyDescent="0.25">
      <c r="E1" s="224"/>
      <c r="F1" s="224"/>
      <c r="G1" s="224"/>
      <c r="H1" s="224"/>
      <c r="I1" s="224"/>
      <c r="J1" s="225"/>
    </row>
    <row r="2" spans="1:10" ht="15" customHeight="1" x14ac:dyDescent="0.25">
      <c r="A2" s="222" t="s">
        <v>2</v>
      </c>
      <c r="B2" s="222" t="s">
        <v>1</v>
      </c>
      <c r="C2" s="222" t="s">
        <v>28</v>
      </c>
      <c r="D2" s="222" t="s">
        <v>27</v>
      </c>
      <c r="E2" s="226" t="s">
        <v>64</v>
      </c>
      <c r="F2" s="226"/>
      <c r="G2" s="226" t="s">
        <v>65</v>
      </c>
      <c r="H2" s="226"/>
      <c r="I2" s="222" t="s">
        <v>25</v>
      </c>
      <c r="J2" s="222"/>
    </row>
    <row r="3" spans="1:10" ht="15.75" thickBot="1" x14ac:dyDescent="0.3">
      <c r="A3" s="223"/>
      <c r="B3" s="223"/>
      <c r="C3" s="223"/>
      <c r="D3" s="223"/>
      <c r="E3" s="40" t="s">
        <v>63</v>
      </c>
      <c r="F3" s="40" t="s">
        <v>26</v>
      </c>
      <c r="G3" s="63" t="s">
        <v>63</v>
      </c>
      <c r="H3" s="63" t="s">
        <v>26</v>
      </c>
      <c r="I3" s="223"/>
      <c r="J3" s="223"/>
    </row>
    <row r="4" spans="1:10" ht="30.75" thickBot="1" x14ac:dyDescent="0.3">
      <c r="A4" s="39">
        <v>1</v>
      </c>
      <c r="B4" s="54" t="s">
        <v>61</v>
      </c>
      <c r="C4" s="55" t="s">
        <v>62</v>
      </c>
      <c r="D4" s="56">
        <v>1</v>
      </c>
      <c r="E4" s="57">
        <v>20000000</v>
      </c>
      <c r="F4" s="58">
        <v>20000000</v>
      </c>
      <c r="G4" s="61">
        <v>20000000</v>
      </c>
      <c r="H4" s="62">
        <v>20000000</v>
      </c>
      <c r="I4" s="33">
        <f>H4-F4</f>
        <v>0</v>
      </c>
      <c r="J4" s="32" t="s">
        <v>69</v>
      </c>
    </row>
    <row r="5" spans="1:10" ht="30.75" thickBot="1" x14ac:dyDescent="0.3">
      <c r="A5" s="59">
        <v>2</v>
      </c>
      <c r="B5" s="54" t="s">
        <v>66</v>
      </c>
      <c r="C5" s="55" t="s">
        <v>62</v>
      </c>
      <c r="D5" s="56">
        <v>1</v>
      </c>
      <c r="E5" s="57">
        <v>30000000</v>
      </c>
      <c r="F5" s="58">
        <v>30000000</v>
      </c>
      <c r="G5" s="57">
        <v>30000000</v>
      </c>
      <c r="H5" s="58">
        <v>30000000</v>
      </c>
      <c r="I5" s="64">
        <f>H5-F5</f>
        <v>0</v>
      </c>
      <c r="J5" s="32" t="s">
        <v>69</v>
      </c>
    </row>
    <row r="6" spans="1:10" ht="30.75" thickBot="1" x14ac:dyDescent="0.3">
      <c r="A6" s="59">
        <v>3</v>
      </c>
      <c r="B6" s="54" t="s">
        <v>67</v>
      </c>
      <c r="C6" s="55" t="s">
        <v>62</v>
      </c>
      <c r="D6" s="56">
        <v>1</v>
      </c>
      <c r="E6" s="57">
        <v>30000000</v>
      </c>
      <c r="F6" s="58">
        <v>30000000</v>
      </c>
      <c r="G6" s="57">
        <v>30000000</v>
      </c>
      <c r="H6" s="58">
        <v>30000000</v>
      </c>
      <c r="I6" s="64">
        <f t="shared" ref="I6:I7" si="0">H6-F6</f>
        <v>0</v>
      </c>
      <c r="J6" s="32" t="s">
        <v>69</v>
      </c>
    </row>
    <row r="7" spans="1:10" ht="30.75" thickBot="1" x14ac:dyDescent="0.3">
      <c r="A7" s="59">
        <v>4</v>
      </c>
      <c r="B7" s="54" t="s">
        <v>68</v>
      </c>
      <c r="C7" s="55" t="s">
        <v>62</v>
      </c>
      <c r="D7" s="56">
        <v>1</v>
      </c>
      <c r="E7" s="57">
        <v>40000000</v>
      </c>
      <c r="F7" s="58">
        <v>40000000</v>
      </c>
      <c r="G7" s="57">
        <v>40000000</v>
      </c>
      <c r="H7" s="58">
        <v>40000000</v>
      </c>
      <c r="I7" s="64">
        <f t="shared" si="0"/>
        <v>0</v>
      </c>
      <c r="J7" s="32" t="s">
        <v>69</v>
      </c>
    </row>
    <row r="8" spans="1:10" x14ac:dyDescent="0.25">
      <c r="A8" s="38"/>
      <c r="B8" s="37"/>
      <c r="C8" s="36"/>
      <c r="D8" s="35" t="s">
        <v>24</v>
      </c>
      <c r="E8" s="34">
        <f>SUM(E4:E7)</f>
        <v>120000000</v>
      </c>
      <c r="F8" s="34">
        <f>SUM(F4:F7)</f>
        <v>120000000</v>
      </c>
      <c r="G8" s="34">
        <f>SUM(G4:G7)</f>
        <v>120000000</v>
      </c>
      <c r="H8" s="34">
        <f>SUM(H4:H7)</f>
        <v>120000000</v>
      </c>
      <c r="I8" s="33">
        <v>0</v>
      </c>
      <c r="J8" s="32"/>
    </row>
    <row r="9" spans="1:10" x14ac:dyDescent="0.25">
      <c r="A9" s="38"/>
      <c r="B9" s="37"/>
      <c r="C9" s="36"/>
      <c r="D9" s="35" t="s">
        <v>23</v>
      </c>
      <c r="E9" s="34">
        <f>E8*19%</f>
        <v>22800000</v>
      </c>
      <c r="F9" s="34">
        <f>F8*19%</f>
        <v>22800000</v>
      </c>
      <c r="G9" s="34">
        <f>G8*19%</f>
        <v>22800000</v>
      </c>
      <c r="H9" s="34">
        <f>H8*19%</f>
        <v>22800000</v>
      </c>
      <c r="I9" s="33">
        <v>0</v>
      </c>
      <c r="J9" s="32"/>
    </row>
    <row r="10" spans="1:10" x14ac:dyDescent="0.25">
      <c r="A10" s="38"/>
      <c r="B10" s="37"/>
      <c r="C10" s="36"/>
      <c r="D10" s="35" t="s">
        <v>22</v>
      </c>
      <c r="E10" s="34">
        <f>SUM(E8:E9)</f>
        <v>142800000</v>
      </c>
      <c r="F10" s="34">
        <f>SUM(F8:F9)</f>
        <v>142800000</v>
      </c>
      <c r="G10" s="34">
        <f>SUM(G8:G9)</f>
        <v>142800000</v>
      </c>
      <c r="H10" s="34">
        <f>SUM(H8:H9)</f>
        <v>142800000</v>
      </c>
      <c r="I10" s="33">
        <v>0</v>
      </c>
      <c r="J10" s="32"/>
    </row>
    <row r="11" spans="1:10" ht="15.75" thickBot="1" x14ac:dyDescent="0.3">
      <c r="E11" s="31" t="s">
        <v>20</v>
      </c>
      <c r="F11" s="219" t="s">
        <v>20</v>
      </c>
      <c r="G11" s="220"/>
      <c r="H11" s="220"/>
      <c r="I11" s="220"/>
      <c r="J11" s="221"/>
    </row>
    <row r="16" spans="1:10" ht="15.75" customHeight="1" x14ac:dyDescent="0.25"/>
    <row r="17" ht="15" customHeight="1" x14ac:dyDescent="0.25"/>
  </sheetData>
  <mergeCells count="10">
    <mergeCell ref="E1:J1"/>
    <mergeCell ref="E2:F2"/>
    <mergeCell ref="G2:H2"/>
    <mergeCell ref="I2:I3"/>
    <mergeCell ref="J2:J3"/>
    <mergeCell ref="F11:J11"/>
    <mergeCell ref="A2:A3"/>
    <mergeCell ref="D2:D3"/>
    <mergeCell ref="C2:C3"/>
    <mergeCell ref="B2:B3"/>
  </mergeCells>
  <pageMargins left="0.70866141732283472" right="0.70866141732283472" top="0.74803149606299213" bottom="0.74803149606299213" header="0.31496062992125984" footer="0.31496062992125984"/>
  <pageSetup paperSize="5" scale="50" orientation="landscape" r:id="rId1"/>
  <headerFooter>
    <oddHeader>&amp;C&amp;"-,Negrita"&amp;14FINAL  -  EVALUACION   ECONMICA DE  LA  INVITACION  ABIERTA  No. 024  DE  2018</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24"/>
  <sheetViews>
    <sheetView workbookViewId="0">
      <selection activeCell="C23" sqref="C23"/>
    </sheetView>
  </sheetViews>
  <sheetFormatPr baseColWidth="10" defaultColWidth="23.5703125" defaultRowHeight="15" x14ac:dyDescent="0.25"/>
  <cols>
    <col min="1" max="1" width="28.85546875" style="41" customWidth="1"/>
    <col min="2" max="16384" width="23.5703125" style="41"/>
  </cols>
  <sheetData>
    <row r="3" spans="1:2" ht="15.75" thickBot="1" x14ac:dyDescent="0.3"/>
    <row r="4" spans="1:2" ht="33.75" customHeight="1" x14ac:dyDescent="0.25">
      <c r="A4" s="50" t="s">
        <v>38</v>
      </c>
      <c r="B4" s="49" t="s">
        <v>65</v>
      </c>
    </row>
    <row r="5" spans="1:2" x14ac:dyDescent="0.25">
      <c r="A5" s="47" t="s">
        <v>37</v>
      </c>
      <c r="B5" s="48" t="s">
        <v>20</v>
      </c>
    </row>
    <row r="6" spans="1:2" x14ac:dyDescent="0.25">
      <c r="A6" s="47" t="s">
        <v>36</v>
      </c>
      <c r="B6" s="45" t="s">
        <v>20</v>
      </c>
    </row>
    <row r="7" spans="1:2" x14ac:dyDescent="0.25">
      <c r="A7" s="47" t="s">
        <v>35</v>
      </c>
      <c r="B7" s="45" t="s">
        <v>20</v>
      </c>
    </row>
    <row r="8" spans="1:2" x14ac:dyDescent="0.25">
      <c r="A8" s="47" t="s">
        <v>34</v>
      </c>
      <c r="B8" s="48" t="s">
        <v>20</v>
      </c>
    </row>
    <row r="9" spans="1:2" x14ac:dyDescent="0.25">
      <c r="A9" s="47" t="s">
        <v>33</v>
      </c>
      <c r="B9" s="45" t="s">
        <v>20</v>
      </c>
    </row>
    <row r="10" spans="1:2" ht="15.75" thickBot="1" x14ac:dyDescent="0.3">
      <c r="A10" s="46" t="s">
        <v>32</v>
      </c>
      <c r="B10" s="45" t="s">
        <v>20</v>
      </c>
    </row>
    <row r="14" spans="1:2" x14ac:dyDescent="0.25">
      <c r="A14" s="44" t="s">
        <v>31</v>
      </c>
      <c r="B14" s="44"/>
    </row>
    <row r="15" spans="1:2" x14ac:dyDescent="0.25">
      <c r="A15" s="227" t="s">
        <v>30</v>
      </c>
      <c r="B15" s="228"/>
    </row>
    <row r="16" spans="1:2" x14ac:dyDescent="0.25">
      <c r="A16" s="43"/>
      <c r="B16" s="42"/>
    </row>
    <row r="17" spans="1:3" x14ac:dyDescent="0.25">
      <c r="A17" s="43"/>
      <c r="B17" s="42"/>
    </row>
    <row r="18" spans="1:3" x14ac:dyDescent="0.25">
      <c r="A18" s="43"/>
      <c r="B18" s="42"/>
    </row>
    <row r="19" spans="1:3" x14ac:dyDescent="0.25">
      <c r="A19" s="44" t="s">
        <v>147</v>
      </c>
      <c r="B19" s="44"/>
      <c r="C19" s="44"/>
    </row>
    <row r="20" spans="1:3" x14ac:dyDescent="0.25">
      <c r="A20" s="227" t="s">
        <v>148</v>
      </c>
      <c r="B20" s="227"/>
      <c r="C20" s="227"/>
    </row>
    <row r="21" spans="1:3" x14ac:dyDescent="0.25">
      <c r="A21" s="43"/>
      <c r="B21" s="42"/>
    </row>
    <row r="22" spans="1:3" x14ac:dyDescent="0.25">
      <c r="A22" s="43"/>
      <c r="B22" s="42"/>
    </row>
    <row r="23" spans="1:3" x14ac:dyDescent="0.25">
      <c r="A23" s="229" t="s">
        <v>70</v>
      </c>
      <c r="B23" s="229"/>
    </row>
    <row r="24" spans="1:3" x14ac:dyDescent="0.25">
      <c r="A24" s="230" t="s">
        <v>29</v>
      </c>
      <c r="B24" s="230"/>
    </row>
  </sheetData>
  <mergeCells count="4">
    <mergeCell ref="A15:B15"/>
    <mergeCell ref="A23:B23"/>
    <mergeCell ref="A24:B24"/>
    <mergeCell ref="A20:C20"/>
  </mergeCells>
  <pageMargins left="0.70866141732283472" right="0.70866141732283472" top="0.74803149606299213" bottom="0.74803149606299213" header="0.31496062992125984" footer="0.31496062992125984"/>
  <pageSetup paperSize="9" orientation="landscape" r:id="rId1"/>
  <headerFooter>
    <oddHeader>&amp;C&amp;"-,Negrita"&amp;14FINAL  -  RESUMEN   DE LA EVALUACION  DE LA  INVITACION ABIERTA  No. 024  DE  2018</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topLeftCell="A22" workbookViewId="0">
      <selection activeCell="B10" sqref="B10"/>
    </sheetView>
  </sheetViews>
  <sheetFormatPr baseColWidth="10" defaultRowHeight="15" x14ac:dyDescent="0.25"/>
  <cols>
    <col min="1" max="1" width="33.5703125" customWidth="1"/>
    <col min="2" max="2" width="59.5703125" customWidth="1"/>
    <col min="3" max="3" width="17.140625" customWidth="1"/>
    <col min="4" max="4" width="14" customWidth="1"/>
    <col min="6" max="6" width="0.42578125" customWidth="1"/>
    <col min="7" max="7" width="11.5703125" hidden="1" customWidth="1"/>
  </cols>
  <sheetData>
    <row r="1" spans="1:2" x14ac:dyDescent="0.25">
      <c r="A1" s="232" t="s">
        <v>193</v>
      </c>
      <c r="B1" s="232"/>
    </row>
    <row r="2" spans="1:2" ht="34.15" customHeight="1" x14ac:dyDescent="0.25">
      <c r="A2" s="233" t="s">
        <v>150</v>
      </c>
      <c r="B2" s="233"/>
    </row>
    <row r="3" spans="1:2" x14ac:dyDescent="0.25">
      <c r="A3" s="123"/>
      <c r="B3" s="123"/>
    </row>
    <row r="4" spans="1:2" ht="15.75" thickBot="1" x14ac:dyDescent="0.3">
      <c r="A4" s="234" t="s">
        <v>151</v>
      </c>
      <c r="B4" s="234"/>
    </row>
    <row r="5" spans="1:2" x14ac:dyDescent="0.25">
      <c r="A5" s="124" t="s">
        <v>152</v>
      </c>
      <c r="B5" s="125" t="s">
        <v>153</v>
      </c>
    </row>
    <row r="6" spans="1:2" x14ac:dyDescent="0.25">
      <c r="A6" s="126" t="s">
        <v>154</v>
      </c>
      <c r="B6" s="127" t="s">
        <v>155</v>
      </c>
    </row>
    <row r="7" spans="1:2" x14ac:dyDescent="0.25">
      <c r="A7" s="128" t="s">
        <v>156</v>
      </c>
      <c r="B7" s="135" t="s">
        <v>20</v>
      </c>
    </row>
    <row r="8" spans="1:2" ht="45" x14ac:dyDescent="0.25">
      <c r="A8" s="129" t="s">
        <v>157</v>
      </c>
      <c r="B8" s="130" t="s">
        <v>158</v>
      </c>
    </row>
    <row r="9" spans="1:2" ht="33.75" x14ac:dyDescent="0.25">
      <c r="A9" s="131" t="s">
        <v>159</v>
      </c>
      <c r="B9" s="132" t="s">
        <v>160</v>
      </c>
    </row>
    <row r="10" spans="1:2" x14ac:dyDescent="0.25">
      <c r="A10" s="133" t="s">
        <v>161</v>
      </c>
      <c r="B10" s="134" t="s">
        <v>162</v>
      </c>
    </row>
    <row r="11" spans="1:2" ht="33.75" x14ac:dyDescent="0.25">
      <c r="A11" s="133" t="s">
        <v>163</v>
      </c>
      <c r="B11" s="135" t="s">
        <v>20</v>
      </c>
    </row>
    <row r="12" spans="1:2" x14ac:dyDescent="0.25">
      <c r="A12" s="133" t="s">
        <v>165</v>
      </c>
      <c r="B12" s="135" t="s">
        <v>20</v>
      </c>
    </row>
    <row r="13" spans="1:2" ht="56.25" x14ac:dyDescent="0.25">
      <c r="A13" s="133" t="s">
        <v>166</v>
      </c>
      <c r="B13" s="135" t="s">
        <v>20</v>
      </c>
    </row>
    <row r="14" spans="1:2" x14ac:dyDescent="0.25">
      <c r="A14" s="133" t="s">
        <v>167</v>
      </c>
      <c r="B14" s="135" t="s">
        <v>20</v>
      </c>
    </row>
    <row r="18" spans="1:5" x14ac:dyDescent="0.25">
      <c r="A18" t="e">
        <f>+[1]DOCUMENTOS!#REF!</f>
        <v>#REF!</v>
      </c>
    </row>
    <row r="19" spans="1:5" x14ac:dyDescent="0.25">
      <c r="A19" s="235" t="e">
        <f>+[1]DOCUMENTOS!#REF!</f>
        <v>#REF!</v>
      </c>
      <c r="B19" s="235"/>
      <c r="C19" s="235"/>
      <c r="D19" s="235"/>
      <c r="E19" s="235"/>
    </row>
    <row r="20" spans="1:5" ht="15.75" thickBot="1" x14ac:dyDescent="0.3">
      <c r="A20" t="s">
        <v>168</v>
      </c>
    </row>
    <row r="21" spans="1:5" ht="15.75" thickBot="1" x14ac:dyDescent="0.3">
      <c r="A21" s="136" t="s">
        <v>169</v>
      </c>
      <c r="B21" s="137" t="s">
        <v>170</v>
      </c>
      <c r="C21" s="55"/>
      <c r="D21" s="138"/>
      <c r="E21" s="138"/>
    </row>
    <row r="22" spans="1:5" x14ac:dyDescent="0.25">
      <c r="A22" s="139" t="s">
        <v>171</v>
      </c>
      <c r="B22" s="140" t="s">
        <v>172</v>
      </c>
      <c r="C22" s="141" t="s">
        <v>173</v>
      </c>
      <c r="D22" s="142"/>
      <c r="E22" s="143"/>
    </row>
    <row r="23" spans="1:5" ht="45" x14ac:dyDescent="0.25">
      <c r="A23" s="144" t="s">
        <v>174</v>
      </c>
      <c r="B23" s="145" t="s">
        <v>175</v>
      </c>
      <c r="C23" s="146" t="s">
        <v>176</v>
      </c>
      <c r="D23" s="138"/>
      <c r="E23" s="138"/>
    </row>
    <row r="24" spans="1:5" ht="15.75" thickBot="1" x14ac:dyDescent="0.3">
      <c r="A24" s="147" t="s">
        <v>177</v>
      </c>
      <c r="B24" s="148" t="s">
        <v>178</v>
      </c>
      <c r="C24" s="149" t="s">
        <v>192</v>
      </c>
      <c r="D24" s="138"/>
      <c r="E24" s="138"/>
    </row>
    <row r="25" spans="1:5" ht="15.75" thickBot="1" x14ac:dyDescent="0.3">
      <c r="A25" s="138"/>
      <c r="B25" s="150"/>
      <c r="C25" s="151"/>
      <c r="D25" s="138"/>
      <c r="E25" s="138"/>
    </row>
    <row r="26" spans="1:5" ht="15.75" thickBot="1" x14ac:dyDescent="0.3">
      <c r="A26" s="236">
        <f>+[1]DOCUMENTOS!A21</f>
        <v>0</v>
      </c>
      <c r="B26" s="237"/>
      <c r="C26" s="237"/>
      <c r="D26" s="238"/>
      <c r="E26" s="152" t="s">
        <v>164</v>
      </c>
    </row>
    <row r="27" spans="1:5" x14ac:dyDescent="0.25">
      <c r="A27" s="153" t="s">
        <v>180</v>
      </c>
      <c r="B27" s="154"/>
      <c r="C27" s="154"/>
      <c r="D27" s="154"/>
      <c r="E27" s="155"/>
    </row>
    <row r="28" spans="1:5" ht="15.75" thickBot="1" x14ac:dyDescent="0.3">
      <c r="A28" s="156"/>
      <c r="B28" s="157" t="s">
        <v>181</v>
      </c>
      <c r="C28" s="158">
        <v>2408851582</v>
      </c>
      <c r="D28" s="159">
        <f>+C28/C29</f>
        <v>1.5105994520878121</v>
      </c>
      <c r="E28" s="160" t="s">
        <v>182</v>
      </c>
    </row>
    <row r="29" spans="1:5" x14ac:dyDescent="0.25">
      <c r="A29" s="156" t="s">
        <v>171</v>
      </c>
      <c r="B29" s="161" t="s">
        <v>183</v>
      </c>
      <c r="C29" s="162">
        <v>1594632898</v>
      </c>
      <c r="D29" s="163"/>
      <c r="E29" s="160"/>
    </row>
    <row r="30" spans="1:5" x14ac:dyDescent="0.25">
      <c r="A30" s="156"/>
      <c r="B30" s="164"/>
      <c r="C30" s="162"/>
      <c r="D30" s="163"/>
      <c r="E30" s="160"/>
    </row>
    <row r="31" spans="1:5" x14ac:dyDescent="0.25">
      <c r="A31" s="156" t="e">
        <f>+[1]INDICADORES!#REF!</f>
        <v>#REF!</v>
      </c>
      <c r="B31" s="161" t="s">
        <v>181</v>
      </c>
      <c r="C31" s="162">
        <f>+C28</f>
        <v>2408851582</v>
      </c>
      <c r="D31" s="163"/>
      <c r="E31" s="160"/>
    </row>
    <row r="32" spans="1:5" x14ac:dyDescent="0.25">
      <c r="A32" s="156"/>
      <c r="B32" s="161" t="s">
        <v>184</v>
      </c>
      <c r="C32" s="162">
        <v>1594632898</v>
      </c>
      <c r="D32" s="165">
        <f>C31-C32</f>
        <v>814218684</v>
      </c>
      <c r="E32" s="160" t="s">
        <v>182</v>
      </c>
    </row>
    <row r="33" spans="1:5" x14ac:dyDescent="0.25">
      <c r="A33" s="156"/>
      <c r="B33" s="161"/>
      <c r="C33" s="162"/>
      <c r="D33" s="163"/>
      <c r="E33" s="160"/>
    </row>
    <row r="34" spans="1:5" ht="15.75" thickBot="1" x14ac:dyDescent="0.3">
      <c r="A34" s="156" t="s">
        <v>177</v>
      </c>
      <c r="B34" s="157" t="s">
        <v>185</v>
      </c>
      <c r="C34" s="158">
        <v>1886079611</v>
      </c>
      <c r="D34" s="166">
        <f>C34/C35*100</f>
        <v>67.664639112457408</v>
      </c>
      <c r="E34" s="160" t="s">
        <v>182</v>
      </c>
    </row>
    <row r="35" spans="1:5" x14ac:dyDescent="0.25">
      <c r="A35" s="156"/>
      <c r="B35" s="161" t="s">
        <v>186</v>
      </c>
      <c r="C35" s="162">
        <v>2787393291</v>
      </c>
      <c r="D35" s="163"/>
      <c r="E35" s="160"/>
    </row>
    <row r="36" spans="1:5" ht="15.75" thickBot="1" x14ac:dyDescent="0.3">
      <c r="A36" s="167"/>
      <c r="B36" s="168"/>
      <c r="C36" s="158"/>
      <c r="D36" s="158"/>
      <c r="E36" s="169"/>
    </row>
    <row r="37" spans="1:5" x14ac:dyDescent="0.25">
      <c r="A37" s="106"/>
      <c r="B37" s="106"/>
      <c r="C37" s="170"/>
      <c r="D37" s="171"/>
      <c r="E37" s="171"/>
    </row>
    <row r="38" spans="1:5" x14ac:dyDescent="0.25">
      <c r="A38" s="164"/>
      <c r="B38" s="164"/>
      <c r="C38" s="164"/>
      <c r="D38" s="164"/>
      <c r="E38" s="106"/>
    </row>
    <row r="39" spans="1:5" x14ac:dyDescent="0.25">
      <c r="A39" t="s">
        <v>149</v>
      </c>
    </row>
    <row r="40" spans="1:5" x14ac:dyDescent="0.25">
      <c r="A40" s="231" t="s">
        <v>150</v>
      </c>
      <c r="B40" s="231"/>
      <c r="C40" s="231"/>
      <c r="D40" s="231"/>
      <c r="E40" s="231"/>
    </row>
    <row r="41" spans="1:5" x14ac:dyDescent="0.25">
      <c r="A41" s="231"/>
      <c r="B41" s="231"/>
      <c r="C41" s="231"/>
      <c r="D41" s="231"/>
      <c r="E41" s="231"/>
    </row>
    <row r="42" spans="1:5" ht="30" x14ac:dyDescent="0.25">
      <c r="A42" s="173" t="s">
        <v>169</v>
      </c>
      <c r="B42" s="173"/>
      <c r="C42" s="174" t="s">
        <v>187</v>
      </c>
      <c r="D42" s="172"/>
      <c r="E42" s="172"/>
    </row>
    <row r="43" spans="1:5" ht="75" x14ac:dyDescent="0.25">
      <c r="A43" s="173"/>
      <c r="B43" s="173"/>
      <c r="C43" s="174" t="s">
        <v>153</v>
      </c>
      <c r="D43" s="172"/>
      <c r="E43" s="172"/>
    </row>
    <row r="44" spans="1:5" x14ac:dyDescent="0.25">
      <c r="A44" s="173" t="s">
        <v>171</v>
      </c>
      <c r="B44" s="173" t="s">
        <v>173</v>
      </c>
      <c r="C44" s="173">
        <v>1.5105994520878121</v>
      </c>
    </row>
    <row r="45" spans="1:5" x14ac:dyDescent="0.25">
      <c r="A45" s="173" t="s">
        <v>174</v>
      </c>
      <c r="B45" s="173" t="s">
        <v>176</v>
      </c>
      <c r="C45" s="173">
        <v>814218684</v>
      </c>
    </row>
    <row r="46" spans="1:5" x14ac:dyDescent="0.25">
      <c r="A46" s="173" t="s">
        <v>177</v>
      </c>
      <c r="B46" s="173" t="s">
        <v>179</v>
      </c>
      <c r="C46" s="173">
        <v>67.664639112457408</v>
      </c>
    </row>
    <row r="47" spans="1:5" x14ac:dyDescent="0.25">
      <c r="A47" s="173"/>
      <c r="B47" s="173"/>
      <c r="C47" s="173"/>
    </row>
  </sheetData>
  <mergeCells count="6">
    <mergeCell ref="A40:E41"/>
    <mergeCell ref="A1:B1"/>
    <mergeCell ref="A2:B2"/>
    <mergeCell ref="A4:B4"/>
    <mergeCell ref="A19:E19"/>
    <mergeCell ref="A26:D2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5"/>
  <sheetViews>
    <sheetView topLeftCell="A31" workbookViewId="0">
      <selection activeCell="A8" sqref="A8"/>
    </sheetView>
  </sheetViews>
  <sheetFormatPr baseColWidth="10" defaultRowHeight="15" x14ac:dyDescent="0.25"/>
  <cols>
    <col min="1" max="1" width="67.140625" style="122" customWidth="1"/>
    <col min="2" max="2" width="39.28515625" style="122" customWidth="1"/>
  </cols>
  <sheetData>
    <row r="2" spans="1:2" ht="15.75" x14ac:dyDescent="0.25">
      <c r="A2" s="240" t="s">
        <v>195</v>
      </c>
      <c r="B2" s="240"/>
    </row>
    <row r="3" spans="1:2" ht="47.25" x14ac:dyDescent="0.25">
      <c r="A3" s="104" t="s">
        <v>115</v>
      </c>
      <c r="B3" s="105" t="s">
        <v>116</v>
      </c>
    </row>
    <row r="4" spans="1:2" ht="15.75" x14ac:dyDescent="0.25">
      <c r="A4" s="107" t="s">
        <v>117</v>
      </c>
      <c r="B4" s="108"/>
    </row>
    <row r="5" spans="1:2" ht="46.9" customHeight="1" x14ac:dyDescent="0.25">
      <c r="A5" s="109" t="s">
        <v>118</v>
      </c>
      <c r="B5" s="110" t="s">
        <v>20</v>
      </c>
    </row>
    <row r="6" spans="1:2" ht="15.75" x14ac:dyDescent="0.25">
      <c r="A6" s="111" t="s">
        <v>119</v>
      </c>
      <c r="B6" s="108"/>
    </row>
    <row r="7" spans="1:2" ht="47.25" x14ac:dyDescent="0.25">
      <c r="A7" s="112" t="s">
        <v>120</v>
      </c>
      <c r="B7" s="108"/>
    </row>
    <row r="8" spans="1:2" ht="379.9" customHeight="1" x14ac:dyDescent="0.25">
      <c r="A8" s="115" t="s">
        <v>121</v>
      </c>
      <c r="B8" s="108" t="s">
        <v>20</v>
      </c>
    </row>
    <row r="9" spans="1:2" ht="15.75" x14ac:dyDescent="0.25">
      <c r="A9" s="114" t="s">
        <v>122</v>
      </c>
      <c r="B9" s="108" t="s">
        <v>20</v>
      </c>
    </row>
    <row r="10" spans="1:2" ht="15.75" x14ac:dyDescent="0.25">
      <c r="A10" s="111" t="s">
        <v>123</v>
      </c>
      <c r="B10" s="108" t="s">
        <v>124</v>
      </c>
    </row>
    <row r="11" spans="1:2" ht="45.75" x14ac:dyDescent="0.25">
      <c r="A11" s="113" t="s">
        <v>125</v>
      </c>
      <c r="B11" s="108" t="s">
        <v>124</v>
      </c>
    </row>
    <row r="12" spans="1:2" ht="15.75" x14ac:dyDescent="0.25">
      <c r="A12" s="111" t="s">
        <v>126</v>
      </c>
      <c r="B12" s="108" t="s">
        <v>124</v>
      </c>
    </row>
    <row r="13" spans="1:2" ht="75.75" x14ac:dyDescent="0.25">
      <c r="A13" s="113" t="s">
        <v>127</v>
      </c>
      <c r="B13" s="108" t="s">
        <v>124</v>
      </c>
    </row>
    <row r="14" spans="1:2" ht="15.75" x14ac:dyDescent="0.25">
      <c r="A14" s="112" t="s">
        <v>128</v>
      </c>
      <c r="B14" s="108"/>
    </row>
    <row r="15" spans="1:2" ht="409.5" x14ac:dyDescent="0.25">
      <c r="A15" s="115" t="s">
        <v>129</v>
      </c>
      <c r="B15" s="116" t="s">
        <v>20</v>
      </c>
    </row>
    <row r="16" spans="1:2" ht="31.5" x14ac:dyDescent="0.25">
      <c r="A16" s="111" t="s">
        <v>130</v>
      </c>
      <c r="B16" s="108"/>
    </row>
    <row r="17" spans="1:2" ht="120.75" x14ac:dyDescent="0.25">
      <c r="A17" s="114" t="s">
        <v>131</v>
      </c>
      <c r="B17" s="117" t="s">
        <v>20</v>
      </c>
    </row>
    <row r="18" spans="1:2" ht="31.5" x14ac:dyDescent="0.25">
      <c r="A18" s="111" t="s">
        <v>132</v>
      </c>
      <c r="B18" s="108"/>
    </row>
    <row r="19" spans="1:2" ht="180" x14ac:dyDescent="0.25">
      <c r="A19" s="115" t="s">
        <v>133</v>
      </c>
      <c r="B19" s="108" t="s">
        <v>20</v>
      </c>
    </row>
    <row r="20" spans="1:2" ht="15.75" x14ac:dyDescent="0.25">
      <c r="A20" s="112" t="s">
        <v>134</v>
      </c>
      <c r="B20" s="108"/>
    </row>
    <row r="21" spans="1:2" ht="184.15" customHeight="1" x14ac:dyDescent="0.25">
      <c r="A21" s="115" t="s">
        <v>135</v>
      </c>
      <c r="B21" s="108" t="s">
        <v>136</v>
      </c>
    </row>
    <row r="22" spans="1:2" ht="15.75" x14ac:dyDescent="0.25">
      <c r="A22" s="118" t="s">
        <v>137</v>
      </c>
      <c r="B22" s="108"/>
    </row>
    <row r="23" spans="1:2" ht="30.75" x14ac:dyDescent="0.25">
      <c r="A23" s="113" t="s">
        <v>138</v>
      </c>
      <c r="B23" s="108" t="s">
        <v>20</v>
      </c>
    </row>
    <row r="24" spans="1:2" ht="15.75" x14ac:dyDescent="0.25">
      <c r="A24" s="112" t="s">
        <v>139</v>
      </c>
      <c r="B24" s="108"/>
    </row>
    <row r="25" spans="1:2" ht="153.6" customHeight="1" x14ac:dyDescent="0.25">
      <c r="A25" s="115" t="s">
        <v>140</v>
      </c>
      <c r="B25" s="108" t="s">
        <v>20</v>
      </c>
    </row>
    <row r="26" spans="1:2" ht="31.5" x14ac:dyDescent="0.25">
      <c r="A26" s="118" t="s">
        <v>141</v>
      </c>
      <c r="B26" s="108" t="s">
        <v>142</v>
      </c>
    </row>
    <row r="27" spans="1:2" ht="105.75" x14ac:dyDescent="0.25">
      <c r="A27" s="113" t="s">
        <v>143</v>
      </c>
      <c r="B27" s="108" t="s">
        <v>20</v>
      </c>
    </row>
    <row r="28" spans="1:2" ht="31.5" x14ac:dyDescent="0.25">
      <c r="A28" s="112" t="s">
        <v>144</v>
      </c>
      <c r="B28" s="108"/>
    </row>
    <row r="29" spans="1:2" ht="289.89999999999998" customHeight="1" x14ac:dyDescent="0.25">
      <c r="A29" s="119" t="s">
        <v>145</v>
      </c>
      <c r="B29" s="108" t="s">
        <v>20</v>
      </c>
    </row>
    <row r="30" spans="1:2" ht="15.75" x14ac:dyDescent="0.25">
      <c r="A30" s="120" t="s">
        <v>21</v>
      </c>
      <c r="B30" s="121" t="s">
        <v>20</v>
      </c>
    </row>
    <row r="34" spans="1:2" x14ac:dyDescent="0.25">
      <c r="A34" s="239" t="s">
        <v>146</v>
      </c>
      <c r="B34" s="239"/>
    </row>
    <row r="35" spans="1:2" x14ac:dyDescent="0.25">
      <c r="A35"/>
      <c r="B35"/>
    </row>
  </sheetData>
  <mergeCells count="2">
    <mergeCell ref="A34:B34"/>
    <mergeCell ref="A2:B2"/>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EVALUACION TECNICA</vt:lpstr>
      <vt:lpstr>EXPERIENCIA</vt:lpstr>
      <vt:lpstr>EVALUACION ECONOMICA</vt:lpstr>
      <vt:lpstr>RESUMEN</vt:lpstr>
      <vt:lpstr>FINANCIERA</vt:lpstr>
      <vt:lpstr>JURIDICA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Dayro Andres Pedraza Cortes</dc:creator>
  <cp:lastModifiedBy>Sandra Milena Cubillos Gonzalez</cp:lastModifiedBy>
  <cp:lastPrinted>2020-06-02T21:57:14Z</cp:lastPrinted>
  <dcterms:created xsi:type="dcterms:W3CDTF">2020-06-01T20:24:03Z</dcterms:created>
  <dcterms:modified xsi:type="dcterms:W3CDTF">2020-07-29T23:02:36Z</dcterms:modified>
</cp:coreProperties>
</file>