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08 DE 2010 REDISEÑOS PTARD\"/>
    </mc:Choice>
  </mc:AlternateContent>
  <bookViews>
    <workbookView xWindow="0" yWindow="0" windowWidth="15030" windowHeight="8325" activeTab="4"/>
  </bookViews>
  <sheets>
    <sheet name="EVALUACION TECNICA" sheetId="2" r:id="rId1"/>
    <sheet name="EXPERIENCIA" sheetId="3" r:id="rId2"/>
    <sheet name="EVALUACION ECONOMICA" sheetId="4" r:id="rId3"/>
    <sheet name="RESUMEN" sheetId="5" r:id="rId4"/>
    <sheet name="FINANCIERA" sheetId="7" r:id="rId5"/>
    <sheet name="JURIDICA" sheetId="6"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7" l="1"/>
  <c r="A19" i="7"/>
  <c r="D34" i="7"/>
  <c r="C31" i="7"/>
  <c r="D32" i="7" s="1"/>
  <c r="A31" i="7"/>
  <c r="D28" i="7"/>
  <c r="A26" i="7"/>
  <c r="E19" i="3" l="1"/>
  <c r="H8" i="4" l="1"/>
  <c r="G8" i="4"/>
  <c r="G9" i="4" s="1"/>
  <c r="I6" i="4"/>
  <c r="I7" i="4"/>
  <c r="I5" i="4"/>
  <c r="I4" i="4"/>
  <c r="G10" i="4" l="1"/>
  <c r="H9" i="4"/>
  <c r="H10" i="4" s="1"/>
  <c r="I7" i="3"/>
  <c r="E8" i="4" l="1"/>
  <c r="E9" i="4" s="1"/>
  <c r="F8" i="4"/>
  <c r="E10" i="4" l="1"/>
  <c r="F9" i="4"/>
  <c r="F10" i="4" l="1"/>
</calcChain>
</file>

<file path=xl/sharedStrings.xml><?xml version="1.0" encoding="utf-8"?>
<sst xmlns="http://schemas.openxmlformats.org/spreadsheetml/2006/main" count="291" uniqueCount="203">
  <si>
    <t>Subgerente  Administrativo</t>
  </si>
  <si>
    <t>CUMPLE (FOLIO 152)</t>
  </si>
  <si>
    <t>CUMPLE (FOLIO 154)</t>
  </si>
  <si>
    <t>CUMPLE (FOLIO 153)</t>
  </si>
  <si>
    <t>CUMPLE (FOLIO 150)</t>
  </si>
  <si>
    <t>DESCRIPCIÓN</t>
  </si>
  <si>
    <t>ITEM</t>
  </si>
  <si>
    <t>ESTUDIOS CIVILES Y SANITARIOS ESSERE S.A</t>
  </si>
  <si>
    <t>Diagnostico Actual: Se Deberá Realizar Un Diagnóstico Frente A Los Sistemas Existentes En Términos De Estado, Capacidad Operativa E Hidráulica De Las Instalaciones De Tratamiento Existentes.</t>
  </si>
  <si>
    <t>CUMPLE (FOLIO 150 Y 152)</t>
  </si>
  <si>
    <t xml:space="preserve"> Estudio De Alternativas: Se Deberá Realizar Un Estudio De Alternativas En Donde Se Tengan En Cuenta Obras De Rehabilitación Y/O Optimización Del Sistema Existente. Se Deberá Contar Con Una Evaluación De Alternativas Soportada Por Memorias Hidráulicas De Cálculo, Presupuesto Preliminares, Costos De Construcción, Costos De Operación Y Mantenimiento, Impacto Ambiental, Confiabilidad, Experiencia En Colombia.</t>
  </si>
  <si>
    <t>Informes De Avance: Se Deberá Realizar Un Cronograma De Actividades Con El Fin De Hacer Seguimiento Junto Con Informes Mensuales De Actividades Realizadas.</t>
  </si>
  <si>
    <t>Diseños Y Memorias De Cálculo: Según Definición De Alternativa Favorecida Se Deberán Realizar Las Memorias De Cálculo Hidráulicos, Eléctricos, Mecánicos Y Estructurales, Cantidades De Obra, Análisis De Precios Unitarios, Presupuesto Con Inclusión De Materiales, Equipos Y Mano De Obra, Diagramas De Proceso De La Solución Adoptada. Los Diseños Deberán Tener Los Planos De Localización De Cada Componente Del Sistema.</t>
  </si>
  <si>
    <t>CUMPLE (FOLIO 153 Y 154)</t>
  </si>
  <si>
    <t>Se Deberá Realizar La Estimación Del Tiempo De Ejecución De La Alternativa Favorable Detallando Un Cronograma Con Actividades De Fabricación, Suministro, Instalación, Pruebas Y Puesta En Marcha De La Etapa De Ejecución.</t>
  </si>
  <si>
    <t>Se Deberá Prestar Un Apoyo A La Formulación De La Información Técnica Correspondiente A Los Términos De Referencia Para La Ejecución De Las Etapas Posteriores Del Proyecto.</t>
  </si>
  <si>
    <t>CUMPLE (FOLIO 154 Y 155)</t>
  </si>
  <si>
    <t>MARIA ELIZABETH VALERO RICO</t>
  </si>
  <si>
    <t>EVALUACIÓN TÉCNICA INVITACIÓN ABIERTA NO. 008 DE 2020</t>
  </si>
  <si>
    <t>Levantamiento Y Generación De Información: Se Deberán Hacer Las Visitas Y Recolección De Datos Correspondientes Al Levantamiento Integral De Información Respecto A Los Sistemas De Suministro De Agua, Recolección De Aguas Residuales, Tratamientos Y Disposición De Aguas Residuales Y Demás Que Correspondan Al Sistema De Tratamiento Actual De La Empresa De Licores De Cundinamarca, Así Temas Relacionados Al Consumo De Agua, Datos Actuales Y Proyectados De Producción, Actividades Y Población Actual Y Proyectada.</t>
  </si>
  <si>
    <t>8. Nombre, firma y cargo de quien expide la certificación.</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</si>
  <si>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</si>
  <si>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</si>
  <si>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</si>
  <si>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</si>
  <si>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</si>
  <si>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</si>
  <si>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</si>
  <si>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CUMPLE</t>
  </si>
  <si>
    <t>RESULTADO</t>
  </si>
  <si>
    <t>TOTAL</t>
  </si>
  <si>
    <t>IVA 19%</t>
  </si>
  <si>
    <t>SUBTOTAL</t>
  </si>
  <si>
    <t>DIFERENCIA</t>
  </si>
  <si>
    <t>VALOR TOTAL</t>
  </si>
  <si>
    <t>CANTIDAD</t>
  </si>
  <si>
    <t>UNIDAD</t>
  </si>
  <si>
    <t xml:space="preserve">              Subgerente Administrativo</t>
  </si>
  <si>
    <t xml:space="preserve">              Jefe  Oficina  Gestión Contractual </t>
  </si>
  <si>
    <t>Vo.Bo. SANDRA  MILENA  CUBILLOS  GONZALEZ</t>
  </si>
  <si>
    <t>VERIFICACION TOTAL</t>
  </si>
  <si>
    <t>VERIFICACION FINANCIERA</t>
  </si>
  <si>
    <t>VERIFICACIÓN EXPERIENCIA</t>
  </si>
  <si>
    <t>VERIFICACIÓN TÉCNICA</t>
  </si>
  <si>
    <t>VERIFICACIÓN ECONÓMICA</t>
  </si>
  <si>
    <t>VERIFICACION JURÍDICA</t>
  </si>
  <si>
    <t>OFERENTE</t>
  </si>
  <si>
    <t xml:space="preserve">ESTUDIOS CIVILES Y SANITARIOS ESSERE-EXPERIENCIA GENERAL </t>
  </si>
  <si>
    <t>CAR CORPORACIÓN AUTONOMA REGIONAL DE CUNDINAMARCA</t>
  </si>
  <si>
    <t>276 DE 2004</t>
  </si>
  <si>
    <t xml:space="preserve">REALIZACIÓN DE LOS ESTUDIOS, DISEÑOS Y PLIEGOS DE CONDICIONES PARA LA REALIZACIÓN DE LAS OBRAS DE REHABILITACIÓN, OPTIMIZACIÓN Y ELABORACIÓN DE LOS DISEÑOS DE AMPLIACIÓN DE 19 PLANTAS DE TRATAMIENTO DE AGUAS RESIDUALES </t>
  </si>
  <si>
    <t>ENERO 26 DE 2005  - OCTUBRE 19 DE 2005</t>
  </si>
  <si>
    <t xml:space="preserve">DEBE SUBSANAR </t>
  </si>
  <si>
    <t>AGUAS RESIDUOS Y MEDIO AMBIENTE</t>
  </si>
  <si>
    <t>7. Valor del contrato (% PARTICIPACIÓN).</t>
  </si>
  <si>
    <t>ESTUDIOS Y DISEÑOS DEFINITIVOS DE LA PLANTA DE TRATAMIENTO DE AGUAS RESIDUALES DEL MUNICIPIO EL ROSAL- CUNDINAMARCA</t>
  </si>
  <si>
    <t>CONSORCIO: GELVER AYALA Y ESTUDIOS CIVILES Y SANITARIOS ESSERE S.A
PARTICIPACIÓN: (50%)</t>
  </si>
  <si>
    <t>MAYO 15 2002-JUNIO 30 DE 2002</t>
  </si>
  <si>
    <t>EXPERIENCIA GENERAL</t>
  </si>
  <si>
    <t>EXPERIENCIA ESPECÍFICA</t>
  </si>
  <si>
    <t>BOGOTANA DE AGUAS Y SANEAMIENTO S.A-SUEZ LYONNAISE DES EAUX- DEGREMONT E.SP S.A BAS</t>
  </si>
  <si>
    <t>-</t>
  </si>
  <si>
    <t>ASESORIA AMBIENTAL PARA LA IMPÑLEMENTACIÓN DEL PLAN DE MANEJO AMBIENTAL PARA EL DISEÑO, CONSTRUCCIÓN Y OPERACIÓN DE LA PLANTA DE TRATAMIENTO DE AGUAS RESIDUALES EL SALITRE</t>
  </si>
  <si>
    <t>ENERO 26 1998-ENERO 26 DE 2001</t>
  </si>
  <si>
    <t>CURE MEJÍA ARQUITECTOS LTDA</t>
  </si>
  <si>
    <t>DISEÑO, INTEVENTORIA Y SEGUIMIENTO AMBIENTAL DE LA CONSTRUCCIÓN DE LA PLANTA DE TRATAMIENTO DE AGUAS RESIDUALES DEL PROYECTO UNIABASTOS EN LA AUTO. MEDELLIN K.M 5 VIA BOGOTA SIBERIA</t>
  </si>
  <si>
    <t>1 DE JUNIO 1995 - 1 DE OCTUBRE DE 1995</t>
  </si>
  <si>
    <t>TERMINAL TERRESTRE DE CARGA DE BOGOTÁ</t>
  </si>
  <si>
    <t xml:space="preserve">OPTIMIZACIÓN Y MANTENIMIENTO DEL SISTEMA DE ESTACIÓN DE BOMBEO Y PLANTA DE TRATAMIENTO DE AGUAS RESIDUALES </t>
  </si>
  <si>
    <t>1 JUNIO 2012 - 1 JUNIO DE 2013</t>
  </si>
  <si>
    <t>NO CUMPLE (DEBE SUBSANAR)</t>
  </si>
  <si>
    <t>LEVANTAMIENTOS Y GENERACIÓN DE INFORMACIÓN</t>
  </si>
  <si>
    <t>UN</t>
  </si>
  <si>
    <t>VALOR UNITARIO</t>
  </si>
  <si>
    <t xml:space="preserve">PRESUPUESTO OFICIAL </t>
  </si>
  <si>
    <t>ESSERE S.A</t>
  </si>
  <si>
    <t>ELABORACION DE DIAGNOSTICO DEL SISTEMA ACTUAL</t>
  </si>
  <si>
    <t xml:space="preserve">ESTUDIO Y SELECCIÓN DE ALTERNATIVIAS </t>
  </si>
  <si>
    <t>DISEÑO Y MEMORIAS DE CALCULO</t>
  </si>
  <si>
    <t>CUMPLE (FOLIO 149)</t>
  </si>
  <si>
    <t>NO CUMPLE (SUBSANAR)</t>
  </si>
  <si>
    <t>Vo. Bo. MARIA ELIZABETH VALERO RICO</t>
  </si>
  <si>
    <t>EXPERIENCIA ESPECIFICA ADICIONAL DEL PROPONENTE</t>
  </si>
  <si>
    <t>EXPERIENCIA ADICIONAL DEL EQUIPO PROFESIONAL EVALUABLE</t>
  </si>
  <si>
    <t>APOYO A LA INDUSTRIA NACIONAL</t>
  </si>
  <si>
    <t>CRITERIO DE ASIGNACIÓN</t>
  </si>
  <si>
    <t>PUNTAJE MÁXIMO</t>
  </si>
  <si>
    <t>PUNTAJE ASIGNADO</t>
  </si>
  <si>
    <t>CONCEPTO</t>
  </si>
  <si>
    <t>REQUISITO</t>
  </si>
  <si>
    <t>PUNTAJE</t>
  </si>
  <si>
    <t>Si el proponente adicionalmente a lo exigido en la experiencia general y especifica habilitante, acredita un total de dos (2) contratos ejecutados  cuyo objeto consista en la ejecución de Contratos de estudios y diseños de la planta de tratamiento de aguas residuales.</t>
  </si>
  <si>
    <t>Si el proponente adicionalmente a lo exigido en la experiencia general y especifica habilitante, acredita  un total de TRES (3) contratos ejecutados cuyo objeto consista en la ejecución de Contratos de estudios y diseños de la planta de tratamiento de aguas residuales.</t>
  </si>
  <si>
    <t>Si el proponente adicionalmente a lo exigido en la experiencia general y especifica habilitante, acredita  un total de CUATRO (4) contratos ejecutados  cuyo objeto consista en la ejecución de Contratos de estudios y diseños de la planta de tratamiento de aguas residuales.</t>
  </si>
  <si>
    <t>Si el proponente adicionalmente a lo exigido en la experiencia general y especifica habilitante, acredita  un total de CINCO (5) contratos ejecutados cuyo objeto consista en la ejecución de Contratos de estudios y diseños de la planta de tratamiento de aguas residuales.</t>
  </si>
  <si>
    <t>PUNTAJE MÁXIMO PROPONENTE</t>
  </si>
  <si>
    <t>PUNTAJE OTORGADO</t>
  </si>
  <si>
    <t>EXPERIENCIA ESPECIFICA ADICIONAL DEL PROPONENTE POR NUMERO DE CONTRATOS EJECUTADOS</t>
  </si>
  <si>
    <t>NO APORTA CERTIFICACIONES</t>
  </si>
  <si>
    <t>EXPERIENCIA ESPECÍFICA PUNTUABLE DEL PROPONENTE.</t>
  </si>
  <si>
    <t>Si el proponente acredita mediante mínimo UNO (1)  y máximo dos (2) Contratos cuyo objeto consista en la ejecución de Contratos de estudios y diseños de la planta de tratamiento de aguas residuales cuya sumatoria de sus valores expresados en SMMLV SEA IGUAL O SUPERIOR A 0.5 VEZ  EL PRESUPUESTO OFICIAL  E INFERIOR A 1  VECES EL PRESUPUESTO OFICIAL.</t>
  </si>
  <si>
    <t>Si el proponente acredita mediante mínimo UNO (1) y máximo dos (2) Contratos ejecutados cuyo objeto consista en la ejecución de Contratos de estudios y diseños de la planta de tratamiento de aguas residuales cuya sumatoria de sus valores expresados en SMMLV SEA IGUAL O SUPERIOR A 1 VEZ  EL PRESUPUESTO OFICIAL  E INFERIOR A 1.5  VECES EL PRESUPUESTO OFICIAL.</t>
  </si>
  <si>
    <t>Si el proponente acredita mediante mínimo UNO (1)  y máximo dos (2) Contratos ejecutados cuyo objeto consista en la ejecución de Contratos de estudios y diseños de la planta de tratamiento de aguas residuales cuya sumatoria de sus valores expresados en SMMLV SEA IGUAL O SUPERIOR A 1.5 VECES EL PRESUPUESTO OFICIAL E INFERIOR A 2 VECES EL PRESUPUESTO OFICIAL.</t>
  </si>
  <si>
    <t>Si el proponente acredita mediante mínimo UNO (1) y máximo dos (2) Contratos ejecutados cuyo objeto consista en la ejecución de Contratos de estudios y diseños de la planta de tratamiento de aguas residuales cuya sumatoria de sus valores expresados en SMMLV SEA IGUAL O SUPERIOR A 2 VECES EL PRESUPUESTO OFICIAL.</t>
  </si>
  <si>
    <t>PUNTAJE OTRGADO</t>
  </si>
  <si>
    <t>CARGO</t>
  </si>
  <si>
    <t>Director de consultoría</t>
  </si>
  <si>
    <t>En UN (1) contrato como Director de consultoría  en un cuyo objeto consista en la ejecución de Contratos de estudios y diseños de la planta de tratamiento de aguas residuales cuyo valor expresado en SMMLV sea de 1.5 Veces el presupuesto oficial.</t>
  </si>
  <si>
    <t>En UN (1) contrato como Director de consultoría  en un cuyo objeto consista en la ejecución de Contratos de estudios y diseños de la planta de tratamiento de aguas residuales cuyo valor expresado en SMMLV sea de 2.0 Veces el presupuesto oficial.</t>
  </si>
  <si>
    <t>Ingeniero de procesos</t>
  </si>
  <si>
    <t>En UN (1) contrato como Ingeniero de procesos o similar  en un cuyo objeto consista en la ejecución de Contratos de estudios y diseños de la planta de tratamiento de aguas residuales domésticas e industriales cuyo valor expresado en SMMLV sea de 1.5 Veces el presupuesto oficial.</t>
  </si>
  <si>
    <t>En UN (1) contrato como Ingeniero de procesos o similar en un cuyo objeto consista en la ejecución de Contratos de estudios y diseños de la planta de tratamiento de aguas residuales domésticas e industriales cuyo valor expresado en SMMLV sea de 2.0 Veces el presupuesto oficial.</t>
  </si>
  <si>
    <t xml:space="preserve">PUNTAJE </t>
  </si>
  <si>
    <t>EXPERIENCIA ADICIONAL Y FORMACIÓN COMPLEMENTARIA DEL EQUIPO PROFESIONAL EVALUABLE</t>
  </si>
  <si>
    <t>EXPERIENCIA ESPECIFICA ADICIONAL DEL PROPONENTE EN CONTRATOS EJECUTADOS</t>
  </si>
  <si>
    <t>PUNTAJE TOTAL</t>
  </si>
  <si>
    <t>ORIGEN DE LOS BIENES Y SERVICIOS</t>
  </si>
  <si>
    <t xml:space="preserve">Bienes y Servicios nacionales </t>
  </si>
  <si>
    <t>100 puntos</t>
  </si>
  <si>
    <t>Mixtos con más del 50% nacional</t>
  </si>
  <si>
    <t>80 puntos</t>
  </si>
  <si>
    <t>Mixtos 50% nacional y 50% extranjero</t>
  </si>
  <si>
    <t>50 puntos</t>
  </si>
  <si>
    <t>Mixtos con menos del 50% nacional</t>
  </si>
  <si>
    <t>40 puntos</t>
  </si>
  <si>
    <t>Bienes y Servicios extranjeros</t>
  </si>
  <si>
    <t>30 puntos</t>
  </si>
  <si>
    <t>INVITACION  ABIERTA  No. 008 - 2020</t>
  </si>
  <si>
    <t>EVALUACION JURIDICA</t>
  </si>
  <si>
    <t xml:space="preserve">ESTUDIOS  CIVILES  Y SANITARIOS  ESSERE S.A.  EN REORGANIZACION </t>
  </si>
  <si>
    <t xml:space="preserve">2.1. 1. CARTA DE PRESENTACIÓN DE LA OFERTA </t>
  </si>
  <si>
    <t xml:space="preserve">La carta de presentación de la OFERTA, deberá ser diligenciada de acuerdo al Formulario No. 1 adjunto a las condiciones de contratación, firmada por el OFERENTE.
</t>
  </si>
  <si>
    <t>2.1.1.1 EXISTENCIA Y REPRESENTACIÓN LEGAL</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</si>
  <si>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</si>
  <si>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</si>
  <si>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copia de la CC del Representante Legal</t>
  </si>
  <si>
    <t xml:space="preserve">2.1.1.3. PERSONAS NATURALES </t>
  </si>
  <si>
    <t>N/A</t>
  </si>
  <si>
    <t xml:space="preserve">Las personas naturales deberán presentar fotocopia de la cédula de ciudadanía. En el caso de ser comerciantes deberán presentar copia del Registro Mercantil. </t>
  </si>
  <si>
    <t>2.1.1.5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</si>
  <si>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</si>
  <si>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2.1.1.9.GARANTÍA DE SERIEDAD DE LA OFERTA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</si>
  <si>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</si>
  <si>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2.1.1.10 CERTIFICACIÓN EXPEDIDA POR LA CONTRALORÍA GENERAL DE LA REPÚBLICA. </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</si>
  <si>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</si>
  <si>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2.1.11 ANTECEDENTES DISCIPLINARIOS DE LA PROCURADURÍA GENERAL DE LA NACIÓN</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</si>
  <si>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</si>
  <si>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2.1.1.12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</si>
  <si>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</si>
  <si>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 xml:space="preserve">CUMPLE -                                                                      Se  verifico en página </t>
  </si>
  <si>
    <t>2.1.1.12 REGISTRO UNICO TRIBUTARIO (RUT)</t>
  </si>
  <si>
    <t>El OFERENTE deberá presentar con la OFERTA, fotocopia del Registro Único Tributario</t>
  </si>
  <si>
    <t>2.1.1.13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</si>
  <si>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</si>
  <si>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2.1.1.14 INSCRIPCIÓN EN EL REGISTRO INTERNO DE PROVEEDORES DE LA EMPRESA</t>
  </si>
  <si>
    <t xml:space="preserve">Se  verifico  en página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</si>
  <si>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</si>
  <si>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2.1.1.15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</si>
  <si>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</si>
  <si>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 xml:space="preserve">SANDRA MILENA  CUBILLOS  GONZALEZ </t>
  </si>
  <si>
    <t>Vo.B. RUTH MARINA NOVOA HERRERA</t>
  </si>
  <si>
    <t xml:space="preserve">           Subgerente Financiera</t>
  </si>
  <si>
    <t>INVITACIÓN ABIERTA No 08 DE 2020</t>
  </si>
  <si>
    <t>CONSULTORIA PARA LA ACTUALIZACIÓN DE ESTUDIOS Y DISEÑOS CORREPONDIENTES A LA PLANTA DE TRATAMIENTO DE AGUAS RESIDUALES DOMESTICAS E INDUSTRIALES  DE LA EMPRESA DE LICORES DE CUNDINAMARCA SEGUN LA NORMATIVA VIGENTE.</t>
  </si>
  <si>
    <t>EVALUACION DOCUMENTOS</t>
  </si>
  <si>
    <t>DOCUMENTO</t>
  </si>
  <si>
    <t>ESTUDIOS CIVILES Y SANITARIOS ESSERE S.A.EN REORGANIZACIÓN</t>
  </si>
  <si>
    <t>NIT</t>
  </si>
  <si>
    <t>860528698-8</t>
  </si>
  <si>
    <t>CUMPLE CON DOCUMENTOS</t>
  </si>
  <si>
    <t xml:space="preserve"> NO CUMPLE</t>
  </si>
  <si>
    <t>Registro Único de Proponentes a diciembre 31 de 2018 y/o 31 de diciembre de 2019 y /o Balance General al 31 de diciembre de 2018 y/o 31 de diciembre de 2019</t>
  </si>
  <si>
    <r>
      <t xml:space="preserve">Presenta el Estado de Situación Financiera al 31 de diciembre de 2019 y 2018 </t>
    </r>
    <r>
      <rPr>
        <b/>
        <sz val="8"/>
        <rFont val="Arial"/>
        <family val="2"/>
      </rPr>
      <t>CUMPLE</t>
    </r>
  </si>
  <si>
    <t>Balance General</t>
  </si>
  <si>
    <t>Presenta el Balance General Clasificado sin firma del Representante Legal, Contador y Revisor Fiscal "Como estudios Civiles y Sanitarios EESSERE S.A. en Reorganización  al cierre 31 dic-2019 CUMPLE</t>
  </si>
  <si>
    <t>Estadod e resultados</t>
  </si>
  <si>
    <t>Presenta el estado de Resultados Integral 2018 y 2019 sin firmas -NO CUMPLE</t>
  </si>
  <si>
    <t>Certificación de los Estados Financieros , por el Contador Público y el Representente Legal en los términos de la ley 222 de 1995</t>
  </si>
  <si>
    <t>NO CUMPLE</t>
  </si>
  <si>
    <t>Notas a los Estados Financieros</t>
  </si>
  <si>
    <t>Certificado de Antecedentes Disciplinarios vigente del contador y del Revisor Fiscal,expedido por la Junta Central de Contadores con vigencia no superior a tres meses</t>
  </si>
  <si>
    <t xml:space="preserve">Declaración de Renta del año 2018 o 2019 </t>
  </si>
  <si>
    <t>INDICADORES FINANCIEROS</t>
  </si>
  <si>
    <t>SOLICITADOS</t>
  </si>
  <si>
    <t>PRESUPUESTO OFICIAL:$ 142.800.00 Iva Responsable</t>
  </si>
  <si>
    <t>LIQUIDEZ</t>
  </si>
  <si>
    <t>AC/PC</t>
  </si>
  <si>
    <t>&gt; = 1,0</t>
  </si>
  <si>
    <t>CAPITAL DE TRABAJO</t>
  </si>
  <si>
    <t>AC- PC</t>
  </si>
  <si>
    <t>Igual o mayor  a (1) una vez el presupuesto oficial</t>
  </si>
  <si>
    <t>ENDEUDAMIENTO</t>
  </si>
  <si>
    <t>PT/AT * 100</t>
  </si>
  <si>
    <t>&lt;=60%</t>
  </si>
  <si>
    <t>En Col $</t>
  </si>
  <si>
    <t>Activo corriente</t>
  </si>
  <si>
    <t>SI</t>
  </si>
  <si>
    <t>Pasivo corriente</t>
  </si>
  <si>
    <t>(-) Pasivo corriente</t>
  </si>
  <si>
    <t>Pasivo Total</t>
  </si>
  <si>
    <t>NO</t>
  </si>
  <si>
    <t>Activo Total</t>
  </si>
  <si>
    <t>OBTENIDO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</si>
</sst>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quot;$&quot;\ #,##0_);[Red]\(&quot;$&quot;\ #,##0\)"/>
    <numFmt numFmtId="166" formatCode="_(&quot;$&quot;\ * #,##0.00_);_(&quot;$&quot;\ * \(#,##0.00\);_(&quot;$&quot;\ * &quot;-&quot;??_);_(@_)"/>
    <numFmt numFmtId="167" formatCode="_([$$-240A]\ * #,##0.00_);_([$$-240A]\ * \(#,##0.00\);_([$$-240A]\ * &quot;-&quot;??_);_(@_)"/>
    <numFmt numFmtId="168" formatCode="_(&quot;$&quot;\ * #,##0_);_(&quot;$&quot;\ * \(#,##0\);_(&quot;$&quot;\ * &quot;-&quot;??_);_(@_)"/>
    <numFmt numFmtId="169" formatCode="0.0%"/>
    <numFmt numFmtId="170" formatCode="_(* #,##0_);_(* \(#,##0\);_(* &quot;-&quot;??_);_(@_)"/>
    <numFmt numFmtId="171" formatCode="_(&quot;$&quot;\ * #,##0_);_(&quot;$&quot;\ * \(#,##0\);_(&quot;$&quot;\ * &quot;-&quot;_);_(@_)"/>
  </numFmts>
  <fonts count="34" x14ac:knownFonts="1">
    <font>
      <sz val="11"/>
      <color theme="1"/>
      <name val="Calibri"/>
      <family val="2"/>
      <scheme val="minor"/>
    </font>
    <font>
      <sz val="10"/>
      <name val="Arial"/>
      <family val="2"/>
    </font>
    <font>
      <sz val="12"/>
      <name val="Arial"/>
      <family val="2"/>
    </font>
    <font>
      <b/>
      <sz val="12"/>
      <name val="Arial"/>
      <family val="2"/>
    </font>
    <font>
      <sz val="11"/>
      <color rgb="FFFF0000"/>
      <name val="Arial"/>
      <family val="2"/>
    </font>
    <font>
      <sz val="11"/>
      <color rgb="FF000000"/>
      <name val="Arial"/>
      <family val="2"/>
    </font>
    <font>
      <b/>
      <sz val="11"/>
      <color rgb="FF000000"/>
      <name val="Arial"/>
      <family val="2"/>
    </font>
    <font>
      <sz val="10"/>
      <color rgb="FF000000"/>
      <name val="Arial"/>
      <family val="2"/>
    </font>
    <font>
      <sz val="11"/>
      <color theme="1"/>
      <name val="Calibri"/>
      <family val="2"/>
      <scheme val="minor"/>
    </font>
    <font>
      <b/>
      <sz val="11"/>
      <color theme="1"/>
      <name val="Calibri"/>
      <family val="2"/>
      <scheme val="minor"/>
    </font>
    <font>
      <b/>
      <sz val="8"/>
      <name val="Arial"/>
      <family val="2"/>
    </font>
    <font>
      <sz val="8"/>
      <name val="Arial"/>
      <family val="2"/>
    </font>
    <font>
      <sz val="8"/>
      <color rgb="FFFF0000"/>
      <name val="Arial"/>
      <family val="2"/>
    </font>
    <font>
      <sz val="8"/>
      <color theme="1"/>
      <name val="Arial"/>
      <family val="2"/>
    </font>
    <font>
      <b/>
      <sz val="8"/>
      <color theme="1"/>
      <name val="Arial"/>
      <family val="2"/>
    </font>
    <font>
      <b/>
      <sz val="10"/>
      <name val="Arial"/>
      <family val="2"/>
    </font>
    <font>
      <b/>
      <sz val="11"/>
      <color rgb="FF000000"/>
      <name val="Calibri"/>
      <family val="2"/>
      <scheme val="minor"/>
    </font>
    <font>
      <sz val="11"/>
      <color rgb="FF000000"/>
      <name val="Calibri"/>
      <family val="2"/>
      <scheme val="minor"/>
    </font>
    <font>
      <sz val="11"/>
      <name val="Calibri"/>
      <family val="2"/>
      <scheme val="minor"/>
    </font>
    <font>
      <b/>
      <sz val="11"/>
      <name val="Calibri"/>
      <family val="2"/>
      <scheme val="minor"/>
    </font>
    <font>
      <sz val="9"/>
      <color rgb="FF000000"/>
      <name val="Arial"/>
      <family val="2"/>
    </font>
    <font>
      <sz val="8"/>
      <color rgb="FF000000"/>
      <name val="Arial"/>
      <family val="2"/>
    </font>
    <font>
      <b/>
      <sz val="9"/>
      <color rgb="FF000000"/>
      <name val="Arial"/>
      <family val="2"/>
    </font>
    <font>
      <b/>
      <sz val="11"/>
      <color theme="1"/>
      <name val="Arial"/>
      <family val="2"/>
    </font>
    <font>
      <sz val="11"/>
      <color theme="1"/>
      <name val="Arial"/>
      <family val="2"/>
    </font>
    <font>
      <b/>
      <sz val="12"/>
      <color theme="1"/>
      <name val="Arial"/>
      <family val="2"/>
    </font>
    <font>
      <sz val="8"/>
      <color theme="1"/>
      <name val="Calibri"/>
      <family val="2"/>
      <scheme val="minor"/>
    </font>
    <font>
      <sz val="9"/>
      <color theme="1"/>
      <name val="Calibri"/>
      <family val="2"/>
      <scheme val="minor"/>
    </font>
    <font>
      <sz val="12"/>
      <color theme="1"/>
      <name val="Arial"/>
      <family val="2"/>
    </font>
    <font>
      <b/>
      <sz val="11"/>
      <name val="Arial"/>
      <family val="2"/>
    </font>
    <font>
      <b/>
      <sz val="9"/>
      <color theme="1"/>
      <name val="Arial"/>
      <family val="2"/>
    </font>
    <font>
      <sz val="10"/>
      <color theme="1"/>
      <name val="Calibri"/>
      <family val="2"/>
      <scheme val="minor"/>
    </font>
    <font>
      <b/>
      <sz val="9"/>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style="medium">
        <color auto="1"/>
      </left>
      <right style="medium">
        <color auto="1"/>
      </right>
      <top/>
      <bottom style="hair">
        <color auto="1"/>
      </bottom>
      <diagonal/>
    </border>
    <border>
      <left style="medium">
        <color indexed="64"/>
      </left>
      <right style="medium">
        <color indexed="64"/>
      </right>
      <top style="medium">
        <color indexed="64"/>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right/>
      <top style="medium">
        <color indexed="64"/>
      </top>
      <bottom/>
      <diagonal/>
    </border>
    <border>
      <left style="medium">
        <color auto="1"/>
      </left>
      <right/>
      <top/>
      <bottom/>
      <diagonal/>
    </border>
  </borders>
  <cellStyleXfs count="5">
    <xf numFmtId="0" fontId="0" fillId="0" borderId="0"/>
    <xf numFmtId="0" fontId="1" fillId="0" borderId="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cellStyleXfs>
  <cellXfs count="246">
    <xf numFmtId="0" fontId="0" fillId="0" borderId="0" xfId="0"/>
    <xf numFmtId="0" fontId="0" fillId="0" borderId="0" xfId="0" applyAlignment="1">
      <alignment horizontal="center" vertical="center"/>
    </xf>
    <xf numFmtId="0" fontId="0" fillId="0" borderId="0" xfId="0" applyAlignment="1">
      <alignment vertical="center"/>
    </xf>
    <xf numFmtId="0" fontId="3" fillId="0" borderId="0" xfId="1" applyFont="1" applyBorder="1" applyAlignment="1">
      <alignment wrapText="1"/>
    </xf>
    <xf numFmtId="0" fontId="4" fillId="0" borderId="0" xfId="0" applyFont="1" applyAlignment="1">
      <alignment horizontal="justify" vertical="center"/>
    </xf>
    <xf numFmtId="0" fontId="5" fillId="0" borderId="1" xfId="0" applyFont="1" applyBorder="1" applyAlignment="1">
      <alignment horizontal="justify" vertical="center"/>
    </xf>
    <xf numFmtId="0" fontId="0" fillId="0" borderId="1" xfId="0" applyBorder="1" applyAlignment="1">
      <alignment horizontal="center" vertical="center"/>
    </xf>
    <xf numFmtId="0" fontId="5"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justify" vertical="center"/>
    </xf>
    <xf numFmtId="0" fontId="3" fillId="0" borderId="0" xfId="1" applyFont="1" applyBorder="1" applyAlignment="1">
      <alignment horizontal="left" wrapText="1"/>
    </xf>
    <xf numFmtId="0" fontId="5" fillId="0" borderId="0" xfId="0" applyFont="1" applyAlignment="1">
      <alignment vertical="center" wrapText="1"/>
    </xf>
    <xf numFmtId="0" fontId="0" fillId="0" borderId="0" xfId="0" applyAlignment="1"/>
    <xf numFmtId="0" fontId="10" fillId="0" borderId="0" xfId="1" applyFont="1" applyBorder="1" applyAlignment="1">
      <alignment wrapText="1"/>
    </xf>
    <xf numFmtId="0" fontId="1" fillId="0" borderId="0" xfId="0" applyFont="1"/>
    <xf numFmtId="0" fontId="11" fillId="0" borderId="0" xfId="0" applyFont="1" applyBorder="1" applyAlignment="1">
      <alignment horizontal="center" vertical="center" wrapText="1"/>
    </xf>
    <xf numFmtId="166"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 fillId="0" borderId="0" xfId="0" applyFont="1" applyAlignment="1"/>
    <xf numFmtId="166" fontId="13" fillId="0" borderId="0" xfId="2" applyFont="1" applyBorder="1" applyAlignment="1">
      <alignment horizontal="center" vertical="center" wrapText="1"/>
    </xf>
    <xf numFmtId="17" fontId="11" fillId="0" borderId="0" xfId="0" applyNumberFormat="1" applyFont="1" applyBorder="1" applyAlignment="1">
      <alignment horizontal="center" vertical="center" wrapText="1"/>
    </xf>
    <xf numFmtId="0" fontId="11" fillId="0" borderId="0" xfId="0" applyFont="1" applyBorder="1" applyAlignment="1">
      <alignment vertical="center" wrapText="1"/>
    </xf>
    <xf numFmtId="0" fontId="10" fillId="0" borderId="1" xfId="0" applyFont="1" applyBorder="1" applyAlignment="1">
      <alignment horizontal="center" vertical="center" wrapText="1"/>
    </xf>
    <xf numFmtId="166" fontId="13" fillId="0" borderId="1" xfId="2" applyFont="1" applyBorder="1" applyAlignment="1">
      <alignment horizontal="center" vertical="center" wrapText="1"/>
    </xf>
    <xf numFmtId="0" fontId="11" fillId="0" borderId="1" xfId="0" applyFont="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67" fontId="11" fillId="0" borderId="1" xfId="2" applyNumberFormat="1" applyFont="1" applyBorder="1" applyAlignment="1">
      <alignment horizontal="center" vertical="center" wrapText="1"/>
    </xf>
    <xf numFmtId="0" fontId="15" fillId="0" borderId="0" xfId="0" applyFont="1" applyAlignment="1">
      <alignment horizontal="center" vertical="center"/>
    </xf>
    <xf numFmtId="0" fontId="5" fillId="0" borderId="0" xfId="0" applyFont="1" applyAlignment="1"/>
    <xf numFmtId="0" fontId="0" fillId="0" borderId="0" xfId="0" applyFont="1" applyAlignment="1">
      <alignment vertical="center"/>
    </xf>
    <xf numFmtId="168" fontId="0" fillId="0" borderId="0" xfId="2" applyNumberFormat="1" applyFont="1" applyAlignment="1">
      <alignment vertical="center"/>
    </xf>
    <xf numFmtId="0" fontId="0" fillId="0" borderId="0" xfId="0" applyFont="1" applyAlignment="1">
      <alignment horizontal="center" vertical="center"/>
    </xf>
    <xf numFmtId="0" fontId="9" fillId="3" borderId="12" xfId="0" applyFont="1" applyFill="1" applyBorder="1" applyAlignment="1">
      <alignment horizontal="center" vertical="center"/>
    </xf>
    <xf numFmtId="0" fontId="0" fillId="0" borderId="1" xfId="0" applyFont="1" applyBorder="1" applyAlignment="1">
      <alignment horizontal="center" vertical="center" wrapText="1"/>
    </xf>
    <xf numFmtId="165" fontId="0" fillId="0" borderId="1" xfId="0" applyNumberFormat="1" applyFont="1" applyBorder="1" applyAlignment="1">
      <alignment horizontal="center" vertical="center"/>
    </xf>
    <xf numFmtId="168" fontId="0" fillId="0" borderId="1" xfId="2" applyNumberFormat="1" applyFont="1" applyBorder="1" applyAlignment="1">
      <alignment horizontal="center" vertical="center"/>
    </xf>
    <xf numFmtId="0" fontId="16" fillId="0" borderId="1"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Border="1" applyAlignment="1">
      <alignment horizontal="justify"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168" fontId="16" fillId="2" borderId="1" xfId="2" applyNumberFormat="1" applyFont="1" applyFill="1" applyBorder="1" applyAlignment="1">
      <alignment horizontal="center" vertical="center" wrapText="1"/>
    </xf>
    <xf numFmtId="0" fontId="0" fillId="0" borderId="0" xfId="0" applyFont="1" applyAlignment="1">
      <alignment vertical="center" wrapText="1"/>
    </xf>
    <xf numFmtId="0" fontId="19" fillId="0" borderId="0" xfId="0" applyFont="1" applyBorder="1" applyAlignment="1">
      <alignment horizontal="left" vertical="top" wrapText="1"/>
    </xf>
    <xf numFmtId="0" fontId="18" fillId="0" borderId="0" xfId="0" applyFont="1" applyBorder="1" applyAlignment="1">
      <alignment horizontal="left" vertical="top" wrapText="1"/>
    </xf>
    <xf numFmtId="0" fontId="19" fillId="0" borderId="0" xfId="0" applyFont="1" applyBorder="1" applyAlignment="1">
      <alignment vertical="top"/>
    </xf>
    <xf numFmtId="0" fontId="19" fillId="0" borderId="1" xfId="0" applyFont="1" applyFill="1" applyBorder="1" applyAlignment="1">
      <alignment horizontal="center"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1" xfId="0" applyFont="1" applyBorder="1" applyAlignment="1">
      <alignment horizontal="center" vertical="center" wrapText="1"/>
    </xf>
    <xf numFmtId="0" fontId="6" fillId="0" borderId="7" xfId="0" applyFont="1" applyFill="1" applyBorder="1" applyAlignment="1">
      <alignment horizontal="center" vertical="center" wrapText="1"/>
    </xf>
    <xf numFmtId="0" fontId="19" fillId="0" borderId="8"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1" fillId="0" borderId="1" xfId="0" applyFont="1" applyBorder="1" applyAlignment="1">
      <alignment horizontal="left" vertical="center" wrapText="1"/>
    </xf>
    <xf numFmtId="166" fontId="11" fillId="0" borderId="1" xfId="2" applyFont="1" applyBorder="1" applyAlignment="1">
      <alignment horizontal="center" vertical="center" wrapText="1"/>
    </xf>
    <xf numFmtId="0" fontId="13" fillId="0" borderId="18" xfId="0" applyFont="1" applyBorder="1" applyAlignment="1">
      <alignment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165" fontId="13" fillId="0" borderId="18" xfId="0" applyNumberFormat="1" applyFont="1" applyBorder="1" applyAlignment="1">
      <alignment horizontal="center" vertical="center" wrapText="1"/>
    </xf>
    <xf numFmtId="165" fontId="13" fillId="0" borderId="19" xfId="0" applyNumberFormat="1" applyFont="1" applyBorder="1" applyAlignment="1">
      <alignment horizontal="center" vertical="center" wrapText="1"/>
    </xf>
    <xf numFmtId="0" fontId="13" fillId="0" borderId="20" xfId="0" applyFont="1" applyBorder="1" applyAlignment="1">
      <alignment horizontal="center" vertical="center"/>
    </xf>
    <xf numFmtId="0" fontId="1" fillId="0" borderId="0" xfId="1" applyFont="1" applyBorder="1" applyAlignment="1">
      <alignment horizontal="left" vertical="top" wrapText="1"/>
    </xf>
    <xf numFmtId="165" fontId="13" fillId="0" borderId="21" xfId="0" applyNumberFormat="1" applyFont="1" applyBorder="1" applyAlignment="1">
      <alignment horizontal="center" vertical="center" wrapText="1"/>
    </xf>
    <xf numFmtId="165" fontId="13" fillId="0" borderId="22" xfId="0" applyNumberFormat="1" applyFont="1" applyBorder="1" applyAlignment="1">
      <alignment horizontal="center" vertical="center" wrapText="1"/>
    </xf>
    <xf numFmtId="0" fontId="16" fillId="2" borderId="1" xfId="0" applyFont="1" applyFill="1" applyBorder="1" applyAlignment="1">
      <alignment vertical="center" wrapText="1"/>
    </xf>
    <xf numFmtId="165" fontId="0" fillId="0" borderId="1" xfId="2" applyNumberFormat="1" applyFont="1" applyBorder="1" applyAlignment="1">
      <alignment horizontal="center" vertical="center"/>
    </xf>
    <xf numFmtId="0" fontId="21" fillId="0" borderId="21" xfId="0" applyFont="1" applyBorder="1" applyAlignment="1">
      <alignment horizontal="justify" vertical="center"/>
    </xf>
    <xf numFmtId="0" fontId="5" fillId="0" borderId="0" xfId="0" applyFont="1" applyBorder="1" applyAlignment="1">
      <alignment horizontal="justify" vertical="center"/>
    </xf>
    <xf numFmtId="0" fontId="5" fillId="4" borderId="18" xfId="0" applyFont="1" applyFill="1" applyBorder="1" applyAlignment="1">
      <alignment horizontal="justify" vertical="center"/>
    </xf>
    <xf numFmtId="0" fontId="5" fillId="4" borderId="25" xfId="0" applyFont="1" applyFill="1" applyBorder="1" applyAlignment="1">
      <alignment horizontal="justify" vertical="center"/>
    </xf>
    <xf numFmtId="0" fontId="21" fillId="0" borderId="26" xfId="0" applyFont="1" applyBorder="1" applyAlignment="1">
      <alignment horizontal="justify" vertical="center"/>
    </xf>
    <xf numFmtId="0" fontId="5" fillId="4" borderId="27" xfId="0" applyFont="1" applyFill="1" applyBorder="1" applyAlignment="1">
      <alignment horizontal="justify" vertical="center"/>
    </xf>
    <xf numFmtId="0" fontId="11" fillId="0" borderId="2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9" xfId="0" applyFont="1" applyBorder="1" applyAlignment="1">
      <alignment horizontal="center" vertical="center" wrapText="1"/>
    </xf>
    <xf numFmtId="0" fontId="21" fillId="0" borderId="0" xfId="0" applyFont="1" applyBorder="1" applyAlignment="1">
      <alignment horizontal="justify" vertical="center"/>
    </xf>
    <xf numFmtId="0" fontId="22" fillId="0" borderId="20" xfId="0" applyFont="1" applyBorder="1" applyAlignment="1">
      <alignment horizontal="justify" vertical="center" wrapText="1"/>
    </xf>
    <xf numFmtId="0" fontId="22" fillId="0" borderId="18" xfId="0" applyFont="1" applyBorder="1" applyAlignment="1">
      <alignment horizontal="justify" vertical="center" wrapText="1"/>
    </xf>
    <xf numFmtId="0" fontId="20" fillId="0" borderId="21"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25" xfId="0" applyFont="1" applyBorder="1" applyAlignment="1">
      <alignment horizontal="justify" vertical="center" wrapText="1"/>
    </xf>
    <xf numFmtId="0" fontId="22" fillId="0" borderId="26" xfId="0" applyFont="1" applyBorder="1" applyAlignment="1">
      <alignment horizontal="justify" vertical="center" wrapText="1"/>
    </xf>
    <xf numFmtId="0" fontId="10" fillId="0" borderId="27" xfId="0" applyFont="1" applyBorder="1" applyAlignment="1">
      <alignment horizontal="center" vertical="center" wrapText="1"/>
    </xf>
    <xf numFmtId="0" fontId="22" fillId="0" borderId="30" xfId="0" applyFont="1" applyBorder="1" applyAlignment="1">
      <alignment horizontal="justify" vertical="center" wrapText="1"/>
    </xf>
    <xf numFmtId="0" fontId="22" fillId="0" borderId="33" xfId="0" applyFont="1" applyBorder="1" applyAlignment="1">
      <alignment horizontal="justify" vertical="center" wrapText="1"/>
    </xf>
    <xf numFmtId="0" fontId="20" fillId="0" borderId="34" xfId="0" applyFont="1" applyBorder="1" applyAlignment="1">
      <alignment horizontal="justify" vertical="center" wrapText="1"/>
    </xf>
    <xf numFmtId="0" fontId="20" fillId="0" borderId="35" xfId="0" applyFont="1" applyBorder="1" applyAlignment="1">
      <alignment horizontal="justify" vertical="center" wrapText="1"/>
    </xf>
    <xf numFmtId="0" fontId="20" fillId="0" borderId="36"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8" xfId="0" applyFont="1" applyBorder="1" applyAlignment="1">
      <alignment horizontal="justify" vertical="center" wrapText="1"/>
    </xf>
    <xf numFmtId="0" fontId="5" fillId="0" borderId="40" xfId="0" applyFont="1" applyBorder="1" applyAlignment="1">
      <alignment vertical="center" wrapText="1"/>
    </xf>
    <xf numFmtId="0" fontId="6" fillId="0" borderId="33"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7" xfId="0" applyFont="1" applyBorder="1" applyAlignment="1">
      <alignment horizontal="justify" vertical="center" wrapText="1"/>
    </xf>
    <xf numFmtId="0" fontId="12" fillId="0" borderId="41" xfId="0" applyFont="1" applyBorder="1" applyAlignment="1">
      <alignment horizontal="center" vertical="center" wrapText="1"/>
    </xf>
    <xf numFmtId="0" fontId="21" fillId="0" borderId="20" xfId="0" applyFont="1" applyBorder="1" applyAlignment="1">
      <alignment horizontal="justify" vertical="center"/>
    </xf>
    <xf numFmtId="0" fontId="11" fillId="0" borderId="20" xfId="0" applyFont="1" applyBorder="1" applyAlignment="1">
      <alignment horizontal="center" vertical="center" wrapText="1"/>
    </xf>
    <xf numFmtId="0" fontId="23" fillId="0" borderId="20" xfId="0" applyFont="1" applyBorder="1" applyAlignment="1">
      <alignment horizontal="justify" vertical="center" wrapText="1"/>
    </xf>
    <xf numFmtId="0" fontId="23" fillId="0" borderId="18" xfId="0" applyFont="1" applyBorder="1" applyAlignment="1">
      <alignment horizontal="justify" vertical="center" wrapText="1"/>
    </xf>
    <xf numFmtId="0" fontId="24" fillId="0" borderId="23" xfId="0" applyFont="1" applyBorder="1" applyAlignment="1">
      <alignment horizontal="justify" vertical="center" wrapText="1"/>
    </xf>
    <xf numFmtId="0" fontId="24" fillId="0" borderId="26" xfId="0" applyFont="1" applyBorder="1" applyAlignment="1">
      <alignment horizontal="justify" vertical="center" wrapText="1"/>
    </xf>
    <xf numFmtId="0" fontId="1" fillId="0" borderId="28" xfId="0" applyFont="1" applyBorder="1"/>
    <xf numFmtId="0" fontId="1" fillId="0" borderId="29" xfId="0" applyFont="1" applyBorder="1"/>
    <xf numFmtId="0" fontId="22" fillId="0" borderId="32" xfId="0" applyFont="1" applyBorder="1" applyAlignment="1">
      <alignment vertical="center" wrapText="1"/>
    </xf>
    <xf numFmtId="0" fontId="1" fillId="5" borderId="27" xfId="0" applyFont="1" applyFill="1" applyBorder="1"/>
    <xf numFmtId="0" fontId="3"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27" fillId="0" borderId="0" xfId="0" applyFont="1"/>
    <xf numFmtId="0" fontId="3" fillId="0" borderId="1" xfId="0" applyFont="1" applyBorder="1" applyAlignment="1">
      <alignment vertical="center"/>
    </xf>
    <xf numFmtId="0" fontId="28" fillId="0" borderId="1"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25" fillId="0" borderId="1" xfId="0" applyFont="1" applyBorder="1" applyAlignment="1">
      <alignment horizontal="justify" vertical="center"/>
    </xf>
    <xf numFmtId="0" fontId="25" fillId="0" borderId="1" xfId="0" applyFont="1" applyBorder="1" applyAlignment="1">
      <alignment wrapText="1"/>
    </xf>
    <xf numFmtId="0" fontId="28" fillId="0" borderId="1" xfId="0" applyFont="1" applyBorder="1" applyAlignment="1">
      <alignment wrapText="1"/>
    </xf>
    <xf numFmtId="0" fontId="28" fillId="0" borderId="1" xfId="0" applyFont="1" applyFill="1" applyBorder="1" applyAlignment="1">
      <alignment wrapText="1"/>
    </xf>
    <xf numFmtId="0" fontId="28" fillId="0" borderId="1" xfId="0" applyFont="1" applyBorder="1" applyAlignment="1">
      <alignment horizontal="justify" vertical="top" wrapText="1"/>
    </xf>
    <xf numFmtId="0" fontId="2"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5" fillId="0" borderId="1" xfId="0" applyFont="1" applyBorder="1" applyAlignment="1">
      <alignment vertical="center" wrapText="1"/>
    </xf>
    <xf numFmtId="0" fontId="28" fillId="0" borderId="1" xfId="0" applyFont="1" applyBorder="1" applyAlignment="1">
      <alignment horizontal="justify" vertical="center" wrapText="1"/>
    </xf>
    <xf numFmtId="0" fontId="25"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6" fillId="0" borderId="0" xfId="0" applyFont="1" applyAlignment="1"/>
    <xf numFmtId="0" fontId="14" fillId="0" borderId="0" xfId="0" applyFont="1" applyAlignment="1">
      <alignment horizontal="left" vertical="justify"/>
    </xf>
    <xf numFmtId="0" fontId="14" fillId="0" borderId="30" xfId="0" applyFont="1" applyBorder="1" applyAlignment="1">
      <alignment horizontal="center" vertical="center"/>
    </xf>
    <xf numFmtId="0" fontId="14" fillId="0" borderId="30" xfId="0" applyFont="1" applyBorder="1" applyAlignment="1">
      <alignment horizontal="center" vertical="center" wrapText="1"/>
    </xf>
    <xf numFmtId="0" fontId="13" fillId="0" borderId="2" xfId="0" applyFont="1" applyBorder="1"/>
    <xf numFmtId="0" fontId="13" fillId="0" borderId="2" xfId="0" applyFont="1" applyBorder="1" applyAlignment="1">
      <alignment horizontal="center" vertical="center"/>
    </xf>
    <xf numFmtId="0" fontId="14" fillId="0" borderId="1" xfId="0" applyFont="1" applyBorder="1" applyAlignment="1">
      <alignment horizontal="justify" vertical="justify" wrapText="1"/>
    </xf>
    <xf numFmtId="169" fontId="10" fillId="0" borderId="1" xfId="4" applyNumberFormat="1" applyFont="1" applyBorder="1" applyAlignment="1">
      <alignment horizontal="center" vertical="justify"/>
    </xf>
    <xf numFmtId="0" fontId="13" fillId="0" borderId="3" xfId="0" applyFont="1" applyBorder="1" applyAlignment="1">
      <alignment horizontal="justify" vertical="top" wrapText="1"/>
    </xf>
    <xf numFmtId="0" fontId="11" fillId="0" borderId="3" xfId="0" applyFont="1" applyBorder="1" applyAlignment="1">
      <alignment horizontal="justify" vertical="top" wrapText="1"/>
    </xf>
    <xf numFmtId="0" fontId="13" fillId="0" borderId="1" xfId="0" applyFont="1" applyBorder="1" applyAlignment="1">
      <alignment vertical="justify"/>
    </xf>
    <xf numFmtId="0" fontId="13" fillId="0" borderId="1" xfId="0" applyFont="1" applyBorder="1" applyAlignment="1">
      <alignment horizontal="justify" vertical="top" wrapText="1"/>
    </xf>
    <xf numFmtId="0" fontId="13" fillId="0" borderId="1" xfId="0" applyFont="1" applyFill="1" applyBorder="1" applyAlignment="1">
      <alignment vertical="justify"/>
    </xf>
    <xf numFmtId="0" fontId="13" fillId="0" borderId="1" xfId="0" applyFont="1" applyBorder="1" applyAlignment="1">
      <alignment horizontal="justify" vertical="justify" wrapText="1"/>
    </xf>
    <xf numFmtId="0" fontId="13" fillId="0" borderId="1" xfId="0" applyFont="1" applyBorder="1" applyAlignment="1">
      <alignment horizontal="center" vertical="center"/>
    </xf>
    <xf numFmtId="0" fontId="13" fillId="0" borderId="1" xfId="0" applyFont="1" applyBorder="1" applyAlignment="1">
      <alignment horizontal="center"/>
    </xf>
    <xf numFmtId="0" fontId="13" fillId="0" borderId="32" xfId="0" applyFont="1" applyBorder="1" applyAlignment="1">
      <alignment horizontal="center" vertical="center"/>
    </xf>
    <xf numFmtId="0" fontId="13" fillId="0" borderId="32" xfId="0" applyFont="1" applyBorder="1" applyAlignment="1">
      <alignment horizontal="center" vertical="center" wrapText="1"/>
    </xf>
    <xf numFmtId="0" fontId="0" fillId="0" borderId="0" xfId="0" applyBorder="1"/>
    <xf numFmtId="0" fontId="13" fillId="0" borderId="42" xfId="0" applyFont="1" applyBorder="1"/>
    <xf numFmtId="0" fontId="13" fillId="0" borderId="30" xfId="0" applyFont="1" applyBorder="1"/>
    <xf numFmtId="0" fontId="13" fillId="0" borderId="43"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vertical="justify"/>
    </xf>
    <xf numFmtId="0" fontId="13" fillId="0" borderId="44" xfId="0" applyFont="1" applyBorder="1" applyAlignment="1">
      <alignment horizontal="justify" vertical="center" wrapText="1"/>
    </xf>
    <xf numFmtId="0" fontId="13" fillId="0" borderId="44" xfId="0" applyFont="1" applyBorder="1" applyAlignment="1">
      <alignment horizontal="justify" vertical="justify" wrapText="1"/>
    </xf>
    <xf numFmtId="165" fontId="13" fillId="0" borderId="44" xfId="3" applyNumberFormat="1" applyFont="1" applyBorder="1" applyAlignment="1">
      <alignment horizontal="justify" vertical="center" wrapText="1"/>
    </xf>
    <xf numFmtId="0" fontId="13" fillId="0" borderId="45" xfId="0" applyFont="1" applyBorder="1" applyAlignment="1">
      <alignment horizontal="justify" vertical="center" wrapText="1"/>
    </xf>
    <xf numFmtId="0" fontId="13" fillId="0" borderId="45" xfId="0" applyFont="1" applyBorder="1"/>
    <xf numFmtId="0" fontId="13" fillId="0" borderId="45" xfId="0" applyFont="1" applyBorder="1" applyAlignment="1">
      <alignment horizontal="center"/>
    </xf>
    <xf numFmtId="0" fontId="0" fillId="0" borderId="0" xfId="0" applyFont="1" applyBorder="1"/>
    <xf numFmtId="0" fontId="9" fillId="0" borderId="0" xfId="0" applyFont="1" applyBorder="1" applyAlignment="1">
      <alignment horizontal="center"/>
    </xf>
    <xf numFmtId="0" fontId="32" fillId="6" borderId="20" xfId="0" applyFont="1" applyFill="1" applyBorder="1" applyAlignment="1">
      <alignment horizontal="center" vertical="justify" wrapText="1"/>
    </xf>
    <xf numFmtId="0" fontId="32" fillId="6" borderId="47" xfId="0" applyFont="1" applyFill="1" applyBorder="1"/>
    <xf numFmtId="0" fontId="27" fillId="6" borderId="0" xfId="0" applyFont="1" applyFill="1" applyBorder="1"/>
    <xf numFmtId="0" fontId="27" fillId="6" borderId="24" xfId="0" applyFont="1" applyFill="1" applyBorder="1"/>
    <xf numFmtId="0" fontId="27" fillId="0" borderId="47" xfId="0" applyFont="1" applyBorder="1"/>
    <xf numFmtId="0" fontId="27" fillId="0" borderId="26" xfId="0" applyFont="1" applyFill="1" applyBorder="1" applyAlignment="1">
      <alignment horizontal="center"/>
    </xf>
    <xf numFmtId="170" fontId="27" fillId="0" borderId="26" xfId="3" applyNumberFormat="1" applyFont="1" applyBorder="1"/>
    <xf numFmtId="39" fontId="27" fillId="0" borderId="0" xfId="3" applyNumberFormat="1" applyFont="1" applyBorder="1"/>
    <xf numFmtId="164" fontId="32" fillId="0" borderId="24" xfId="3" applyNumberFormat="1" applyFont="1" applyBorder="1" applyAlignment="1">
      <alignment horizontal="center"/>
    </xf>
    <xf numFmtId="0" fontId="27" fillId="0" borderId="0" xfId="0" applyFont="1" applyFill="1" applyBorder="1" applyAlignment="1">
      <alignment horizontal="center"/>
    </xf>
    <xf numFmtId="170" fontId="27" fillId="0" borderId="0" xfId="3" applyNumberFormat="1" applyFont="1" applyBorder="1"/>
    <xf numFmtId="164" fontId="27" fillId="0" borderId="0" xfId="3" applyNumberFormat="1" applyFont="1" applyBorder="1"/>
    <xf numFmtId="0" fontId="27" fillId="0" borderId="0" xfId="0" applyFont="1" applyBorder="1"/>
    <xf numFmtId="171" fontId="27" fillId="0" borderId="0" xfId="2" applyNumberFormat="1" applyFont="1" applyBorder="1"/>
    <xf numFmtId="2" fontId="27" fillId="0" borderId="0" xfId="4" applyNumberFormat="1" applyFont="1" applyBorder="1"/>
    <xf numFmtId="0" fontId="27" fillId="0" borderId="31" xfId="0" applyFont="1" applyBorder="1"/>
    <xf numFmtId="0" fontId="27" fillId="0" borderId="26" xfId="0" applyFont="1" applyBorder="1"/>
    <xf numFmtId="164" fontId="32" fillId="0" borderId="23" xfId="3" applyNumberFormat="1" applyFont="1" applyBorder="1" applyAlignment="1">
      <alignment horizontal="center"/>
    </xf>
    <xf numFmtId="170" fontId="27" fillId="0" borderId="0" xfId="3" applyNumberFormat="1" applyFont="1"/>
    <xf numFmtId="164" fontId="27" fillId="0" borderId="0" xfId="3" applyNumberFormat="1" applyFont="1"/>
    <xf numFmtId="0" fontId="0" fillId="0" borderId="0" xfId="0" applyAlignment="1">
      <alignment wrapText="1"/>
    </xf>
    <xf numFmtId="0" fontId="0" fillId="0" borderId="1" xfId="0" applyBorder="1"/>
    <xf numFmtId="0" fontId="0" fillId="0" borderId="1" xfId="0" applyBorder="1" applyAlignment="1">
      <alignment wrapText="1"/>
    </xf>
    <xf numFmtId="0" fontId="2" fillId="0" borderId="0" xfId="1" applyFont="1" applyBorder="1" applyAlignment="1">
      <alignment horizontal="left" vertical="top" wrapText="1"/>
    </xf>
    <xf numFmtId="0" fontId="5" fillId="0" borderId="1" xfId="0" applyFont="1" applyBorder="1" applyAlignment="1">
      <alignment horizontal="justify" vertical="center"/>
    </xf>
    <xf numFmtId="0" fontId="6" fillId="0" borderId="1"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lignment horizontal="center" vertical="center" wrapText="1"/>
    </xf>
    <xf numFmtId="0" fontId="3" fillId="0" borderId="0" xfId="1" applyFont="1" applyBorder="1" applyAlignment="1">
      <alignment horizontal="left"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9"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22" fillId="0" borderId="31" xfId="0" applyFont="1" applyBorder="1" applyAlignment="1">
      <alignment horizontal="justify" vertical="center" wrapText="1"/>
    </xf>
    <xf numFmtId="0" fontId="22" fillId="0" borderId="21" xfId="0" applyFont="1" applyBorder="1" applyAlignment="1">
      <alignment horizontal="justify"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39" xfId="0" applyFont="1" applyBorder="1" applyAlignment="1">
      <alignment horizontal="center" vertical="center" wrapText="1"/>
    </xf>
    <xf numFmtId="17" fontId="10" fillId="0" borderId="32" xfId="0" applyNumberFormat="1" applyFont="1" applyBorder="1" applyAlignment="1">
      <alignment horizontal="center" vertical="center" wrapText="1"/>
    </xf>
    <xf numFmtId="17" fontId="10" fillId="0" borderId="25" xfId="0" applyNumberFormat="1" applyFont="1" applyBorder="1" applyAlignment="1">
      <alignment horizontal="center" vertical="center" wrapText="1"/>
    </xf>
    <xf numFmtId="17" fontId="10" fillId="0" borderId="18" xfId="0" applyNumberFormat="1" applyFont="1" applyBorder="1" applyAlignment="1">
      <alignment horizontal="center" vertical="center" wrapText="1"/>
    </xf>
    <xf numFmtId="0" fontId="14"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22" fillId="0" borderId="32" xfId="0" applyFont="1" applyBorder="1" applyAlignment="1">
      <alignment horizontal="justify" vertical="center" wrapText="1"/>
    </xf>
    <xf numFmtId="0" fontId="22" fillId="0" borderId="18" xfId="0" applyFont="1" applyBorder="1" applyAlignment="1">
      <alignment horizontal="justify"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7" xfId="0" applyFont="1" applyBorder="1" applyAlignment="1">
      <alignment horizontal="center" vertical="center" wrapText="1"/>
    </xf>
    <xf numFmtId="0" fontId="23" fillId="0" borderId="32" xfId="0" applyFont="1" applyBorder="1" applyAlignment="1">
      <alignment horizontal="center" wrapText="1"/>
    </xf>
    <xf numFmtId="0" fontId="23" fillId="0" borderId="25" xfId="0" applyFont="1" applyBorder="1" applyAlignment="1">
      <alignment horizontal="center" wrapText="1"/>
    </xf>
    <xf numFmtId="0" fontId="23" fillId="0" borderId="18" xfId="0" applyFont="1" applyBorder="1" applyAlignment="1">
      <alignment horizontal="center" wrapText="1"/>
    </xf>
    <xf numFmtId="0" fontId="5" fillId="0" borderId="3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3" xfId="0" applyFont="1" applyBorder="1" applyAlignment="1">
      <alignment horizontal="center" vertical="center" wrapText="1"/>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8" fillId="0" borderId="0" xfId="0" applyFont="1" applyBorder="1" applyAlignment="1">
      <alignment horizontal="left" vertical="top" wrapText="1"/>
    </xf>
    <xf numFmtId="0" fontId="19" fillId="0" borderId="0" xfId="0" applyFont="1" applyBorder="1" applyAlignment="1">
      <alignment horizontal="left" vertical="top" wrapText="1"/>
    </xf>
    <xf numFmtId="0" fontId="19" fillId="0" borderId="0" xfId="1" applyFont="1" applyBorder="1" applyAlignment="1">
      <alignment horizontal="left" vertical="top" wrapText="1"/>
    </xf>
    <xf numFmtId="0" fontId="18" fillId="0" borderId="0" xfId="1" applyFont="1" applyBorder="1" applyAlignment="1">
      <alignment horizontal="left" vertical="top" wrapText="1"/>
    </xf>
    <xf numFmtId="0" fontId="0" fillId="0" borderId="0" xfId="0" applyAlignment="1">
      <alignment horizontal="center" wrapText="1"/>
    </xf>
    <xf numFmtId="0" fontId="30" fillId="0" borderId="0" xfId="0" applyFont="1" applyAlignment="1">
      <alignment horizontal="center"/>
    </xf>
    <xf numFmtId="0" fontId="13" fillId="0" borderId="0" xfId="0" applyFont="1" applyAlignment="1">
      <alignment horizontal="justify" vertical="center" wrapText="1"/>
    </xf>
    <xf numFmtId="0" fontId="14" fillId="0" borderId="26" xfId="0" applyFont="1" applyBorder="1" applyAlignment="1">
      <alignment horizontal="center"/>
    </xf>
    <xf numFmtId="0" fontId="31" fillId="0" borderId="0" xfId="0" applyFont="1" applyAlignment="1">
      <alignment horizontal="justify" vertical="justify" wrapText="1"/>
    </xf>
    <xf numFmtId="0" fontId="32" fillId="6" borderId="40" xfId="0" applyFont="1" applyFill="1" applyBorder="1" applyAlignment="1">
      <alignment horizontal="center" vertical="justify" wrapText="1"/>
    </xf>
    <xf numFmtId="0" fontId="32" fillId="6" borderId="46" xfId="0" applyFont="1" applyFill="1" applyBorder="1" applyAlignment="1">
      <alignment horizontal="center" vertical="justify" wrapText="1"/>
    </xf>
    <xf numFmtId="0" fontId="32" fillId="6" borderId="33" xfId="0" applyFont="1" applyFill="1" applyBorder="1" applyAlignment="1">
      <alignment horizontal="center" vertical="justify" wrapText="1"/>
    </xf>
    <xf numFmtId="0" fontId="29" fillId="0" borderId="0" xfId="1" applyFont="1" applyBorder="1" applyAlignment="1">
      <alignment horizontal="left" wrapText="1"/>
    </xf>
    <xf numFmtId="0" fontId="25" fillId="0" borderId="1" xfId="0" applyFont="1" applyBorder="1" applyAlignment="1">
      <alignment horizontal="center"/>
    </xf>
    <xf numFmtId="0" fontId="33" fillId="0" borderId="1" xfId="0" applyFont="1" applyFill="1" applyBorder="1" applyAlignment="1">
      <alignment horizontal="center" vertical="center" wrapText="1"/>
    </xf>
  </cellXfs>
  <cellStyles count="5">
    <cellStyle name="Millares" xfId="3" builtinId="3"/>
    <cellStyle name="Moneda" xfId="2" builtinId="4"/>
    <cellStyle name="Normal" xfId="0" builtinId="0"/>
    <cellStyle name="Normal 3"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torres/Downloads/EVALUACI&#211;N%20INV.%20ABIERTA%20008-2020%20ESTUDIOS%20PLANTA%20TRATA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 val="Hoja1"/>
    </sheetNames>
    <sheetDataSet>
      <sheetData sheetId="0"/>
      <sheetData sheetId="1"/>
      <sheetData sheetId="2"/>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zoomScale="91" zoomScaleNormal="91" workbookViewId="0">
      <selection activeCell="B4" sqref="B4"/>
    </sheetView>
  </sheetViews>
  <sheetFormatPr baseColWidth="10" defaultRowHeight="15" x14ac:dyDescent="0.25"/>
  <cols>
    <col min="1" max="1" width="11" bestFit="1" customWidth="1"/>
    <col min="2" max="2" width="81.85546875" style="2" customWidth="1"/>
    <col min="3" max="3" width="37.7109375" style="1" customWidth="1"/>
  </cols>
  <sheetData>
    <row r="2" spans="1:3" x14ac:dyDescent="0.25">
      <c r="A2" s="183" t="s">
        <v>18</v>
      </c>
      <c r="B2" s="183"/>
      <c r="C2" s="183"/>
    </row>
    <row r="3" spans="1:3" ht="30" x14ac:dyDescent="0.25">
      <c r="A3" s="8" t="s">
        <v>6</v>
      </c>
      <c r="B3" s="8" t="s">
        <v>5</v>
      </c>
      <c r="C3" s="8" t="s">
        <v>7</v>
      </c>
    </row>
    <row r="4" spans="1:3" ht="103.5" customHeight="1" x14ac:dyDescent="0.25">
      <c r="A4" s="5">
        <v>1</v>
      </c>
      <c r="B4" s="9" t="s">
        <v>19</v>
      </c>
      <c r="C4" s="6" t="s">
        <v>4</v>
      </c>
    </row>
    <row r="5" spans="1:3" ht="42.75" x14ac:dyDescent="0.25">
      <c r="A5" s="5">
        <v>2</v>
      </c>
      <c r="B5" s="7" t="s">
        <v>8</v>
      </c>
      <c r="C5" s="6" t="s">
        <v>9</v>
      </c>
    </row>
    <row r="6" spans="1:3" x14ac:dyDescent="0.25">
      <c r="A6" s="182">
        <v>3</v>
      </c>
      <c r="B6" s="184" t="s">
        <v>10</v>
      </c>
      <c r="C6" s="189" t="s">
        <v>3</v>
      </c>
    </row>
    <row r="7" spans="1:3" x14ac:dyDescent="0.25">
      <c r="A7" s="182"/>
      <c r="B7" s="185"/>
      <c r="C7" s="190"/>
    </row>
    <row r="8" spans="1:3" x14ac:dyDescent="0.25">
      <c r="A8" s="182"/>
      <c r="B8" s="185"/>
      <c r="C8" s="190"/>
    </row>
    <row r="9" spans="1:3" x14ac:dyDescent="0.25">
      <c r="A9" s="182"/>
      <c r="B9" s="185"/>
      <c r="C9" s="190"/>
    </row>
    <row r="10" spans="1:3" x14ac:dyDescent="0.25">
      <c r="A10" s="182"/>
      <c r="B10" s="186"/>
      <c r="C10" s="191"/>
    </row>
    <row r="11" spans="1:3" ht="28.5" x14ac:dyDescent="0.25">
      <c r="A11" s="5">
        <v>4</v>
      </c>
      <c r="B11" s="11" t="s">
        <v>11</v>
      </c>
      <c r="C11" s="6" t="s">
        <v>1</v>
      </c>
    </row>
    <row r="12" spans="1:3" x14ac:dyDescent="0.25">
      <c r="A12" s="182">
        <v>5</v>
      </c>
      <c r="B12" s="187" t="s">
        <v>12</v>
      </c>
      <c r="C12" s="189" t="s">
        <v>13</v>
      </c>
    </row>
    <row r="13" spans="1:3" x14ac:dyDescent="0.25">
      <c r="A13" s="182"/>
      <c r="B13" s="188"/>
      <c r="C13" s="191"/>
    </row>
    <row r="14" spans="1:3" ht="42.75" x14ac:dyDescent="0.25">
      <c r="A14" s="5">
        <v>6</v>
      </c>
      <c r="B14" s="5" t="s">
        <v>14</v>
      </c>
      <c r="C14" s="6" t="s">
        <v>2</v>
      </c>
    </row>
    <row r="15" spans="1:3" ht="42.75" x14ac:dyDescent="0.25">
      <c r="A15" s="5">
        <v>7</v>
      </c>
      <c r="B15" s="5" t="s">
        <v>15</v>
      </c>
      <c r="C15" s="6" t="s">
        <v>16</v>
      </c>
    </row>
    <row r="16" spans="1:3" x14ac:dyDescent="0.25">
      <c r="B16" s="4"/>
    </row>
    <row r="17" spans="2:3" x14ac:dyDescent="0.25">
      <c r="B17" s="4"/>
    </row>
    <row r="18" spans="2:3" x14ac:dyDescent="0.25">
      <c r="B18" s="4"/>
    </row>
    <row r="19" spans="2:3" x14ac:dyDescent="0.25">
      <c r="B19" s="4"/>
    </row>
    <row r="20" spans="2:3" x14ac:dyDescent="0.25">
      <c r="B20" s="4"/>
    </row>
    <row r="21" spans="2:3" ht="15.75" x14ac:dyDescent="0.25">
      <c r="B21" s="10" t="s">
        <v>17</v>
      </c>
      <c r="C21" s="3"/>
    </row>
    <row r="22" spans="2:3" x14ac:dyDescent="0.25">
      <c r="B22" s="181" t="s">
        <v>0</v>
      </c>
      <c r="C22" s="181"/>
    </row>
  </sheetData>
  <mergeCells count="8">
    <mergeCell ref="B22:C22"/>
    <mergeCell ref="A12:A13"/>
    <mergeCell ref="A2:C2"/>
    <mergeCell ref="B6:B10"/>
    <mergeCell ref="B12:B13"/>
    <mergeCell ref="A6:A10"/>
    <mergeCell ref="C6:C10"/>
    <mergeCell ref="C12:C13"/>
  </mergeCells>
  <pageMargins left="0.70866141732283505" right="0.70866141732283505" top="0.74803149606299202" bottom="0.74803149606299202" header="0.31496062992126" footer="0.31496062992126"/>
  <pageSetup paperSize="5" scale="85" orientation="landscape" r:id="rId1"/>
  <headerFooter>
    <oddHeader>&amp;C&amp;"-,Negrita"&amp;14 EVALUACION    TECNICA DE  LA  INVTACION ABIERTA  No. 008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topLeftCell="A10" workbookViewId="0">
      <selection activeCell="M16" sqref="M16"/>
    </sheetView>
  </sheetViews>
  <sheetFormatPr baseColWidth="10" defaultRowHeight="15" x14ac:dyDescent="0.25"/>
  <cols>
    <col min="1" max="1" width="8.5703125" style="12" customWidth="1"/>
    <col min="2" max="2" width="5" customWidth="1"/>
    <col min="3" max="3" width="41.140625" customWidth="1"/>
    <col min="4" max="4" width="17.28515625" customWidth="1"/>
    <col min="5" max="5" width="15.7109375" customWidth="1"/>
    <col min="6" max="6" width="28.28515625" customWidth="1"/>
    <col min="7" max="7" width="23.42578125" customWidth="1"/>
    <col min="8" max="8" width="42.7109375" customWidth="1"/>
    <col min="9" max="9" width="16.85546875" customWidth="1"/>
    <col min="10" max="10" width="15.85546875" customWidth="1"/>
    <col min="11" max="11" width="18.28515625" customWidth="1"/>
    <col min="12" max="12" width="22.140625" customWidth="1"/>
    <col min="13" max="13" width="48.7109375" customWidth="1"/>
    <col min="14" max="14" width="11.28515625" customWidth="1"/>
    <col min="17" max="17" width="13.140625" customWidth="1"/>
    <col min="18" max="18" width="47.140625" customWidth="1"/>
    <col min="19" max="19" width="15.28515625" customWidth="1"/>
    <col min="20" max="20" width="18.85546875" customWidth="1"/>
    <col min="22" max="22" width="23.7109375" customWidth="1"/>
    <col min="24" max="24" width="16" customWidth="1"/>
    <col min="255" max="255" width="5.42578125" customWidth="1"/>
    <col min="256" max="256" width="5" customWidth="1"/>
    <col min="257" max="258" width="17.28515625" customWidth="1"/>
    <col min="259" max="259" width="15.7109375" customWidth="1"/>
    <col min="260" max="260" width="41.42578125" customWidth="1"/>
    <col min="261" max="261" width="21.7109375" customWidth="1"/>
    <col min="262" max="262" width="18.42578125" customWidth="1"/>
    <col min="263" max="263" width="19.28515625" customWidth="1"/>
    <col min="264" max="264" width="20.42578125" customWidth="1"/>
    <col min="511" max="511" width="5.42578125" customWidth="1"/>
    <col min="512" max="512" width="5" customWidth="1"/>
    <col min="513" max="514" width="17.28515625" customWidth="1"/>
    <col min="515" max="515" width="15.7109375" customWidth="1"/>
    <col min="516" max="516" width="41.42578125" customWidth="1"/>
    <col min="517" max="517" width="21.7109375" customWidth="1"/>
    <col min="518" max="518" width="18.42578125" customWidth="1"/>
    <col min="519" max="519" width="19.28515625" customWidth="1"/>
    <col min="520" max="520" width="20.42578125" customWidth="1"/>
    <col min="767" max="767" width="5.42578125" customWidth="1"/>
    <col min="768" max="768" width="5" customWidth="1"/>
    <col min="769" max="770" width="17.28515625" customWidth="1"/>
    <col min="771" max="771" width="15.7109375" customWidth="1"/>
    <col min="772" max="772" width="41.42578125" customWidth="1"/>
    <col min="773" max="773" width="21.7109375" customWidth="1"/>
    <col min="774" max="774" width="18.42578125" customWidth="1"/>
    <col min="775" max="775" width="19.28515625" customWidth="1"/>
    <col min="776" max="776" width="20.42578125" customWidth="1"/>
    <col min="1023" max="1023" width="5.42578125" customWidth="1"/>
    <col min="1024" max="1024" width="5" customWidth="1"/>
    <col min="1025" max="1026" width="17.28515625" customWidth="1"/>
    <col min="1027" max="1027" width="15.7109375" customWidth="1"/>
    <col min="1028" max="1028" width="41.42578125" customWidth="1"/>
    <col min="1029" max="1029" width="21.7109375" customWidth="1"/>
    <col min="1030" max="1030" width="18.42578125" customWidth="1"/>
    <col min="1031" max="1031" width="19.28515625" customWidth="1"/>
    <col min="1032" max="1032" width="20.42578125" customWidth="1"/>
    <col min="1279" max="1279" width="5.42578125" customWidth="1"/>
    <col min="1280" max="1280" width="5" customWidth="1"/>
    <col min="1281" max="1282" width="17.28515625" customWidth="1"/>
    <col min="1283" max="1283" width="15.7109375" customWidth="1"/>
    <col min="1284" max="1284" width="41.42578125" customWidth="1"/>
    <col min="1285" max="1285" width="21.7109375" customWidth="1"/>
    <col min="1286" max="1286" width="18.42578125" customWidth="1"/>
    <col min="1287" max="1287" width="19.28515625" customWidth="1"/>
    <col min="1288" max="1288" width="20.42578125" customWidth="1"/>
    <col min="1535" max="1535" width="5.42578125" customWidth="1"/>
    <col min="1536" max="1536" width="5" customWidth="1"/>
    <col min="1537" max="1538" width="17.28515625" customWidth="1"/>
    <col min="1539" max="1539" width="15.7109375" customWidth="1"/>
    <col min="1540" max="1540" width="41.42578125" customWidth="1"/>
    <col min="1541" max="1541" width="21.7109375" customWidth="1"/>
    <col min="1542" max="1542" width="18.42578125" customWidth="1"/>
    <col min="1543" max="1543" width="19.28515625" customWidth="1"/>
    <col min="1544" max="1544" width="20.42578125" customWidth="1"/>
    <col min="1791" max="1791" width="5.42578125" customWidth="1"/>
    <col min="1792" max="1792" width="5" customWidth="1"/>
    <col min="1793" max="1794" width="17.28515625" customWidth="1"/>
    <col min="1795" max="1795" width="15.7109375" customWidth="1"/>
    <col min="1796" max="1796" width="41.42578125" customWidth="1"/>
    <col min="1797" max="1797" width="21.7109375" customWidth="1"/>
    <col min="1798" max="1798" width="18.42578125" customWidth="1"/>
    <col min="1799" max="1799" width="19.28515625" customWidth="1"/>
    <col min="1800" max="1800" width="20.42578125" customWidth="1"/>
    <col min="2047" max="2047" width="5.42578125" customWidth="1"/>
    <col min="2048" max="2048" width="5" customWidth="1"/>
    <col min="2049" max="2050" width="17.28515625" customWidth="1"/>
    <col min="2051" max="2051" width="15.7109375" customWidth="1"/>
    <col min="2052" max="2052" width="41.42578125" customWidth="1"/>
    <col min="2053" max="2053" width="21.7109375" customWidth="1"/>
    <col min="2054" max="2054" width="18.42578125" customWidth="1"/>
    <col min="2055" max="2055" width="19.28515625" customWidth="1"/>
    <col min="2056" max="2056" width="20.42578125" customWidth="1"/>
    <col min="2303" max="2303" width="5.42578125" customWidth="1"/>
    <col min="2304" max="2304" width="5" customWidth="1"/>
    <col min="2305" max="2306" width="17.28515625" customWidth="1"/>
    <col min="2307" max="2307" width="15.7109375" customWidth="1"/>
    <col min="2308" max="2308" width="41.42578125" customWidth="1"/>
    <col min="2309" max="2309" width="21.7109375" customWidth="1"/>
    <col min="2310" max="2310" width="18.42578125" customWidth="1"/>
    <col min="2311" max="2311" width="19.28515625" customWidth="1"/>
    <col min="2312" max="2312" width="20.42578125" customWidth="1"/>
    <col min="2559" max="2559" width="5.42578125" customWidth="1"/>
    <col min="2560" max="2560" width="5" customWidth="1"/>
    <col min="2561" max="2562" width="17.28515625" customWidth="1"/>
    <col min="2563" max="2563" width="15.7109375" customWidth="1"/>
    <col min="2564" max="2564" width="41.42578125" customWidth="1"/>
    <col min="2565" max="2565" width="21.7109375" customWidth="1"/>
    <col min="2566" max="2566" width="18.42578125" customWidth="1"/>
    <col min="2567" max="2567" width="19.28515625" customWidth="1"/>
    <col min="2568" max="2568" width="20.42578125" customWidth="1"/>
    <col min="2815" max="2815" width="5.42578125" customWidth="1"/>
    <col min="2816" max="2816" width="5" customWidth="1"/>
    <col min="2817" max="2818" width="17.28515625" customWidth="1"/>
    <col min="2819" max="2819" width="15.7109375" customWidth="1"/>
    <col min="2820" max="2820" width="41.42578125" customWidth="1"/>
    <col min="2821" max="2821" width="21.7109375" customWidth="1"/>
    <col min="2822" max="2822" width="18.42578125" customWidth="1"/>
    <col min="2823" max="2823" width="19.28515625" customWidth="1"/>
    <col min="2824" max="2824" width="20.42578125" customWidth="1"/>
    <col min="3071" max="3071" width="5.42578125" customWidth="1"/>
    <col min="3072" max="3072" width="5" customWidth="1"/>
    <col min="3073" max="3074" width="17.28515625" customWidth="1"/>
    <col min="3075" max="3075" width="15.7109375" customWidth="1"/>
    <col min="3076" max="3076" width="41.42578125" customWidth="1"/>
    <col min="3077" max="3077" width="21.7109375" customWidth="1"/>
    <col min="3078" max="3078" width="18.42578125" customWidth="1"/>
    <col min="3079" max="3079" width="19.28515625" customWidth="1"/>
    <col min="3080" max="3080" width="20.42578125" customWidth="1"/>
    <col min="3327" max="3327" width="5.42578125" customWidth="1"/>
    <col min="3328" max="3328" width="5" customWidth="1"/>
    <col min="3329" max="3330" width="17.28515625" customWidth="1"/>
    <col min="3331" max="3331" width="15.7109375" customWidth="1"/>
    <col min="3332" max="3332" width="41.42578125" customWidth="1"/>
    <col min="3333" max="3333" width="21.7109375" customWidth="1"/>
    <col min="3334" max="3334" width="18.42578125" customWidth="1"/>
    <col min="3335" max="3335" width="19.28515625" customWidth="1"/>
    <col min="3336" max="3336" width="20.42578125" customWidth="1"/>
    <col min="3583" max="3583" width="5.42578125" customWidth="1"/>
    <col min="3584" max="3584" width="5" customWidth="1"/>
    <col min="3585" max="3586" width="17.28515625" customWidth="1"/>
    <col min="3587" max="3587" width="15.7109375" customWidth="1"/>
    <col min="3588" max="3588" width="41.42578125" customWidth="1"/>
    <col min="3589" max="3589" width="21.7109375" customWidth="1"/>
    <col min="3590" max="3590" width="18.42578125" customWidth="1"/>
    <col min="3591" max="3591" width="19.28515625" customWidth="1"/>
    <col min="3592" max="3592" width="20.42578125" customWidth="1"/>
    <col min="3839" max="3839" width="5.42578125" customWidth="1"/>
    <col min="3840" max="3840" width="5" customWidth="1"/>
    <col min="3841" max="3842" width="17.28515625" customWidth="1"/>
    <col min="3843" max="3843" width="15.7109375" customWidth="1"/>
    <col min="3844" max="3844" width="41.42578125" customWidth="1"/>
    <col min="3845" max="3845" width="21.7109375" customWidth="1"/>
    <col min="3846" max="3846" width="18.42578125" customWidth="1"/>
    <col min="3847" max="3847" width="19.28515625" customWidth="1"/>
    <col min="3848" max="3848" width="20.42578125" customWidth="1"/>
    <col min="4095" max="4095" width="5.42578125" customWidth="1"/>
    <col min="4096" max="4096" width="5" customWidth="1"/>
    <col min="4097" max="4098" width="17.28515625" customWidth="1"/>
    <col min="4099" max="4099" width="15.7109375" customWidth="1"/>
    <col min="4100" max="4100" width="41.42578125" customWidth="1"/>
    <col min="4101" max="4101" width="21.7109375" customWidth="1"/>
    <col min="4102" max="4102" width="18.42578125" customWidth="1"/>
    <col min="4103" max="4103" width="19.28515625" customWidth="1"/>
    <col min="4104" max="4104" width="20.42578125" customWidth="1"/>
    <col min="4351" max="4351" width="5.42578125" customWidth="1"/>
    <col min="4352" max="4352" width="5" customWidth="1"/>
    <col min="4353" max="4354" width="17.28515625" customWidth="1"/>
    <col min="4355" max="4355" width="15.7109375" customWidth="1"/>
    <col min="4356" max="4356" width="41.42578125" customWidth="1"/>
    <col min="4357" max="4357" width="21.7109375" customWidth="1"/>
    <col min="4358" max="4358" width="18.42578125" customWidth="1"/>
    <col min="4359" max="4359" width="19.28515625" customWidth="1"/>
    <col min="4360" max="4360" width="20.42578125" customWidth="1"/>
    <col min="4607" max="4607" width="5.42578125" customWidth="1"/>
    <col min="4608" max="4608" width="5" customWidth="1"/>
    <col min="4609" max="4610" width="17.28515625" customWidth="1"/>
    <col min="4611" max="4611" width="15.7109375" customWidth="1"/>
    <col min="4612" max="4612" width="41.42578125" customWidth="1"/>
    <col min="4613" max="4613" width="21.7109375" customWidth="1"/>
    <col min="4614" max="4614" width="18.42578125" customWidth="1"/>
    <col min="4615" max="4615" width="19.28515625" customWidth="1"/>
    <col min="4616" max="4616" width="20.42578125" customWidth="1"/>
    <col min="4863" max="4863" width="5.42578125" customWidth="1"/>
    <col min="4864" max="4864" width="5" customWidth="1"/>
    <col min="4865" max="4866" width="17.28515625" customWidth="1"/>
    <col min="4867" max="4867" width="15.7109375" customWidth="1"/>
    <col min="4868" max="4868" width="41.42578125" customWidth="1"/>
    <col min="4869" max="4869" width="21.7109375" customWidth="1"/>
    <col min="4870" max="4870" width="18.42578125" customWidth="1"/>
    <col min="4871" max="4871" width="19.28515625" customWidth="1"/>
    <col min="4872" max="4872" width="20.42578125" customWidth="1"/>
    <col min="5119" max="5119" width="5.42578125" customWidth="1"/>
    <col min="5120" max="5120" width="5" customWidth="1"/>
    <col min="5121" max="5122" width="17.28515625" customWidth="1"/>
    <col min="5123" max="5123" width="15.7109375" customWidth="1"/>
    <col min="5124" max="5124" width="41.42578125" customWidth="1"/>
    <col min="5125" max="5125" width="21.7109375" customWidth="1"/>
    <col min="5126" max="5126" width="18.42578125" customWidth="1"/>
    <col min="5127" max="5127" width="19.28515625" customWidth="1"/>
    <col min="5128" max="5128" width="20.42578125" customWidth="1"/>
    <col min="5375" max="5375" width="5.42578125" customWidth="1"/>
    <col min="5376" max="5376" width="5" customWidth="1"/>
    <col min="5377" max="5378" width="17.28515625" customWidth="1"/>
    <col min="5379" max="5379" width="15.7109375" customWidth="1"/>
    <col min="5380" max="5380" width="41.42578125" customWidth="1"/>
    <col min="5381" max="5381" width="21.7109375" customWidth="1"/>
    <col min="5382" max="5382" width="18.42578125" customWidth="1"/>
    <col min="5383" max="5383" width="19.28515625" customWidth="1"/>
    <col min="5384" max="5384" width="20.42578125" customWidth="1"/>
    <col min="5631" max="5631" width="5.42578125" customWidth="1"/>
    <col min="5632" max="5632" width="5" customWidth="1"/>
    <col min="5633" max="5634" width="17.28515625" customWidth="1"/>
    <col min="5635" max="5635" width="15.7109375" customWidth="1"/>
    <col min="5636" max="5636" width="41.42578125" customWidth="1"/>
    <col min="5637" max="5637" width="21.7109375" customWidth="1"/>
    <col min="5638" max="5638" width="18.42578125" customWidth="1"/>
    <col min="5639" max="5639" width="19.28515625" customWidth="1"/>
    <col min="5640" max="5640" width="20.42578125" customWidth="1"/>
    <col min="5887" max="5887" width="5.42578125" customWidth="1"/>
    <col min="5888" max="5888" width="5" customWidth="1"/>
    <col min="5889" max="5890" width="17.28515625" customWidth="1"/>
    <col min="5891" max="5891" width="15.7109375" customWidth="1"/>
    <col min="5892" max="5892" width="41.42578125" customWidth="1"/>
    <col min="5893" max="5893" width="21.7109375" customWidth="1"/>
    <col min="5894" max="5894" width="18.42578125" customWidth="1"/>
    <col min="5895" max="5895" width="19.28515625" customWidth="1"/>
    <col min="5896" max="5896" width="20.42578125" customWidth="1"/>
    <col min="6143" max="6143" width="5.42578125" customWidth="1"/>
    <col min="6144" max="6144" width="5" customWidth="1"/>
    <col min="6145" max="6146" width="17.28515625" customWidth="1"/>
    <col min="6147" max="6147" width="15.7109375" customWidth="1"/>
    <col min="6148" max="6148" width="41.42578125" customWidth="1"/>
    <col min="6149" max="6149" width="21.7109375" customWidth="1"/>
    <col min="6150" max="6150" width="18.42578125" customWidth="1"/>
    <col min="6151" max="6151" width="19.28515625" customWidth="1"/>
    <col min="6152" max="6152" width="20.42578125" customWidth="1"/>
    <col min="6399" max="6399" width="5.42578125" customWidth="1"/>
    <col min="6400" max="6400" width="5" customWidth="1"/>
    <col min="6401" max="6402" width="17.28515625" customWidth="1"/>
    <col min="6403" max="6403" width="15.7109375" customWidth="1"/>
    <col min="6404" max="6404" width="41.42578125" customWidth="1"/>
    <col min="6405" max="6405" width="21.7109375" customWidth="1"/>
    <col min="6406" max="6406" width="18.42578125" customWidth="1"/>
    <col min="6407" max="6407" width="19.28515625" customWidth="1"/>
    <col min="6408" max="6408" width="20.42578125" customWidth="1"/>
    <col min="6655" max="6655" width="5.42578125" customWidth="1"/>
    <col min="6656" max="6656" width="5" customWidth="1"/>
    <col min="6657" max="6658" width="17.28515625" customWidth="1"/>
    <col min="6659" max="6659" width="15.7109375" customWidth="1"/>
    <col min="6660" max="6660" width="41.42578125" customWidth="1"/>
    <col min="6661" max="6661" width="21.7109375" customWidth="1"/>
    <col min="6662" max="6662" width="18.42578125" customWidth="1"/>
    <col min="6663" max="6663" width="19.28515625" customWidth="1"/>
    <col min="6664" max="6664" width="20.42578125" customWidth="1"/>
    <col min="6911" max="6911" width="5.42578125" customWidth="1"/>
    <col min="6912" max="6912" width="5" customWidth="1"/>
    <col min="6913" max="6914" width="17.28515625" customWidth="1"/>
    <col min="6915" max="6915" width="15.7109375" customWidth="1"/>
    <col min="6916" max="6916" width="41.42578125" customWidth="1"/>
    <col min="6917" max="6917" width="21.7109375" customWidth="1"/>
    <col min="6918" max="6918" width="18.42578125" customWidth="1"/>
    <col min="6919" max="6919" width="19.28515625" customWidth="1"/>
    <col min="6920" max="6920" width="20.42578125" customWidth="1"/>
    <col min="7167" max="7167" width="5.42578125" customWidth="1"/>
    <col min="7168" max="7168" width="5" customWidth="1"/>
    <col min="7169" max="7170" width="17.28515625" customWidth="1"/>
    <col min="7171" max="7171" width="15.7109375" customWidth="1"/>
    <col min="7172" max="7172" width="41.42578125" customWidth="1"/>
    <col min="7173" max="7173" width="21.7109375" customWidth="1"/>
    <col min="7174" max="7174" width="18.42578125" customWidth="1"/>
    <col min="7175" max="7175" width="19.28515625" customWidth="1"/>
    <col min="7176" max="7176" width="20.42578125" customWidth="1"/>
    <col min="7423" max="7423" width="5.42578125" customWidth="1"/>
    <col min="7424" max="7424" width="5" customWidth="1"/>
    <col min="7425" max="7426" width="17.28515625" customWidth="1"/>
    <col min="7427" max="7427" width="15.7109375" customWidth="1"/>
    <col min="7428" max="7428" width="41.42578125" customWidth="1"/>
    <col min="7429" max="7429" width="21.7109375" customWidth="1"/>
    <col min="7430" max="7430" width="18.42578125" customWidth="1"/>
    <col min="7431" max="7431" width="19.28515625" customWidth="1"/>
    <col min="7432" max="7432" width="20.42578125" customWidth="1"/>
    <col min="7679" max="7679" width="5.42578125" customWidth="1"/>
    <col min="7680" max="7680" width="5" customWidth="1"/>
    <col min="7681" max="7682" width="17.28515625" customWidth="1"/>
    <col min="7683" max="7683" width="15.7109375" customWidth="1"/>
    <col min="7684" max="7684" width="41.42578125" customWidth="1"/>
    <col min="7685" max="7685" width="21.7109375" customWidth="1"/>
    <col min="7686" max="7686" width="18.42578125" customWidth="1"/>
    <col min="7687" max="7687" width="19.28515625" customWidth="1"/>
    <col min="7688" max="7688" width="20.42578125" customWidth="1"/>
    <col min="7935" max="7935" width="5.42578125" customWidth="1"/>
    <col min="7936" max="7936" width="5" customWidth="1"/>
    <col min="7937" max="7938" width="17.28515625" customWidth="1"/>
    <col min="7939" max="7939" width="15.7109375" customWidth="1"/>
    <col min="7940" max="7940" width="41.42578125" customWidth="1"/>
    <col min="7941" max="7941" width="21.7109375" customWidth="1"/>
    <col min="7942" max="7942" width="18.42578125" customWidth="1"/>
    <col min="7943" max="7943" width="19.28515625" customWidth="1"/>
    <col min="7944" max="7944" width="20.42578125" customWidth="1"/>
    <col min="8191" max="8191" width="5.42578125" customWidth="1"/>
    <col min="8192" max="8192" width="5" customWidth="1"/>
    <col min="8193" max="8194" width="17.28515625" customWidth="1"/>
    <col min="8195" max="8195" width="15.7109375" customWidth="1"/>
    <col min="8196" max="8196" width="41.42578125" customWidth="1"/>
    <col min="8197" max="8197" width="21.7109375" customWidth="1"/>
    <col min="8198" max="8198" width="18.42578125" customWidth="1"/>
    <col min="8199" max="8199" width="19.28515625" customWidth="1"/>
    <col min="8200" max="8200" width="20.42578125" customWidth="1"/>
    <col min="8447" max="8447" width="5.42578125" customWidth="1"/>
    <col min="8448" max="8448" width="5" customWidth="1"/>
    <col min="8449" max="8450" width="17.28515625" customWidth="1"/>
    <col min="8451" max="8451" width="15.7109375" customWidth="1"/>
    <col min="8452" max="8452" width="41.42578125" customWidth="1"/>
    <col min="8453" max="8453" width="21.7109375" customWidth="1"/>
    <col min="8454" max="8454" width="18.42578125" customWidth="1"/>
    <col min="8455" max="8455" width="19.28515625" customWidth="1"/>
    <col min="8456" max="8456" width="20.42578125" customWidth="1"/>
    <col min="8703" max="8703" width="5.42578125" customWidth="1"/>
    <col min="8704" max="8704" width="5" customWidth="1"/>
    <col min="8705" max="8706" width="17.28515625" customWidth="1"/>
    <col min="8707" max="8707" width="15.7109375" customWidth="1"/>
    <col min="8708" max="8708" width="41.42578125" customWidth="1"/>
    <col min="8709" max="8709" width="21.7109375" customWidth="1"/>
    <col min="8710" max="8710" width="18.42578125" customWidth="1"/>
    <col min="8711" max="8711" width="19.28515625" customWidth="1"/>
    <col min="8712" max="8712" width="20.42578125" customWidth="1"/>
    <col min="8959" max="8959" width="5.42578125" customWidth="1"/>
    <col min="8960" max="8960" width="5" customWidth="1"/>
    <col min="8961" max="8962" width="17.28515625" customWidth="1"/>
    <col min="8963" max="8963" width="15.7109375" customWidth="1"/>
    <col min="8964" max="8964" width="41.42578125" customWidth="1"/>
    <col min="8965" max="8965" width="21.7109375" customWidth="1"/>
    <col min="8966" max="8966" width="18.42578125" customWidth="1"/>
    <col min="8967" max="8967" width="19.28515625" customWidth="1"/>
    <col min="8968" max="8968" width="20.42578125" customWidth="1"/>
    <col min="9215" max="9215" width="5.42578125" customWidth="1"/>
    <col min="9216" max="9216" width="5" customWidth="1"/>
    <col min="9217" max="9218" width="17.28515625" customWidth="1"/>
    <col min="9219" max="9219" width="15.7109375" customWidth="1"/>
    <col min="9220" max="9220" width="41.42578125" customWidth="1"/>
    <col min="9221" max="9221" width="21.7109375" customWidth="1"/>
    <col min="9222" max="9222" width="18.42578125" customWidth="1"/>
    <col min="9223" max="9223" width="19.28515625" customWidth="1"/>
    <col min="9224" max="9224" width="20.42578125" customWidth="1"/>
    <col min="9471" max="9471" width="5.42578125" customWidth="1"/>
    <col min="9472" max="9472" width="5" customWidth="1"/>
    <col min="9473" max="9474" width="17.28515625" customWidth="1"/>
    <col min="9475" max="9475" width="15.7109375" customWidth="1"/>
    <col min="9476" max="9476" width="41.42578125" customWidth="1"/>
    <col min="9477" max="9477" width="21.7109375" customWidth="1"/>
    <col min="9478" max="9478" width="18.42578125" customWidth="1"/>
    <col min="9479" max="9479" width="19.28515625" customWidth="1"/>
    <col min="9480" max="9480" width="20.42578125" customWidth="1"/>
    <col min="9727" max="9727" width="5.42578125" customWidth="1"/>
    <col min="9728" max="9728" width="5" customWidth="1"/>
    <col min="9729" max="9730" width="17.28515625" customWidth="1"/>
    <col min="9731" max="9731" width="15.7109375" customWidth="1"/>
    <col min="9732" max="9732" width="41.42578125" customWidth="1"/>
    <col min="9733" max="9733" width="21.7109375" customWidth="1"/>
    <col min="9734" max="9734" width="18.42578125" customWidth="1"/>
    <col min="9735" max="9735" width="19.28515625" customWidth="1"/>
    <col min="9736" max="9736" width="20.42578125" customWidth="1"/>
    <col min="9983" max="9983" width="5.42578125" customWidth="1"/>
    <col min="9984" max="9984" width="5" customWidth="1"/>
    <col min="9985" max="9986" width="17.28515625" customWidth="1"/>
    <col min="9987" max="9987" width="15.7109375" customWidth="1"/>
    <col min="9988" max="9988" width="41.42578125" customWidth="1"/>
    <col min="9989" max="9989" width="21.7109375" customWidth="1"/>
    <col min="9990" max="9990" width="18.42578125" customWidth="1"/>
    <col min="9991" max="9991" width="19.28515625" customWidth="1"/>
    <col min="9992" max="9992" width="20.42578125" customWidth="1"/>
    <col min="10239" max="10239" width="5.42578125" customWidth="1"/>
    <col min="10240" max="10240" width="5" customWidth="1"/>
    <col min="10241" max="10242" width="17.28515625" customWidth="1"/>
    <col min="10243" max="10243" width="15.7109375" customWidth="1"/>
    <col min="10244" max="10244" width="41.42578125" customWidth="1"/>
    <col min="10245" max="10245" width="21.7109375" customWidth="1"/>
    <col min="10246" max="10246" width="18.42578125" customWidth="1"/>
    <col min="10247" max="10247" width="19.28515625" customWidth="1"/>
    <col min="10248" max="10248" width="20.42578125" customWidth="1"/>
    <col min="10495" max="10495" width="5.42578125" customWidth="1"/>
    <col min="10496" max="10496" width="5" customWidth="1"/>
    <col min="10497" max="10498" width="17.28515625" customWidth="1"/>
    <col min="10499" max="10499" width="15.7109375" customWidth="1"/>
    <col min="10500" max="10500" width="41.42578125" customWidth="1"/>
    <col min="10501" max="10501" width="21.7109375" customWidth="1"/>
    <col min="10502" max="10502" width="18.42578125" customWidth="1"/>
    <col min="10503" max="10503" width="19.28515625" customWidth="1"/>
    <col min="10504" max="10504" width="20.42578125" customWidth="1"/>
    <col min="10751" max="10751" width="5.42578125" customWidth="1"/>
    <col min="10752" max="10752" width="5" customWidth="1"/>
    <col min="10753" max="10754" width="17.28515625" customWidth="1"/>
    <col min="10755" max="10755" width="15.7109375" customWidth="1"/>
    <col min="10756" max="10756" width="41.42578125" customWidth="1"/>
    <col min="10757" max="10757" width="21.7109375" customWidth="1"/>
    <col min="10758" max="10758" width="18.42578125" customWidth="1"/>
    <col min="10759" max="10759" width="19.28515625" customWidth="1"/>
    <col min="10760" max="10760" width="20.42578125" customWidth="1"/>
    <col min="11007" max="11007" width="5.42578125" customWidth="1"/>
    <col min="11008" max="11008" width="5" customWidth="1"/>
    <col min="11009" max="11010" width="17.28515625" customWidth="1"/>
    <col min="11011" max="11011" width="15.7109375" customWidth="1"/>
    <col min="11012" max="11012" width="41.42578125" customWidth="1"/>
    <col min="11013" max="11013" width="21.7109375" customWidth="1"/>
    <col min="11014" max="11014" width="18.42578125" customWidth="1"/>
    <col min="11015" max="11015" width="19.28515625" customWidth="1"/>
    <col min="11016" max="11016" width="20.42578125" customWidth="1"/>
    <col min="11263" max="11263" width="5.42578125" customWidth="1"/>
    <col min="11264" max="11264" width="5" customWidth="1"/>
    <col min="11265" max="11266" width="17.28515625" customWidth="1"/>
    <col min="11267" max="11267" width="15.7109375" customWidth="1"/>
    <col min="11268" max="11268" width="41.42578125" customWidth="1"/>
    <col min="11269" max="11269" width="21.7109375" customWidth="1"/>
    <col min="11270" max="11270" width="18.42578125" customWidth="1"/>
    <col min="11271" max="11271" width="19.28515625" customWidth="1"/>
    <col min="11272" max="11272" width="20.42578125" customWidth="1"/>
    <col min="11519" max="11519" width="5.42578125" customWidth="1"/>
    <col min="11520" max="11520" width="5" customWidth="1"/>
    <col min="11521" max="11522" width="17.28515625" customWidth="1"/>
    <col min="11523" max="11523" width="15.7109375" customWidth="1"/>
    <col min="11524" max="11524" width="41.42578125" customWidth="1"/>
    <col min="11525" max="11525" width="21.7109375" customWidth="1"/>
    <col min="11526" max="11526" width="18.42578125" customWidth="1"/>
    <col min="11527" max="11527" width="19.28515625" customWidth="1"/>
    <col min="11528" max="11528" width="20.42578125" customWidth="1"/>
    <col min="11775" max="11775" width="5.42578125" customWidth="1"/>
    <col min="11776" max="11776" width="5" customWidth="1"/>
    <col min="11777" max="11778" width="17.28515625" customWidth="1"/>
    <col min="11779" max="11779" width="15.7109375" customWidth="1"/>
    <col min="11780" max="11780" width="41.42578125" customWidth="1"/>
    <col min="11781" max="11781" width="21.7109375" customWidth="1"/>
    <col min="11782" max="11782" width="18.42578125" customWidth="1"/>
    <col min="11783" max="11783" width="19.28515625" customWidth="1"/>
    <col min="11784" max="11784" width="20.42578125" customWidth="1"/>
    <col min="12031" max="12031" width="5.42578125" customWidth="1"/>
    <col min="12032" max="12032" width="5" customWidth="1"/>
    <col min="12033" max="12034" width="17.28515625" customWidth="1"/>
    <col min="12035" max="12035" width="15.7109375" customWidth="1"/>
    <col min="12036" max="12036" width="41.42578125" customWidth="1"/>
    <col min="12037" max="12037" width="21.7109375" customWidth="1"/>
    <col min="12038" max="12038" width="18.42578125" customWidth="1"/>
    <col min="12039" max="12039" width="19.28515625" customWidth="1"/>
    <col min="12040" max="12040" width="20.42578125" customWidth="1"/>
    <col min="12287" max="12287" width="5.42578125" customWidth="1"/>
    <col min="12288" max="12288" width="5" customWidth="1"/>
    <col min="12289" max="12290" width="17.28515625" customWidth="1"/>
    <col min="12291" max="12291" width="15.7109375" customWidth="1"/>
    <col min="12292" max="12292" width="41.42578125" customWidth="1"/>
    <col min="12293" max="12293" width="21.7109375" customWidth="1"/>
    <col min="12294" max="12294" width="18.42578125" customWidth="1"/>
    <col min="12295" max="12295" width="19.28515625" customWidth="1"/>
    <col min="12296" max="12296" width="20.42578125" customWidth="1"/>
    <col min="12543" max="12543" width="5.42578125" customWidth="1"/>
    <col min="12544" max="12544" width="5" customWidth="1"/>
    <col min="12545" max="12546" width="17.28515625" customWidth="1"/>
    <col min="12547" max="12547" width="15.7109375" customWidth="1"/>
    <col min="12548" max="12548" width="41.42578125" customWidth="1"/>
    <col min="12549" max="12549" width="21.7109375" customWidth="1"/>
    <col min="12550" max="12550" width="18.42578125" customWidth="1"/>
    <col min="12551" max="12551" width="19.28515625" customWidth="1"/>
    <col min="12552" max="12552" width="20.42578125" customWidth="1"/>
    <col min="12799" max="12799" width="5.42578125" customWidth="1"/>
    <col min="12800" max="12800" width="5" customWidth="1"/>
    <col min="12801" max="12802" width="17.28515625" customWidth="1"/>
    <col min="12803" max="12803" width="15.7109375" customWidth="1"/>
    <col min="12804" max="12804" width="41.42578125" customWidth="1"/>
    <col min="12805" max="12805" width="21.7109375" customWidth="1"/>
    <col min="12806" max="12806" width="18.42578125" customWidth="1"/>
    <col min="12807" max="12807" width="19.28515625" customWidth="1"/>
    <col min="12808" max="12808" width="20.42578125" customWidth="1"/>
    <col min="13055" max="13055" width="5.42578125" customWidth="1"/>
    <col min="13056" max="13056" width="5" customWidth="1"/>
    <col min="13057" max="13058" width="17.28515625" customWidth="1"/>
    <col min="13059" max="13059" width="15.7109375" customWidth="1"/>
    <col min="13060" max="13060" width="41.42578125" customWidth="1"/>
    <col min="13061" max="13061" width="21.7109375" customWidth="1"/>
    <col min="13062" max="13062" width="18.42578125" customWidth="1"/>
    <col min="13063" max="13063" width="19.28515625" customWidth="1"/>
    <col min="13064" max="13064" width="20.42578125" customWidth="1"/>
    <col min="13311" max="13311" width="5.42578125" customWidth="1"/>
    <col min="13312" max="13312" width="5" customWidth="1"/>
    <col min="13313" max="13314" width="17.28515625" customWidth="1"/>
    <col min="13315" max="13315" width="15.7109375" customWidth="1"/>
    <col min="13316" max="13316" width="41.42578125" customWidth="1"/>
    <col min="13317" max="13317" width="21.7109375" customWidth="1"/>
    <col min="13318" max="13318" width="18.42578125" customWidth="1"/>
    <col min="13319" max="13319" width="19.28515625" customWidth="1"/>
    <col min="13320" max="13320" width="20.42578125" customWidth="1"/>
    <col min="13567" max="13567" width="5.42578125" customWidth="1"/>
    <col min="13568" max="13568" width="5" customWidth="1"/>
    <col min="13569" max="13570" width="17.28515625" customWidth="1"/>
    <col min="13571" max="13571" width="15.7109375" customWidth="1"/>
    <col min="13572" max="13572" width="41.42578125" customWidth="1"/>
    <col min="13573" max="13573" width="21.7109375" customWidth="1"/>
    <col min="13574" max="13574" width="18.42578125" customWidth="1"/>
    <col min="13575" max="13575" width="19.28515625" customWidth="1"/>
    <col min="13576" max="13576" width="20.42578125" customWidth="1"/>
    <col min="13823" max="13823" width="5.42578125" customWidth="1"/>
    <col min="13824" max="13824" width="5" customWidth="1"/>
    <col min="13825" max="13826" width="17.28515625" customWidth="1"/>
    <col min="13827" max="13827" width="15.7109375" customWidth="1"/>
    <col min="13828" max="13828" width="41.42578125" customWidth="1"/>
    <col min="13829" max="13829" width="21.7109375" customWidth="1"/>
    <col min="13830" max="13830" width="18.42578125" customWidth="1"/>
    <col min="13831" max="13831" width="19.28515625" customWidth="1"/>
    <col min="13832" max="13832" width="20.42578125" customWidth="1"/>
    <col min="14079" max="14079" width="5.42578125" customWidth="1"/>
    <col min="14080" max="14080" width="5" customWidth="1"/>
    <col min="14081" max="14082" width="17.28515625" customWidth="1"/>
    <col min="14083" max="14083" width="15.7109375" customWidth="1"/>
    <col min="14084" max="14084" width="41.42578125" customWidth="1"/>
    <col min="14085" max="14085" width="21.7109375" customWidth="1"/>
    <col min="14086" max="14086" width="18.42578125" customWidth="1"/>
    <col min="14087" max="14087" width="19.28515625" customWidth="1"/>
    <col min="14088" max="14088" width="20.42578125" customWidth="1"/>
    <col min="14335" max="14335" width="5.42578125" customWidth="1"/>
    <col min="14336" max="14336" width="5" customWidth="1"/>
    <col min="14337" max="14338" width="17.28515625" customWidth="1"/>
    <col min="14339" max="14339" width="15.7109375" customWidth="1"/>
    <col min="14340" max="14340" width="41.42578125" customWidth="1"/>
    <col min="14341" max="14341" width="21.7109375" customWidth="1"/>
    <col min="14342" max="14342" width="18.42578125" customWidth="1"/>
    <col min="14343" max="14343" width="19.28515625" customWidth="1"/>
    <col min="14344" max="14344" width="20.42578125" customWidth="1"/>
    <col min="14591" max="14591" width="5.42578125" customWidth="1"/>
    <col min="14592" max="14592" width="5" customWidth="1"/>
    <col min="14593" max="14594" width="17.28515625" customWidth="1"/>
    <col min="14595" max="14595" width="15.7109375" customWidth="1"/>
    <col min="14596" max="14596" width="41.42578125" customWidth="1"/>
    <col min="14597" max="14597" width="21.7109375" customWidth="1"/>
    <col min="14598" max="14598" width="18.42578125" customWidth="1"/>
    <col min="14599" max="14599" width="19.28515625" customWidth="1"/>
    <col min="14600" max="14600" width="20.42578125" customWidth="1"/>
    <col min="14847" max="14847" width="5.42578125" customWidth="1"/>
    <col min="14848" max="14848" width="5" customWidth="1"/>
    <col min="14849" max="14850" width="17.28515625" customWidth="1"/>
    <col min="14851" max="14851" width="15.7109375" customWidth="1"/>
    <col min="14852" max="14852" width="41.42578125" customWidth="1"/>
    <col min="14853" max="14853" width="21.7109375" customWidth="1"/>
    <col min="14854" max="14854" width="18.42578125" customWidth="1"/>
    <col min="14855" max="14855" width="19.28515625" customWidth="1"/>
    <col min="14856" max="14856" width="20.42578125" customWidth="1"/>
    <col min="15103" max="15103" width="5.42578125" customWidth="1"/>
    <col min="15104" max="15104" width="5" customWidth="1"/>
    <col min="15105" max="15106" width="17.28515625" customWidth="1"/>
    <col min="15107" max="15107" width="15.7109375" customWidth="1"/>
    <col min="15108" max="15108" width="41.42578125" customWidth="1"/>
    <col min="15109" max="15109" width="21.7109375" customWidth="1"/>
    <col min="15110" max="15110" width="18.42578125" customWidth="1"/>
    <col min="15111" max="15111" width="19.28515625" customWidth="1"/>
    <col min="15112" max="15112" width="20.42578125" customWidth="1"/>
    <col min="15359" max="15359" width="5.42578125" customWidth="1"/>
    <col min="15360" max="15360" width="5" customWidth="1"/>
    <col min="15361" max="15362" width="17.28515625" customWidth="1"/>
    <col min="15363" max="15363" width="15.7109375" customWidth="1"/>
    <col min="15364" max="15364" width="41.42578125" customWidth="1"/>
    <col min="15365" max="15365" width="21.7109375" customWidth="1"/>
    <col min="15366" max="15366" width="18.42578125" customWidth="1"/>
    <col min="15367" max="15367" width="19.28515625" customWidth="1"/>
    <col min="15368" max="15368" width="20.42578125" customWidth="1"/>
    <col min="15615" max="15615" width="5.42578125" customWidth="1"/>
    <col min="15616" max="15616" width="5" customWidth="1"/>
    <col min="15617" max="15618" width="17.28515625" customWidth="1"/>
    <col min="15619" max="15619" width="15.7109375" customWidth="1"/>
    <col min="15620" max="15620" width="41.42578125" customWidth="1"/>
    <col min="15621" max="15621" width="21.7109375" customWidth="1"/>
    <col min="15622" max="15622" width="18.42578125" customWidth="1"/>
    <col min="15623" max="15623" width="19.28515625" customWidth="1"/>
    <col min="15624" max="15624" width="20.42578125" customWidth="1"/>
    <col min="15871" max="15871" width="5.42578125" customWidth="1"/>
    <col min="15872" max="15872" width="5" customWidth="1"/>
    <col min="15873" max="15874" width="17.28515625" customWidth="1"/>
    <col min="15875" max="15875" width="15.7109375" customWidth="1"/>
    <col min="15876" max="15876" width="41.42578125" customWidth="1"/>
    <col min="15877" max="15877" width="21.7109375" customWidth="1"/>
    <col min="15878" max="15878" width="18.42578125" customWidth="1"/>
    <col min="15879" max="15879" width="19.28515625" customWidth="1"/>
    <col min="15880" max="15880" width="20.42578125" customWidth="1"/>
    <col min="16127" max="16127" width="5.42578125" customWidth="1"/>
    <col min="16128" max="16128" width="5" customWidth="1"/>
    <col min="16129" max="16130" width="17.28515625" customWidth="1"/>
    <col min="16131" max="16131" width="15.7109375" customWidth="1"/>
    <col min="16132" max="16132" width="41.42578125" customWidth="1"/>
    <col min="16133" max="16133" width="21.7109375" customWidth="1"/>
    <col min="16134" max="16134" width="18.42578125" customWidth="1"/>
    <col min="16135" max="16135" width="19.28515625" customWidth="1"/>
    <col min="16136" max="16136" width="20.42578125" customWidth="1"/>
  </cols>
  <sheetData>
    <row r="1" spans="1:24" x14ac:dyDescent="0.25">
      <c r="A1" s="29"/>
      <c r="C1" s="28"/>
      <c r="D1" s="28"/>
      <c r="E1" s="28"/>
      <c r="F1" s="28"/>
      <c r="G1" s="28"/>
    </row>
    <row r="2" spans="1:24" ht="15" customHeight="1" x14ac:dyDescent="0.25">
      <c r="B2" s="207" t="s">
        <v>47</v>
      </c>
      <c r="C2" s="208"/>
      <c r="D2" s="208"/>
      <c r="E2" s="208"/>
      <c r="F2" s="208"/>
      <c r="G2" s="208"/>
      <c r="H2" s="208"/>
      <c r="I2" s="208"/>
      <c r="J2" s="208"/>
      <c r="K2" s="208"/>
    </row>
    <row r="3" spans="1:24" x14ac:dyDescent="0.25">
      <c r="B3" s="194" t="s">
        <v>27</v>
      </c>
      <c r="C3" s="194" t="s">
        <v>26</v>
      </c>
      <c r="D3" s="194" t="s">
        <v>25</v>
      </c>
      <c r="E3" s="195" t="s">
        <v>24</v>
      </c>
      <c r="F3" s="194" t="s">
        <v>23</v>
      </c>
      <c r="G3" s="194" t="s">
        <v>22</v>
      </c>
      <c r="H3" s="194" t="s">
        <v>21</v>
      </c>
      <c r="I3" s="194" t="s">
        <v>54</v>
      </c>
      <c r="J3" s="194" t="s">
        <v>20</v>
      </c>
      <c r="K3" s="194" t="s">
        <v>29</v>
      </c>
    </row>
    <row r="4" spans="1:24" x14ac:dyDescent="0.25">
      <c r="B4" s="194"/>
      <c r="C4" s="194"/>
      <c r="D4" s="194"/>
      <c r="E4" s="195"/>
      <c r="F4" s="194"/>
      <c r="G4" s="194"/>
      <c r="H4" s="194"/>
      <c r="I4" s="194"/>
      <c r="J4" s="194"/>
      <c r="K4" s="194" t="s">
        <v>29</v>
      </c>
    </row>
    <row r="5" spans="1:24" ht="16.149999999999999" customHeight="1" x14ac:dyDescent="0.25">
      <c r="B5" s="194"/>
      <c r="C5" s="194"/>
      <c r="D5" s="194"/>
      <c r="E5" s="195"/>
      <c r="F5" s="194"/>
      <c r="G5" s="194"/>
      <c r="H5" s="194"/>
      <c r="I5" s="194"/>
      <c r="J5" s="194"/>
      <c r="K5" s="194"/>
    </row>
    <row r="6" spans="1:24" ht="16.149999999999999" customHeight="1" x14ac:dyDescent="0.25">
      <c r="B6" s="196" t="s">
        <v>58</v>
      </c>
      <c r="C6" s="197"/>
      <c r="D6" s="197"/>
      <c r="E6" s="197"/>
      <c r="F6" s="197"/>
      <c r="G6" s="197"/>
      <c r="H6" s="197"/>
      <c r="I6" s="197"/>
      <c r="J6" s="198"/>
      <c r="K6" s="54"/>
    </row>
    <row r="7" spans="1:24" s="2" customFormat="1" ht="90" x14ac:dyDescent="0.25">
      <c r="A7" s="12"/>
      <c r="B7" s="24">
        <v>1</v>
      </c>
      <c r="C7" s="26" t="s">
        <v>48</v>
      </c>
      <c r="D7" s="26" t="s">
        <v>56</v>
      </c>
      <c r="E7" s="24" t="s">
        <v>49</v>
      </c>
      <c r="F7" s="26" t="s">
        <v>50</v>
      </c>
      <c r="G7" s="25" t="s">
        <v>51</v>
      </c>
      <c r="H7" s="53" t="s">
        <v>52</v>
      </c>
      <c r="I7" s="23">
        <f>423202800*0.5</f>
        <v>211601400</v>
      </c>
      <c r="J7" s="53" t="s">
        <v>52</v>
      </c>
      <c r="K7" s="192" t="s">
        <v>70</v>
      </c>
    </row>
    <row r="8" spans="1:24" ht="45" x14ac:dyDescent="0.25">
      <c r="B8" s="24">
        <v>2</v>
      </c>
      <c r="C8" s="26" t="s">
        <v>53</v>
      </c>
      <c r="D8" s="26" t="s">
        <v>7</v>
      </c>
      <c r="E8" s="24">
        <v>37</v>
      </c>
      <c r="F8" s="55" t="s">
        <v>55</v>
      </c>
      <c r="G8" s="25" t="s">
        <v>57</v>
      </c>
      <c r="H8" s="53" t="s">
        <v>52</v>
      </c>
      <c r="I8" s="27">
        <v>15000000</v>
      </c>
      <c r="J8" s="53" t="s">
        <v>52</v>
      </c>
      <c r="K8" s="192"/>
    </row>
    <row r="9" spans="1:24" x14ac:dyDescent="0.25">
      <c r="B9" s="194" t="s">
        <v>59</v>
      </c>
      <c r="C9" s="194"/>
      <c r="D9" s="194"/>
      <c r="E9" s="194"/>
      <c r="F9" s="194"/>
      <c r="G9" s="194"/>
      <c r="H9" s="194"/>
      <c r="I9" s="194"/>
      <c r="J9" s="194"/>
      <c r="K9" s="192"/>
    </row>
    <row r="10" spans="1:24" ht="78.75" x14ac:dyDescent="0.25">
      <c r="B10" s="24">
        <v>1</v>
      </c>
      <c r="C10" s="24" t="s">
        <v>60</v>
      </c>
      <c r="D10" s="26" t="s">
        <v>7</v>
      </c>
      <c r="E10" s="22" t="s">
        <v>61</v>
      </c>
      <c r="F10" s="55" t="s">
        <v>62</v>
      </c>
      <c r="G10" s="24" t="s">
        <v>63</v>
      </c>
      <c r="H10" s="53" t="s">
        <v>52</v>
      </c>
      <c r="I10" s="56">
        <v>188235000</v>
      </c>
      <c r="J10" s="53" t="s">
        <v>52</v>
      </c>
      <c r="K10" s="192"/>
    </row>
    <row r="11" spans="1:24" ht="78.75" x14ac:dyDescent="0.25">
      <c r="B11" s="24">
        <v>2</v>
      </c>
      <c r="C11" s="26" t="s">
        <v>64</v>
      </c>
      <c r="D11" s="26" t="s">
        <v>7</v>
      </c>
      <c r="E11" s="24" t="s">
        <v>61</v>
      </c>
      <c r="F11" s="24" t="s">
        <v>65</v>
      </c>
      <c r="G11" s="25" t="s">
        <v>66</v>
      </c>
      <c r="H11" s="53" t="s">
        <v>52</v>
      </c>
      <c r="I11" s="23">
        <v>15043000</v>
      </c>
      <c r="J11" s="53" t="s">
        <v>52</v>
      </c>
      <c r="K11" s="192"/>
    </row>
    <row r="12" spans="1:24" s="14" customFormat="1" ht="45" x14ac:dyDescent="0.2">
      <c r="A12" s="18"/>
      <c r="B12" s="24">
        <v>3</v>
      </c>
      <c r="C12" s="26" t="s">
        <v>67</v>
      </c>
      <c r="D12" s="26" t="s">
        <v>7</v>
      </c>
      <c r="E12" s="24" t="s">
        <v>61</v>
      </c>
      <c r="F12" s="24" t="s">
        <v>68</v>
      </c>
      <c r="G12" s="25" t="s">
        <v>69</v>
      </c>
      <c r="H12" s="53" t="s">
        <v>52</v>
      </c>
      <c r="I12" s="23">
        <v>32807700</v>
      </c>
      <c r="J12" s="53" t="s">
        <v>52</v>
      </c>
      <c r="K12" s="192"/>
    </row>
    <row r="13" spans="1:24" s="14" customFormat="1" ht="13.5" thickBot="1" x14ac:dyDescent="0.25">
      <c r="A13" s="18"/>
      <c r="B13" s="15"/>
      <c r="C13" s="21"/>
      <c r="D13" s="21"/>
      <c r="E13" s="15"/>
      <c r="F13" s="15"/>
      <c r="G13" s="20"/>
      <c r="H13" s="15"/>
      <c r="I13" s="19"/>
      <c r="J13" s="15"/>
    </row>
    <row r="14" spans="1:24" s="14" customFormat="1" ht="52.5" customHeight="1" thickBot="1" x14ac:dyDescent="0.3">
      <c r="A14" s="18"/>
      <c r="B14" s="15"/>
      <c r="C14" s="21"/>
      <c r="D14" s="21"/>
      <c r="E14" s="15"/>
      <c r="F14" s="15"/>
      <c r="G14" s="204" t="s">
        <v>99</v>
      </c>
      <c r="H14" s="205"/>
      <c r="I14" s="205"/>
      <c r="J14" s="206"/>
      <c r="L14" s="204" t="s">
        <v>99</v>
      </c>
      <c r="M14" s="205"/>
      <c r="N14" s="205"/>
      <c r="O14" s="206"/>
      <c r="Q14" s="214" t="s">
        <v>113</v>
      </c>
      <c r="R14" s="215"/>
      <c r="S14" s="215"/>
      <c r="T14" s="216"/>
      <c r="V14" s="100" t="s">
        <v>116</v>
      </c>
      <c r="W14" s="101" t="s">
        <v>90</v>
      </c>
      <c r="X14" s="94" t="s">
        <v>96</v>
      </c>
    </row>
    <row r="15" spans="1:24" s="14" customFormat="1" ht="30.75" thickBot="1" x14ac:dyDescent="0.25">
      <c r="A15" s="18"/>
      <c r="B15" s="76" t="s">
        <v>6</v>
      </c>
      <c r="C15" s="70" t="s">
        <v>85</v>
      </c>
      <c r="D15" s="71" t="s">
        <v>86</v>
      </c>
      <c r="E15" s="73" t="s">
        <v>87</v>
      </c>
      <c r="F15" s="15"/>
      <c r="G15" s="86" t="s">
        <v>88</v>
      </c>
      <c r="H15" s="87" t="s">
        <v>89</v>
      </c>
      <c r="I15" s="83" t="s">
        <v>90</v>
      </c>
      <c r="J15" s="85" t="s">
        <v>96</v>
      </c>
      <c r="L15" s="79" t="s">
        <v>88</v>
      </c>
      <c r="M15" s="80" t="s">
        <v>89</v>
      </c>
      <c r="N15" s="80" t="s">
        <v>90</v>
      </c>
      <c r="O15" s="80" t="s">
        <v>104</v>
      </c>
      <c r="Q15" s="91" t="s">
        <v>105</v>
      </c>
      <c r="R15" s="92" t="s">
        <v>89</v>
      </c>
      <c r="S15" s="94" t="s">
        <v>112</v>
      </c>
      <c r="T15" s="94" t="s">
        <v>96</v>
      </c>
      <c r="V15" s="102" t="s">
        <v>117</v>
      </c>
      <c r="W15" s="103" t="s">
        <v>118</v>
      </c>
      <c r="X15" s="107">
        <v>100</v>
      </c>
    </row>
    <row r="16" spans="1:24" s="14" customFormat="1" ht="137.25" customHeight="1" thickBot="1" x14ac:dyDescent="0.25">
      <c r="A16" s="18"/>
      <c r="B16" s="74">
        <v>1</v>
      </c>
      <c r="C16" s="68" t="s">
        <v>82</v>
      </c>
      <c r="D16" s="72">
        <v>500</v>
      </c>
      <c r="E16" s="74">
        <v>0</v>
      </c>
      <c r="F16" s="15"/>
      <c r="G16" s="201" t="s">
        <v>97</v>
      </c>
      <c r="H16" s="88" t="s">
        <v>91</v>
      </c>
      <c r="I16" s="84">
        <v>50</v>
      </c>
      <c r="J16" s="74" t="s">
        <v>98</v>
      </c>
      <c r="L16" s="220" t="s">
        <v>114</v>
      </c>
      <c r="M16" s="81" t="s">
        <v>100</v>
      </c>
      <c r="N16" s="82">
        <v>50</v>
      </c>
      <c r="O16" s="74" t="s">
        <v>98</v>
      </c>
      <c r="Q16" s="217" t="s">
        <v>106</v>
      </c>
      <c r="R16" s="93" t="s">
        <v>107</v>
      </c>
      <c r="S16" s="95">
        <v>200</v>
      </c>
      <c r="T16" s="213">
        <v>200</v>
      </c>
      <c r="V16" s="102" t="s">
        <v>119</v>
      </c>
      <c r="W16" s="103" t="s">
        <v>120</v>
      </c>
      <c r="X16" s="104"/>
    </row>
    <row r="17" spans="1:24" s="14" customFormat="1" ht="94.5" customHeight="1" thickBot="1" x14ac:dyDescent="0.25">
      <c r="A17" s="18"/>
      <c r="B17" s="74">
        <v>2</v>
      </c>
      <c r="C17" s="68" t="s">
        <v>83</v>
      </c>
      <c r="D17" s="72">
        <v>400</v>
      </c>
      <c r="E17" s="74">
        <v>200</v>
      </c>
      <c r="F17" s="15"/>
      <c r="G17" s="202"/>
      <c r="H17" s="89" t="s">
        <v>92</v>
      </c>
      <c r="I17" s="84">
        <v>100</v>
      </c>
      <c r="J17" s="74" t="s">
        <v>98</v>
      </c>
      <c r="L17" s="221"/>
      <c r="M17" s="81" t="s">
        <v>101</v>
      </c>
      <c r="N17" s="82">
        <v>100</v>
      </c>
      <c r="O17" s="74" t="s">
        <v>98</v>
      </c>
      <c r="Q17" s="218"/>
      <c r="R17" s="93" t="s">
        <v>108</v>
      </c>
      <c r="S17" s="95">
        <v>100</v>
      </c>
      <c r="T17" s="211"/>
      <c r="V17" s="102" t="s">
        <v>121</v>
      </c>
      <c r="W17" s="103" t="s">
        <v>122</v>
      </c>
      <c r="X17" s="104"/>
    </row>
    <row r="18" spans="1:24" s="14" customFormat="1" ht="170.25" customHeight="1" thickBot="1" x14ac:dyDescent="0.25">
      <c r="A18" s="18"/>
      <c r="B18" s="74">
        <v>3</v>
      </c>
      <c r="C18" s="68" t="s">
        <v>84</v>
      </c>
      <c r="D18" s="72">
        <v>100</v>
      </c>
      <c r="E18" s="97">
        <v>100</v>
      </c>
      <c r="F18" s="15"/>
      <c r="G18" s="202"/>
      <c r="H18" s="89" t="s">
        <v>93</v>
      </c>
      <c r="I18" s="84">
        <v>150</v>
      </c>
      <c r="J18" s="74" t="s">
        <v>98</v>
      </c>
      <c r="L18" s="221"/>
      <c r="M18" s="81" t="s">
        <v>102</v>
      </c>
      <c r="N18" s="82">
        <v>200</v>
      </c>
      <c r="O18" s="74" t="s">
        <v>98</v>
      </c>
      <c r="Q18" s="217" t="s">
        <v>109</v>
      </c>
      <c r="R18" s="93" t="s">
        <v>110</v>
      </c>
      <c r="S18" s="95">
        <v>200</v>
      </c>
      <c r="T18" s="211" t="s">
        <v>98</v>
      </c>
      <c r="V18" s="102" t="s">
        <v>123</v>
      </c>
      <c r="W18" s="103" t="s">
        <v>124</v>
      </c>
      <c r="X18" s="104"/>
    </row>
    <row r="19" spans="1:24" s="14" customFormat="1" ht="89.25" customHeight="1" thickBot="1" x14ac:dyDescent="0.25">
      <c r="A19" s="18"/>
      <c r="B19" s="77">
        <v>4</v>
      </c>
      <c r="C19" s="68" t="s">
        <v>115</v>
      </c>
      <c r="D19" s="98">
        <v>1000</v>
      </c>
      <c r="E19" s="99">
        <f>SUM(E16:E18)</f>
        <v>300</v>
      </c>
      <c r="F19" s="15"/>
      <c r="G19" s="203"/>
      <c r="H19" s="90" t="s">
        <v>94</v>
      </c>
      <c r="I19" s="84">
        <v>250</v>
      </c>
      <c r="J19" s="74" t="s">
        <v>98</v>
      </c>
      <c r="L19" s="222"/>
      <c r="M19" s="81" t="s">
        <v>103</v>
      </c>
      <c r="N19" s="82">
        <v>250</v>
      </c>
      <c r="O19" s="74" t="s">
        <v>98</v>
      </c>
      <c r="Q19" s="219"/>
      <c r="R19" s="93" t="s">
        <v>111</v>
      </c>
      <c r="S19" s="96">
        <v>100</v>
      </c>
      <c r="T19" s="212"/>
      <c r="V19" s="102" t="s">
        <v>125</v>
      </c>
      <c r="W19" s="103" t="s">
        <v>126</v>
      </c>
      <c r="X19" s="105"/>
    </row>
    <row r="20" spans="1:24" s="14" customFormat="1" ht="21" customHeight="1" thickBot="1" x14ac:dyDescent="0.25">
      <c r="A20" s="18"/>
      <c r="B20" s="15"/>
      <c r="C20" s="78"/>
      <c r="D20" s="78"/>
      <c r="E20" s="17"/>
      <c r="F20" s="15"/>
      <c r="G20" s="199" t="s">
        <v>95</v>
      </c>
      <c r="H20" s="200"/>
      <c r="I20" s="84">
        <v>250</v>
      </c>
      <c r="J20" s="77">
        <v>0</v>
      </c>
      <c r="L20" s="199" t="s">
        <v>95</v>
      </c>
      <c r="M20" s="200"/>
      <c r="N20" s="84">
        <v>250</v>
      </c>
      <c r="O20" s="77">
        <v>0</v>
      </c>
      <c r="Q20" s="209" t="s">
        <v>95</v>
      </c>
      <c r="R20" s="210"/>
      <c r="S20" s="79">
        <v>400</v>
      </c>
      <c r="T20" s="75">
        <v>200</v>
      </c>
      <c r="V20" s="106" t="s">
        <v>95</v>
      </c>
      <c r="W20" s="79">
        <v>400</v>
      </c>
      <c r="X20" s="75">
        <v>100</v>
      </c>
    </row>
    <row r="21" spans="1:24" s="14" customFormat="1" ht="12.75" hidden="1" customHeight="1" x14ac:dyDescent="0.2">
      <c r="A21" s="18"/>
      <c r="B21" s="15"/>
      <c r="C21" s="78"/>
      <c r="D21" s="78"/>
      <c r="E21" s="17"/>
      <c r="F21" s="15"/>
      <c r="G21" s="15"/>
      <c r="H21" s="15"/>
      <c r="I21" s="16"/>
      <c r="J21" s="15"/>
    </row>
    <row r="22" spans="1:24" s="14" customFormat="1" ht="15" customHeight="1" x14ac:dyDescent="0.2">
      <c r="A22" s="18"/>
      <c r="B22" s="15"/>
      <c r="C22" s="78"/>
      <c r="D22" s="78"/>
      <c r="E22" s="17"/>
      <c r="F22" s="15"/>
      <c r="G22" s="15"/>
      <c r="H22" s="15"/>
      <c r="I22" s="16"/>
      <c r="J22" s="15"/>
    </row>
    <row r="23" spans="1:24" s="14" customFormat="1" ht="13.5" customHeight="1" x14ac:dyDescent="0.2">
      <c r="A23" s="18"/>
      <c r="B23" s="15"/>
      <c r="C23" s="78"/>
      <c r="D23" s="78"/>
      <c r="E23" s="17"/>
      <c r="F23" s="15"/>
      <c r="G23" s="15"/>
      <c r="H23" s="15"/>
      <c r="I23" s="16"/>
      <c r="J23" s="15"/>
    </row>
    <row r="24" spans="1:24" s="14" customFormat="1" ht="12.75" x14ac:dyDescent="0.2">
      <c r="A24" s="18"/>
      <c r="B24" s="15"/>
      <c r="C24" s="78"/>
      <c r="D24" s="78"/>
      <c r="E24" s="17"/>
      <c r="F24" s="15"/>
      <c r="G24" s="15"/>
      <c r="H24" s="15"/>
      <c r="I24" s="16"/>
      <c r="J24" s="15"/>
    </row>
    <row r="25" spans="1:24" s="14" customFormat="1" ht="12.75" x14ac:dyDescent="0.2">
      <c r="A25" s="18"/>
      <c r="B25" s="15"/>
      <c r="C25" s="78"/>
      <c r="D25" s="78"/>
      <c r="E25" s="17"/>
      <c r="F25" s="15"/>
      <c r="G25" s="15"/>
      <c r="H25" s="15"/>
      <c r="I25" s="16"/>
      <c r="J25" s="15"/>
    </row>
    <row r="26" spans="1:24" s="14" customFormat="1" ht="12.75" x14ac:dyDescent="0.2">
      <c r="A26" s="18"/>
      <c r="B26" s="15"/>
      <c r="C26" s="78"/>
      <c r="D26" s="78"/>
      <c r="E26" s="17"/>
      <c r="F26" s="15"/>
      <c r="G26" s="15"/>
      <c r="H26" s="15"/>
      <c r="I26" s="16"/>
      <c r="J26" s="15"/>
    </row>
    <row r="27" spans="1:24" s="14" customFormat="1" ht="12.75" x14ac:dyDescent="0.2">
      <c r="A27" s="18"/>
      <c r="B27" s="15"/>
      <c r="C27" s="78"/>
      <c r="D27" s="78"/>
      <c r="E27" s="17"/>
      <c r="F27" s="15"/>
      <c r="G27" s="15"/>
      <c r="H27" s="15"/>
      <c r="I27" s="16"/>
      <c r="J27" s="15"/>
    </row>
    <row r="28" spans="1:24" s="14" customFormat="1" ht="14.25" x14ac:dyDescent="0.2">
      <c r="A28" s="18"/>
      <c r="B28" s="15"/>
      <c r="C28" s="69"/>
      <c r="D28" s="69"/>
      <c r="E28" s="17"/>
      <c r="F28" s="15"/>
      <c r="G28" s="15"/>
      <c r="H28" s="15"/>
      <c r="I28" s="16"/>
      <c r="J28" s="15"/>
    </row>
    <row r="29" spans="1:24" s="14" customFormat="1" x14ac:dyDescent="0.25">
      <c r="A29" s="18"/>
      <c r="B29" s="15"/>
      <c r="C29" s="69"/>
      <c r="D29" s="69"/>
      <c r="E29" s="17"/>
      <c r="F29" s="15"/>
      <c r="G29" s="15"/>
      <c r="H29" s="15"/>
      <c r="I29" s="16"/>
      <c r="J29" s="15"/>
      <c r="R29"/>
      <c r="S29"/>
    </row>
    <row r="30" spans="1:24" s="14" customFormat="1" x14ac:dyDescent="0.25">
      <c r="A30" s="18"/>
      <c r="B30" s="15"/>
      <c r="C30" s="69"/>
      <c r="D30" s="69"/>
      <c r="E30" s="17"/>
      <c r="F30" s="15"/>
      <c r="G30" s="15"/>
      <c r="H30" s="15"/>
      <c r="I30" s="16"/>
      <c r="J30" s="15"/>
      <c r="R30"/>
      <c r="S30"/>
    </row>
    <row r="31" spans="1:24" s="14" customFormat="1" ht="15.75" x14ac:dyDescent="0.25">
      <c r="A31" s="18"/>
      <c r="B31"/>
      <c r="C31" s="193" t="s">
        <v>17</v>
      </c>
      <c r="D31" s="193"/>
      <c r="E31" s="193"/>
      <c r="F31" s="15"/>
      <c r="G31" s="15"/>
      <c r="H31" s="15"/>
      <c r="I31" s="16"/>
      <c r="J31" s="15"/>
      <c r="R31"/>
      <c r="S31"/>
    </row>
    <row r="32" spans="1:24" ht="15" customHeight="1" x14ac:dyDescent="0.25">
      <c r="C32" s="63" t="s">
        <v>0</v>
      </c>
      <c r="D32" s="63"/>
      <c r="E32" s="63"/>
      <c r="F32" s="3"/>
      <c r="G32" s="13"/>
      <c r="H32" s="13"/>
      <c r="I32" s="13"/>
      <c r="J32" s="13"/>
    </row>
    <row r="33" spans="6:6" x14ac:dyDescent="0.25">
      <c r="F33" s="63"/>
    </row>
  </sheetData>
  <mergeCells count="27">
    <mergeCell ref="Q20:R20"/>
    <mergeCell ref="T18:T19"/>
    <mergeCell ref="T16:T17"/>
    <mergeCell ref="L14:O14"/>
    <mergeCell ref="Q14:T14"/>
    <mergeCell ref="Q16:Q17"/>
    <mergeCell ref="Q18:Q19"/>
    <mergeCell ref="L16:L19"/>
    <mergeCell ref="L20:M20"/>
    <mergeCell ref="B2:K2"/>
    <mergeCell ref="K3:K5"/>
    <mergeCell ref="F3:F5"/>
    <mergeCell ref="G3:G5"/>
    <mergeCell ref="H3:H5"/>
    <mergeCell ref="I3:I5"/>
    <mergeCell ref="J3:J5"/>
    <mergeCell ref="K7:K12"/>
    <mergeCell ref="C31:E31"/>
    <mergeCell ref="B3:B5"/>
    <mergeCell ref="C3:C5"/>
    <mergeCell ref="D3:D5"/>
    <mergeCell ref="E3:E5"/>
    <mergeCell ref="B9:J9"/>
    <mergeCell ref="B6:J6"/>
    <mergeCell ref="G20:H20"/>
    <mergeCell ref="G16:G19"/>
    <mergeCell ref="G14:J14"/>
  </mergeCells>
  <pageMargins left="0.70866141732283505" right="0.70866141732283505" top="0.74803149606299202" bottom="0.74803149606299202" header="0.31496062992126" footer="0.31496062992126"/>
  <pageSetup paperSize="9" scale="70" orientation="landscape" r:id="rId1"/>
  <headerFooter>
    <oddHeader>&amp;C&amp;"-,Negrita"&amp;14 EVALUACION    DE EXPERIENCIA INVITACION  ABIERTA  No. 008 DE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workbookViewId="0">
      <selection activeCell="B19" sqref="B19"/>
    </sheetView>
  </sheetViews>
  <sheetFormatPr baseColWidth="10" defaultColWidth="11.42578125" defaultRowHeight="15" x14ac:dyDescent="0.25"/>
  <cols>
    <col min="1" max="1" width="5.7109375" style="32" customWidth="1"/>
    <col min="2" max="2" width="50.85546875" style="30" customWidth="1"/>
    <col min="3" max="3" width="9.140625" style="32" customWidth="1"/>
    <col min="4" max="4" width="14.7109375" style="32" customWidth="1"/>
    <col min="5" max="5" width="24.85546875" style="31" customWidth="1"/>
    <col min="6" max="6" width="15.28515625" style="31" bestFit="1" customWidth="1"/>
    <col min="7" max="7" width="16.5703125" style="30" customWidth="1"/>
    <col min="8" max="8" width="15" style="30" customWidth="1"/>
    <col min="9" max="9" width="13.140625" style="30" customWidth="1"/>
    <col min="10" max="10" width="18.140625" style="30" bestFit="1" customWidth="1"/>
    <col min="11" max="16384" width="11.42578125" style="30"/>
  </cols>
  <sheetData>
    <row r="1" spans="1:10" x14ac:dyDescent="0.25">
      <c r="E1" s="228"/>
      <c r="F1" s="228"/>
      <c r="G1" s="228"/>
      <c r="H1" s="228"/>
      <c r="I1" s="228"/>
      <c r="J1" s="229"/>
    </row>
    <row r="2" spans="1:10" ht="15" customHeight="1" x14ac:dyDescent="0.25">
      <c r="A2" s="226" t="s">
        <v>6</v>
      </c>
      <c r="B2" s="226" t="s">
        <v>5</v>
      </c>
      <c r="C2" s="226" t="s">
        <v>36</v>
      </c>
      <c r="D2" s="226" t="s">
        <v>35</v>
      </c>
      <c r="E2" s="230" t="s">
        <v>74</v>
      </c>
      <c r="F2" s="230"/>
      <c r="G2" s="230" t="s">
        <v>75</v>
      </c>
      <c r="H2" s="230"/>
      <c r="I2" s="226" t="s">
        <v>33</v>
      </c>
      <c r="J2" s="226"/>
    </row>
    <row r="3" spans="1:10" ht="15.75" thickBot="1" x14ac:dyDescent="0.3">
      <c r="A3" s="227"/>
      <c r="B3" s="227"/>
      <c r="C3" s="227"/>
      <c r="D3" s="227"/>
      <c r="E3" s="42" t="s">
        <v>73</v>
      </c>
      <c r="F3" s="42" t="s">
        <v>34</v>
      </c>
      <c r="G3" s="66" t="s">
        <v>73</v>
      </c>
      <c r="H3" s="66" t="s">
        <v>34</v>
      </c>
      <c r="I3" s="227"/>
      <c r="J3" s="227"/>
    </row>
    <row r="4" spans="1:10" ht="30.75" thickBot="1" x14ac:dyDescent="0.3">
      <c r="A4" s="41">
        <v>1</v>
      </c>
      <c r="B4" s="57" t="s">
        <v>71</v>
      </c>
      <c r="C4" s="58" t="s">
        <v>72</v>
      </c>
      <c r="D4" s="59">
        <v>1</v>
      </c>
      <c r="E4" s="60">
        <v>20000000</v>
      </c>
      <c r="F4" s="61">
        <v>20000000</v>
      </c>
      <c r="G4" s="64">
        <v>20000000</v>
      </c>
      <c r="H4" s="65">
        <v>20000000</v>
      </c>
      <c r="I4" s="35">
        <f>H4-F4</f>
        <v>0</v>
      </c>
      <c r="J4" s="34" t="s">
        <v>79</v>
      </c>
    </row>
    <row r="5" spans="1:10" ht="30.75" thickBot="1" x14ac:dyDescent="0.3">
      <c r="A5" s="62">
        <v>2</v>
      </c>
      <c r="B5" s="57" t="s">
        <v>76</v>
      </c>
      <c r="C5" s="58" t="s">
        <v>72</v>
      </c>
      <c r="D5" s="59">
        <v>1</v>
      </c>
      <c r="E5" s="60">
        <v>30000000</v>
      </c>
      <c r="F5" s="61">
        <v>30000000</v>
      </c>
      <c r="G5" s="60">
        <v>30000000</v>
      </c>
      <c r="H5" s="61">
        <v>30000000</v>
      </c>
      <c r="I5" s="67">
        <f>H5-F5</f>
        <v>0</v>
      </c>
      <c r="J5" s="34" t="s">
        <v>79</v>
      </c>
    </row>
    <row r="6" spans="1:10" ht="30.75" thickBot="1" x14ac:dyDescent="0.3">
      <c r="A6" s="62">
        <v>3</v>
      </c>
      <c r="B6" s="57" t="s">
        <v>77</v>
      </c>
      <c r="C6" s="58" t="s">
        <v>72</v>
      </c>
      <c r="D6" s="59">
        <v>1</v>
      </c>
      <c r="E6" s="60">
        <v>30000000</v>
      </c>
      <c r="F6" s="61">
        <v>30000000</v>
      </c>
      <c r="G6" s="60">
        <v>30000000</v>
      </c>
      <c r="H6" s="61">
        <v>30000000</v>
      </c>
      <c r="I6" s="67">
        <f t="shared" ref="I6:I7" si="0">H6-F6</f>
        <v>0</v>
      </c>
      <c r="J6" s="34" t="s">
        <v>79</v>
      </c>
    </row>
    <row r="7" spans="1:10" ht="30.75" thickBot="1" x14ac:dyDescent="0.3">
      <c r="A7" s="62">
        <v>4</v>
      </c>
      <c r="B7" s="57" t="s">
        <v>78</v>
      </c>
      <c r="C7" s="58" t="s">
        <v>72</v>
      </c>
      <c r="D7" s="59">
        <v>1</v>
      </c>
      <c r="E7" s="60">
        <v>40000000</v>
      </c>
      <c r="F7" s="61">
        <v>40000000</v>
      </c>
      <c r="G7" s="60">
        <v>40000000</v>
      </c>
      <c r="H7" s="61">
        <v>40000000</v>
      </c>
      <c r="I7" s="67">
        <f t="shared" si="0"/>
        <v>0</v>
      </c>
      <c r="J7" s="34" t="s">
        <v>79</v>
      </c>
    </row>
    <row r="8" spans="1:10" x14ac:dyDescent="0.25">
      <c r="A8" s="40"/>
      <c r="B8" s="39"/>
      <c r="C8" s="38"/>
      <c r="D8" s="37" t="s">
        <v>32</v>
      </c>
      <c r="E8" s="36">
        <f>SUM(E4:E7)</f>
        <v>120000000</v>
      </c>
      <c r="F8" s="36">
        <f>SUM(F4:F7)</f>
        <v>120000000</v>
      </c>
      <c r="G8" s="36">
        <f>SUM(G4:G7)</f>
        <v>120000000</v>
      </c>
      <c r="H8" s="36">
        <f>SUM(H4:H7)</f>
        <v>120000000</v>
      </c>
      <c r="I8" s="35">
        <v>0</v>
      </c>
      <c r="J8" s="34"/>
    </row>
    <row r="9" spans="1:10" x14ac:dyDescent="0.25">
      <c r="A9" s="40"/>
      <c r="B9" s="39"/>
      <c r="C9" s="38"/>
      <c r="D9" s="37" t="s">
        <v>31</v>
      </c>
      <c r="E9" s="36">
        <f>E8*19%</f>
        <v>22800000</v>
      </c>
      <c r="F9" s="36">
        <f>F8*19%</f>
        <v>22800000</v>
      </c>
      <c r="G9" s="36">
        <f>G8*19%</f>
        <v>22800000</v>
      </c>
      <c r="H9" s="36">
        <f>H8*19%</f>
        <v>22800000</v>
      </c>
      <c r="I9" s="35">
        <v>0</v>
      </c>
      <c r="J9" s="34"/>
    </row>
    <row r="10" spans="1:10" x14ac:dyDescent="0.25">
      <c r="A10" s="40"/>
      <c r="B10" s="39"/>
      <c r="C10" s="38"/>
      <c r="D10" s="37" t="s">
        <v>30</v>
      </c>
      <c r="E10" s="36">
        <f>SUM(E8:E9)</f>
        <v>142800000</v>
      </c>
      <c r="F10" s="36">
        <f>SUM(F8:F9)</f>
        <v>142800000</v>
      </c>
      <c r="G10" s="36">
        <f>SUM(G8:G9)</f>
        <v>142800000</v>
      </c>
      <c r="H10" s="36">
        <f>SUM(H8:H9)</f>
        <v>142800000</v>
      </c>
      <c r="I10" s="35">
        <v>0</v>
      </c>
      <c r="J10" s="34"/>
    </row>
    <row r="11" spans="1:10" ht="15.75" thickBot="1" x14ac:dyDescent="0.3">
      <c r="E11" s="33" t="s">
        <v>28</v>
      </c>
      <c r="F11" s="223" t="s">
        <v>28</v>
      </c>
      <c r="G11" s="224"/>
      <c r="H11" s="224"/>
      <c r="I11" s="224"/>
      <c r="J11" s="225"/>
    </row>
    <row r="16" spans="1:10" ht="15.75" customHeight="1" x14ac:dyDescent="0.25"/>
    <row r="17" ht="15" customHeight="1" x14ac:dyDescent="0.25"/>
  </sheetData>
  <mergeCells count="10">
    <mergeCell ref="E1:J1"/>
    <mergeCell ref="E2:F2"/>
    <mergeCell ref="G2:H2"/>
    <mergeCell ref="I2:I3"/>
    <mergeCell ref="J2:J3"/>
    <mergeCell ref="F11:J11"/>
    <mergeCell ref="A2:A3"/>
    <mergeCell ref="D2:D3"/>
    <mergeCell ref="C2:C3"/>
    <mergeCell ref="B2:B3"/>
  </mergeCells>
  <pageMargins left="0.70866141732283472" right="0.70866141732283472" top="0.74803149606299213" bottom="0.74803149606299213" header="0.31496062992125984" footer="0.31496062992125984"/>
  <pageSetup paperSize="5" scale="50" orientation="landscape" r:id="rId1"/>
  <headerFooter>
    <oddHeader>&amp;C&amp;"-,Negrita"&amp;14FINAL  -  EVALUACION   ECONMICA DE  LA  INVITACION  ABIERTA  No. 024  DE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4"/>
  <sheetViews>
    <sheetView workbookViewId="0">
      <selection activeCell="A16" sqref="A16"/>
    </sheetView>
  </sheetViews>
  <sheetFormatPr baseColWidth="10" defaultColWidth="23.5703125" defaultRowHeight="15" x14ac:dyDescent="0.25"/>
  <cols>
    <col min="1" max="1" width="28.85546875" style="43" customWidth="1"/>
    <col min="2" max="16384" width="23.5703125" style="43"/>
  </cols>
  <sheetData>
    <row r="3" spans="1:2" ht="15.75" thickBot="1" x14ac:dyDescent="0.3"/>
    <row r="4" spans="1:2" ht="33.75" customHeight="1" x14ac:dyDescent="0.25">
      <c r="A4" s="52" t="s">
        <v>46</v>
      </c>
      <c r="B4" s="51" t="s">
        <v>75</v>
      </c>
    </row>
    <row r="5" spans="1:2" x14ac:dyDescent="0.25">
      <c r="A5" s="49" t="s">
        <v>45</v>
      </c>
      <c r="B5" s="50" t="s">
        <v>28</v>
      </c>
    </row>
    <row r="6" spans="1:2" x14ac:dyDescent="0.25">
      <c r="A6" s="49" t="s">
        <v>44</v>
      </c>
      <c r="B6" s="47" t="s">
        <v>28</v>
      </c>
    </row>
    <row r="7" spans="1:2" x14ac:dyDescent="0.25">
      <c r="A7" s="49" t="s">
        <v>43</v>
      </c>
      <c r="B7" s="47" t="s">
        <v>28</v>
      </c>
    </row>
    <row r="8" spans="1:2" x14ac:dyDescent="0.25">
      <c r="A8" s="49" t="s">
        <v>42</v>
      </c>
      <c r="B8" s="245" t="s">
        <v>80</v>
      </c>
    </row>
    <row r="9" spans="1:2" x14ac:dyDescent="0.25">
      <c r="A9" s="49" t="s">
        <v>41</v>
      </c>
      <c r="B9" s="245" t="s">
        <v>80</v>
      </c>
    </row>
    <row r="10" spans="1:2" ht="15.75" thickBot="1" x14ac:dyDescent="0.3">
      <c r="A10" s="48" t="s">
        <v>40</v>
      </c>
      <c r="B10" s="245" t="s">
        <v>80</v>
      </c>
    </row>
    <row r="14" spans="1:2" x14ac:dyDescent="0.25">
      <c r="A14" s="46" t="s">
        <v>39</v>
      </c>
      <c r="B14" s="46"/>
    </row>
    <row r="15" spans="1:2" x14ac:dyDescent="0.25">
      <c r="A15" s="231" t="s">
        <v>38</v>
      </c>
      <c r="B15" s="232"/>
    </row>
    <row r="16" spans="1:2" x14ac:dyDescent="0.25">
      <c r="A16" s="45"/>
      <c r="B16" s="44"/>
    </row>
    <row r="17" spans="1:3" x14ac:dyDescent="0.25">
      <c r="A17" s="45"/>
      <c r="B17" s="44"/>
    </row>
    <row r="18" spans="1:3" x14ac:dyDescent="0.25">
      <c r="A18" s="45"/>
      <c r="B18" s="44"/>
    </row>
    <row r="19" spans="1:3" x14ac:dyDescent="0.25">
      <c r="A19" s="46" t="s">
        <v>160</v>
      </c>
      <c r="B19" s="46"/>
      <c r="C19" s="46"/>
    </row>
    <row r="20" spans="1:3" x14ac:dyDescent="0.25">
      <c r="A20" s="231" t="s">
        <v>161</v>
      </c>
      <c r="B20" s="231"/>
      <c r="C20" s="231"/>
    </row>
    <row r="21" spans="1:3" x14ac:dyDescent="0.25">
      <c r="A21" s="45"/>
      <c r="B21" s="44"/>
    </row>
    <row r="22" spans="1:3" x14ac:dyDescent="0.25">
      <c r="A22" s="45"/>
      <c r="B22" s="44"/>
    </row>
    <row r="23" spans="1:3" x14ac:dyDescent="0.25">
      <c r="A23" s="233" t="s">
        <v>81</v>
      </c>
      <c r="B23" s="233"/>
    </row>
    <row r="24" spans="1:3" x14ac:dyDescent="0.25">
      <c r="A24" s="234" t="s">
        <v>37</v>
      </c>
      <c r="B24" s="234"/>
    </row>
  </sheetData>
  <mergeCells count="4">
    <mergeCell ref="A15:B15"/>
    <mergeCell ref="A23:B23"/>
    <mergeCell ref="A24:B24"/>
    <mergeCell ref="A20:C20"/>
  </mergeCells>
  <pageMargins left="0.70866141732283472" right="0.70866141732283472" top="0.74803149606299213" bottom="0.74803149606299213" header="0.31496062992125984" footer="0.31496062992125984"/>
  <pageSetup paperSize="9" orientation="landscape" r:id="rId1"/>
  <headerFooter>
    <oddHeader>&amp;C&amp;"-,Negrita"&amp;14FINAL  -  RESUMEN   DE LA EVALUACION  DE LA  INVITACION ABIERTA  No. 024  DE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topLeftCell="A13" workbookViewId="0">
      <selection activeCell="C28" sqref="C28"/>
    </sheetView>
  </sheetViews>
  <sheetFormatPr baseColWidth="10" defaultRowHeight="15" x14ac:dyDescent="0.25"/>
  <cols>
    <col min="1" max="1" width="33.5703125" customWidth="1"/>
    <col min="2" max="2" width="59.5703125" customWidth="1"/>
    <col min="3" max="3" width="17.140625" customWidth="1"/>
    <col min="4" max="4" width="14" customWidth="1"/>
    <col min="6" max="6" width="0.42578125" customWidth="1"/>
    <col min="7" max="7" width="11.5703125" hidden="1" customWidth="1"/>
  </cols>
  <sheetData>
    <row r="1" spans="1:2" x14ac:dyDescent="0.25">
      <c r="A1" s="236" t="s">
        <v>162</v>
      </c>
      <c r="B1" s="236"/>
    </row>
    <row r="2" spans="1:2" ht="34.15" customHeight="1" x14ac:dyDescent="0.25">
      <c r="A2" s="237" t="s">
        <v>163</v>
      </c>
      <c r="B2" s="237"/>
    </row>
    <row r="3" spans="1:2" x14ac:dyDescent="0.25">
      <c r="A3" s="127"/>
      <c r="B3" s="127"/>
    </row>
    <row r="4" spans="1:2" ht="15.75" thickBot="1" x14ac:dyDescent="0.3">
      <c r="A4" s="238" t="s">
        <v>164</v>
      </c>
      <c r="B4" s="238"/>
    </row>
    <row r="5" spans="1:2" x14ac:dyDescent="0.25">
      <c r="A5" s="128" t="s">
        <v>165</v>
      </c>
      <c r="B5" s="129" t="s">
        <v>166</v>
      </c>
    </row>
    <row r="6" spans="1:2" x14ac:dyDescent="0.25">
      <c r="A6" s="130" t="s">
        <v>167</v>
      </c>
      <c r="B6" s="131" t="s">
        <v>168</v>
      </c>
    </row>
    <row r="7" spans="1:2" x14ac:dyDescent="0.25">
      <c r="A7" s="132" t="s">
        <v>169</v>
      </c>
      <c r="B7" s="133" t="s">
        <v>170</v>
      </c>
    </row>
    <row r="8" spans="1:2" ht="45" x14ac:dyDescent="0.25">
      <c r="A8" s="134" t="s">
        <v>171</v>
      </c>
      <c r="B8" s="135" t="s">
        <v>172</v>
      </c>
    </row>
    <row r="9" spans="1:2" ht="33.75" x14ac:dyDescent="0.25">
      <c r="A9" s="136" t="s">
        <v>173</v>
      </c>
      <c r="B9" s="137" t="s">
        <v>174</v>
      </c>
    </row>
    <row r="10" spans="1:2" x14ac:dyDescent="0.25">
      <c r="A10" s="138" t="s">
        <v>175</v>
      </c>
      <c r="B10" s="139" t="s">
        <v>176</v>
      </c>
    </row>
    <row r="11" spans="1:2" ht="33.75" x14ac:dyDescent="0.25">
      <c r="A11" s="138" t="s">
        <v>177</v>
      </c>
      <c r="B11" s="140" t="s">
        <v>178</v>
      </c>
    </row>
    <row r="12" spans="1:2" x14ac:dyDescent="0.25">
      <c r="A12" s="138" t="s">
        <v>179</v>
      </c>
      <c r="B12" s="141" t="s">
        <v>28</v>
      </c>
    </row>
    <row r="13" spans="1:2" ht="56.25" x14ac:dyDescent="0.25">
      <c r="A13" s="138" t="s">
        <v>180</v>
      </c>
      <c r="B13" s="141" t="s">
        <v>178</v>
      </c>
    </row>
    <row r="14" spans="1:2" x14ac:dyDescent="0.25">
      <c r="A14" s="138" t="s">
        <v>181</v>
      </c>
      <c r="B14" s="141" t="s">
        <v>178</v>
      </c>
    </row>
    <row r="18" spans="1:5" x14ac:dyDescent="0.25">
      <c r="A18" t="e">
        <f>+[1]DOCUMENTOS!#REF!</f>
        <v>#REF!</v>
      </c>
    </row>
    <row r="19" spans="1:5" x14ac:dyDescent="0.25">
      <c r="A19" s="239" t="e">
        <f>+[1]DOCUMENTOS!#REF!</f>
        <v>#REF!</v>
      </c>
      <c r="B19" s="239"/>
      <c r="C19" s="239"/>
      <c r="D19" s="239"/>
      <c r="E19" s="239"/>
    </row>
    <row r="20" spans="1:5" ht="15.75" thickBot="1" x14ac:dyDescent="0.3">
      <c r="A20" t="s">
        <v>182</v>
      </c>
    </row>
    <row r="21" spans="1:5" ht="15.75" thickBot="1" x14ac:dyDescent="0.3">
      <c r="A21" s="142" t="s">
        <v>183</v>
      </c>
      <c r="B21" s="143" t="s">
        <v>184</v>
      </c>
      <c r="C21" s="58"/>
      <c r="D21" s="144"/>
      <c r="E21" s="144"/>
    </row>
    <row r="22" spans="1:5" x14ac:dyDescent="0.25">
      <c r="A22" s="145" t="s">
        <v>185</v>
      </c>
      <c r="B22" s="146" t="s">
        <v>186</v>
      </c>
      <c r="C22" s="147" t="s">
        <v>187</v>
      </c>
      <c r="D22" s="148"/>
      <c r="E22" s="149"/>
    </row>
    <row r="23" spans="1:5" ht="45" x14ac:dyDescent="0.25">
      <c r="A23" s="150" t="s">
        <v>188</v>
      </c>
      <c r="B23" s="151" t="s">
        <v>189</v>
      </c>
      <c r="C23" s="152" t="s">
        <v>190</v>
      </c>
      <c r="D23" s="144"/>
      <c r="E23" s="144"/>
    </row>
    <row r="24" spans="1:5" ht="15.75" thickBot="1" x14ac:dyDescent="0.3">
      <c r="A24" s="153" t="s">
        <v>191</v>
      </c>
      <c r="B24" s="154" t="s">
        <v>192</v>
      </c>
      <c r="C24" s="155" t="s">
        <v>193</v>
      </c>
      <c r="D24" s="144"/>
      <c r="E24" s="144"/>
    </row>
    <row r="25" spans="1:5" ht="15.75" thickBot="1" x14ac:dyDescent="0.3">
      <c r="A25" s="144"/>
      <c r="B25" s="156"/>
      <c r="C25" s="157"/>
      <c r="D25" s="144"/>
      <c r="E25" s="144"/>
    </row>
    <row r="26" spans="1:5" ht="15.75" thickBot="1" x14ac:dyDescent="0.3">
      <c r="A26" s="240">
        <f>+[1]DOCUMENTOS!A21</f>
        <v>0</v>
      </c>
      <c r="B26" s="241"/>
      <c r="C26" s="241"/>
      <c r="D26" s="242"/>
      <c r="E26" s="158" t="s">
        <v>178</v>
      </c>
    </row>
    <row r="27" spans="1:5" x14ac:dyDescent="0.25">
      <c r="A27" s="159" t="s">
        <v>194</v>
      </c>
      <c r="B27" s="160"/>
      <c r="C27" s="160"/>
      <c r="D27" s="160"/>
      <c r="E27" s="161"/>
    </row>
    <row r="28" spans="1:5" ht="15.75" thickBot="1" x14ac:dyDescent="0.3">
      <c r="A28" s="162"/>
      <c r="B28" s="163" t="s">
        <v>195</v>
      </c>
      <c r="C28" s="164">
        <v>2408851582</v>
      </c>
      <c r="D28" s="165">
        <f>+C28/C29</f>
        <v>1.5105994520878121</v>
      </c>
      <c r="E28" s="166" t="s">
        <v>196</v>
      </c>
    </row>
    <row r="29" spans="1:5" x14ac:dyDescent="0.25">
      <c r="A29" s="162" t="s">
        <v>185</v>
      </c>
      <c r="B29" s="167" t="s">
        <v>197</v>
      </c>
      <c r="C29" s="168">
        <v>1594632898</v>
      </c>
      <c r="D29" s="169"/>
      <c r="E29" s="166"/>
    </row>
    <row r="30" spans="1:5" x14ac:dyDescent="0.25">
      <c r="A30" s="162"/>
      <c r="B30" s="170"/>
      <c r="C30" s="168"/>
      <c r="D30" s="169"/>
      <c r="E30" s="166"/>
    </row>
    <row r="31" spans="1:5" x14ac:dyDescent="0.25">
      <c r="A31" s="162" t="e">
        <f>+[1]INDICADORES!#REF!</f>
        <v>#REF!</v>
      </c>
      <c r="B31" s="167" t="s">
        <v>195</v>
      </c>
      <c r="C31" s="168">
        <f>+C28</f>
        <v>2408851582</v>
      </c>
      <c r="D31" s="169"/>
      <c r="E31" s="166"/>
    </row>
    <row r="32" spans="1:5" x14ac:dyDescent="0.25">
      <c r="A32" s="162"/>
      <c r="B32" s="167" t="s">
        <v>198</v>
      </c>
      <c r="C32" s="168">
        <v>1594632898</v>
      </c>
      <c r="D32" s="171">
        <f>C31-C32</f>
        <v>814218684</v>
      </c>
      <c r="E32" s="166" t="s">
        <v>196</v>
      </c>
    </row>
    <row r="33" spans="1:5" x14ac:dyDescent="0.25">
      <c r="A33" s="162"/>
      <c r="B33" s="167"/>
      <c r="C33" s="168"/>
      <c r="D33" s="169"/>
      <c r="E33" s="166"/>
    </row>
    <row r="34" spans="1:5" ht="15.75" thickBot="1" x14ac:dyDescent="0.3">
      <c r="A34" s="162" t="s">
        <v>191</v>
      </c>
      <c r="B34" s="163" t="s">
        <v>199</v>
      </c>
      <c r="C34" s="164">
        <v>1886079611</v>
      </c>
      <c r="D34" s="172">
        <f>C34/C35*100</f>
        <v>67.664639112457408</v>
      </c>
      <c r="E34" s="166" t="s">
        <v>200</v>
      </c>
    </row>
    <row r="35" spans="1:5" x14ac:dyDescent="0.25">
      <c r="A35" s="162"/>
      <c r="B35" s="167" t="s">
        <v>201</v>
      </c>
      <c r="C35" s="168">
        <v>2787393291</v>
      </c>
      <c r="D35" s="169"/>
      <c r="E35" s="166"/>
    </row>
    <row r="36" spans="1:5" ht="15.75" thickBot="1" x14ac:dyDescent="0.3">
      <c r="A36" s="173"/>
      <c r="B36" s="174"/>
      <c r="C36" s="164"/>
      <c r="D36" s="164"/>
      <c r="E36" s="175"/>
    </row>
    <row r="37" spans="1:5" x14ac:dyDescent="0.25">
      <c r="A37" s="110"/>
      <c r="B37" s="110"/>
      <c r="C37" s="176"/>
      <c r="D37" s="177"/>
      <c r="E37" s="177"/>
    </row>
    <row r="38" spans="1:5" x14ac:dyDescent="0.25">
      <c r="A38" s="170"/>
      <c r="B38" s="170"/>
      <c r="C38" s="170"/>
      <c r="D38" s="170"/>
      <c r="E38" s="110"/>
    </row>
    <row r="39" spans="1:5" x14ac:dyDescent="0.25">
      <c r="A39" t="s">
        <v>162</v>
      </c>
    </row>
    <row r="40" spans="1:5" x14ac:dyDescent="0.25">
      <c r="A40" s="235" t="s">
        <v>163</v>
      </c>
      <c r="B40" s="235"/>
      <c r="C40" s="235"/>
      <c r="D40" s="235"/>
      <c r="E40" s="235"/>
    </row>
    <row r="41" spans="1:5" x14ac:dyDescent="0.25">
      <c r="A41" s="235"/>
      <c r="B41" s="235"/>
      <c r="C41" s="235"/>
      <c r="D41" s="235"/>
      <c r="E41" s="235"/>
    </row>
    <row r="42" spans="1:5" ht="30" x14ac:dyDescent="0.25">
      <c r="A42" s="179" t="s">
        <v>183</v>
      </c>
      <c r="B42" s="179"/>
      <c r="C42" s="180" t="s">
        <v>202</v>
      </c>
      <c r="D42" s="178"/>
      <c r="E42" s="178"/>
    </row>
    <row r="43" spans="1:5" ht="105" x14ac:dyDescent="0.25">
      <c r="A43" s="179"/>
      <c r="B43" s="179"/>
      <c r="C43" s="180" t="s">
        <v>166</v>
      </c>
      <c r="D43" s="178"/>
      <c r="E43" s="178"/>
    </row>
    <row r="44" spans="1:5" x14ac:dyDescent="0.25">
      <c r="A44" s="179" t="s">
        <v>185</v>
      </c>
      <c r="B44" s="179" t="s">
        <v>187</v>
      </c>
      <c r="C44" s="179">
        <v>1.5105994520878121</v>
      </c>
    </row>
    <row r="45" spans="1:5" x14ac:dyDescent="0.25">
      <c r="A45" s="179" t="s">
        <v>188</v>
      </c>
      <c r="B45" s="179" t="s">
        <v>190</v>
      </c>
      <c r="C45" s="179">
        <v>814218684</v>
      </c>
    </row>
    <row r="46" spans="1:5" x14ac:dyDescent="0.25">
      <c r="A46" s="179" t="s">
        <v>191</v>
      </c>
      <c r="B46" s="179" t="s">
        <v>193</v>
      </c>
      <c r="C46" s="179">
        <v>67.664639112457408</v>
      </c>
    </row>
    <row r="47" spans="1:5" x14ac:dyDescent="0.25">
      <c r="A47" s="179"/>
      <c r="B47" s="179"/>
      <c r="C47" s="179"/>
    </row>
  </sheetData>
  <mergeCells count="6">
    <mergeCell ref="A40:E41"/>
    <mergeCell ref="A1:B1"/>
    <mergeCell ref="A2:B2"/>
    <mergeCell ref="A4:B4"/>
    <mergeCell ref="A19:E19"/>
    <mergeCell ref="A26:D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5"/>
  <sheetViews>
    <sheetView topLeftCell="A28" workbookViewId="0">
      <selection activeCell="A34" sqref="A34:B34"/>
    </sheetView>
  </sheetViews>
  <sheetFormatPr baseColWidth="10" defaultRowHeight="15" x14ac:dyDescent="0.25"/>
  <cols>
    <col min="1" max="1" width="67.140625" style="126" customWidth="1"/>
    <col min="2" max="2" width="39.28515625" style="126" customWidth="1"/>
  </cols>
  <sheetData>
    <row r="2" spans="1:2" ht="15.75" x14ac:dyDescent="0.25">
      <c r="A2" s="244" t="s">
        <v>127</v>
      </c>
      <c r="B2" s="244"/>
    </row>
    <row r="3" spans="1:2" ht="47.25" x14ac:dyDescent="0.25">
      <c r="A3" s="108" t="s">
        <v>128</v>
      </c>
      <c r="B3" s="109" t="s">
        <v>129</v>
      </c>
    </row>
    <row r="4" spans="1:2" ht="15.75" x14ac:dyDescent="0.25">
      <c r="A4" s="111" t="s">
        <v>130</v>
      </c>
      <c r="B4" s="112"/>
    </row>
    <row r="5" spans="1:2" ht="46.9" customHeight="1" x14ac:dyDescent="0.25">
      <c r="A5" s="113" t="s">
        <v>131</v>
      </c>
      <c r="B5" s="114" t="s">
        <v>28</v>
      </c>
    </row>
    <row r="6" spans="1:2" ht="15.75" x14ac:dyDescent="0.25">
      <c r="A6" s="115" t="s">
        <v>132</v>
      </c>
      <c r="B6" s="112"/>
    </row>
    <row r="7" spans="1:2" ht="47.25" x14ac:dyDescent="0.25">
      <c r="A7" s="116" t="s">
        <v>133</v>
      </c>
      <c r="B7" s="112"/>
    </row>
    <row r="8" spans="1:2" ht="379.9" customHeight="1" x14ac:dyDescent="0.25">
      <c r="A8" s="119" t="s">
        <v>134</v>
      </c>
      <c r="B8" s="112" t="s">
        <v>28</v>
      </c>
    </row>
    <row r="9" spans="1:2" ht="15.75" x14ac:dyDescent="0.25">
      <c r="A9" s="118" t="s">
        <v>135</v>
      </c>
      <c r="B9" s="112" t="s">
        <v>28</v>
      </c>
    </row>
    <row r="10" spans="1:2" ht="15.75" x14ac:dyDescent="0.25">
      <c r="A10" s="115" t="s">
        <v>136</v>
      </c>
      <c r="B10" s="112" t="s">
        <v>137</v>
      </c>
    </row>
    <row r="11" spans="1:2" ht="45.75" x14ac:dyDescent="0.25">
      <c r="A11" s="117" t="s">
        <v>138</v>
      </c>
      <c r="B11" s="112" t="s">
        <v>137</v>
      </c>
    </row>
    <row r="12" spans="1:2" ht="15.75" x14ac:dyDescent="0.25">
      <c r="A12" s="115" t="s">
        <v>139</v>
      </c>
      <c r="B12" s="112" t="s">
        <v>137</v>
      </c>
    </row>
    <row r="13" spans="1:2" ht="75.75" x14ac:dyDescent="0.25">
      <c r="A13" s="117" t="s">
        <v>140</v>
      </c>
      <c r="B13" s="112" t="s">
        <v>137</v>
      </c>
    </row>
    <row r="14" spans="1:2" ht="15.75" x14ac:dyDescent="0.25">
      <c r="A14" s="116" t="s">
        <v>141</v>
      </c>
      <c r="B14" s="112"/>
    </row>
    <row r="15" spans="1:2" ht="409.5" x14ac:dyDescent="0.25">
      <c r="A15" s="119" t="s">
        <v>142</v>
      </c>
      <c r="B15" s="120" t="s">
        <v>28</v>
      </c>
    </row>
    <row r="16" spans="1:2" ht="31.5" x14ac:dyDescent="0.25">
      <c r="A16" s="115" t="s">
        <v>143</v>
      </c>
      <c r="B16" s="112"/>
    </row>
    <row r="17" spans="1:2" ht="120.75" x14ac:dyDescent="0.25">
      <c r="A17" s="118" t="s">
        <v>144</v>
      </c>
      <c r="B17" s="121" t="s">
        <v>28</v>
      </c>
    </row>
    <row r="18" spans="1:2" ht="31.5" x14ac:dyDescent="0.25">
      <c r="A18" s="115" t="s">
        <v>145</v>
      </c>
      <c r="B18" s="112"/>
    </row>
    <row r="19" spans="1:2" ht="180" x14ac:dyDescent="0.25">
      <c r="A19" s="119" t="s">
        <v>146</v>
      </c>
      <c r="B19" s="112" t="s">
        <v>28</v>
      </c>
    </row>
    <row r="20" spans="1:2" ht="15.75" x14ac:dyDescent="0.25">
      <c r="A20" s="116" t="s">
        <v>147</v>
      </c>
      <c r="B20" s="112"/>
    </row>
    <row r="21" spans="1:2" ht="184.15" customHeight="1" x14ac:dyDescent="0.25">
      <c r="A21" s="119" t="s">
        <v>148</v>
      </c>
      <c r="B21" s="112" t="s">
        <v>149</v>
      </c>
    </row>
    <row r="22" spans="1:2" ht="15.75" x14ac:dyDescent="0.25">
      <c r="A22" s="122" t="s">
        <v>150</v>
      </c>
      <c r="B22" s="112"/>
    </row>
    <row r="23" spans="1:2" ht="30.75" x14ac:dyDescent="0.25">
      <c r="A23" s="117" t="s">
        <v>151</v>
      </c>
      <c r="B23" s="112" t="s">
        <v>28</v>
      </c>
    </row>
    <row r="24" spans="1:2" ht="15.75" x14ac:dyDescent="0.25">
      <c r="A24" s="116" t="s">
        <v>152</v>
      </c>
      <c r="B24" s="112"/>
    </row>
    <row r="25" spans="1:2" ht="153.6" customHeight="1" x14ac:dyDescent="0.25">
      <c r="A25" s="119" t="s">
        <v>153</v>
      </c>
      <c r="B25" s="112" t="s">
        <v>28</v>
      </c>
    </row>
    <row r="26" spans="1:2" ht="31.5" x14ac:dyDescent="0.25">
      <c r="A26" s="122" t="s">
        <v>154</v>
      </c>
      <c r="B26" s="112" t="s">
        <v>155</v>
      </c>
    </row>
    <row r="27" spans="1:2" ht="105.75" x14ac:dyDescent="0.25">
      <c r="A27" s="117" t="s">
        <v>156</v>
      </c>
      <c r="B27" s="112" t="s">
        <v>28</v>
      </c>
    </row>
    <row r="28" spans="1:2" ht="31.5" x14ac:dyDescent="0.25">
      <c r="A28" s="116" t="s">
        <v>157</v>
      </c>
      <c r="B28" s="112"/>
    </row>
    <row r="29" spans="1:2" ht="289.89999999999998" customHeight="1" x14ac:dyDescent="0.25">
      <c r="A29" s="123" t="s">
        <v>158</v>
      </c>
      <c r="B29" s="112" t="s">
        <v>28</v>
      </c>
    </row>
    <row r="30" spans="1:2" ht="15.75" x14ac:dyDescent="0.25">
      <c r="A30" s="124" t="s">
        <v>29</v>
      </c>
      <c r="B30" s="125" t="s">
        <v>28</v>
      </c>
    </row>
    <row r="34" spans="1:2" x14ac:dyDescent="0.25">
      <c r="A34" s="243" t="s">
        <v>159</v>
      </c>
      <c r="B34" s="243"/>
    </row>
    <row r="35" spans="1:2" x14ac:dyDescent="0.25">
      <c r="A35"/>
      <c r="B35"/>
    </row>
  </sheetData>
  <mergeCells count="2">
    <mergeCell ref="A34:B34"/>
    <mergeCell ref="A2:B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EVALUACION TECNICA</vt:lpstr>
      <vt:lpstr>EXPERIENCIA</vt:lpstr>
      <vt:lpstr>EVALUACION ECONOMICA</vt:lpstr>
      <vt:lpstr>RESUMEN</vt:lpstr>
      <vt:lpstr>FINANCIERA</vt:lpstr>
      <vt:lpstr>JURIDICA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cp:lastPrinted>2020-06-02T21:57:14Z</cp:lastPrinted>
  <dcterms:created xsi:type="dcterms:W3CDTF">2020-06-01T20:24:03Z</dcterms:created>
  <dcterms:modified xsi:type="dcterms:W3CDTF">2020-06-03T21:36:09Z</dcterms:modified>
</cp:coreProperties>
</file>