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ana.blanco.ELC\Desktop\OFICINA ASESORA DE PLANEACION Y SISTEMAS ELC\SGC\TRAZABILIDAD MATRIZ DE INDICADORES CONSOLIDADA\OBJETIVOS DE CALIDAD\"/>
    </mc:Choice>
  </mc:AlternateContent>
  <bookViews>
    <workbookView xWindow="0" yWindow="0" windowWidth="28800" windowHeight="12435"/>
  </bookViews>
  <sheets>
    <sheet name="base" sheetId="1" r:id="rId1"/>
    <sheet name="Graficas" sheetId="2" r:id="rId2"/>
  </sheets>
  <externalReferences>
    <externalReference r:id="rId3"/>
  </externalReferences>
  <definedNames>
    <definedName name="_xlnm._FilterDatabase" localSheetId="0" hidden="1">base!$D$8:$U$73</definedName>
    <definedName name="_xlnm.Print_Area" localSheetId="0">base!$A$1:$X$75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2" i="1" l="1"/>
  <c r="R53" i="1" s="1"/>
  <c r="P66" i="1"/>
  <c r="P48" i="1" l="1"/>
  <c r="R67" i="1" l="1"/>
  <c r="Q69" i="1" s="1"/>
  <c r="P61" i="1"/>
  <c r="R62" i="1" s="1"/>
  <c r="Q65" i="1" s="1"/>
  <c r="R49" i="1"/>
  <c r="R69" i="1" l="1"/>
  <c r="R65" i="1"/>
  <c r="R56" i="1"/>
  <c r="Q56" i="1"/>
  <c r="P40" i="1"/>
  <c r="R41" i="1" s="1"/>
  <c r="P20" i="1"/>
  <c r="R21" i="1" s="1"/>
  <c r="Q24" i="1" s="1"/>
  <c r="P10" i="1"/>
  <c r="R44" i="1" l="1"/>
  <c r="Q44" i="1"/>
  <c r="R24" i="1"/>
  <c r="R11" i="1"/>
  <c r="R14" i="1" s="1"/>
  <c r="Q14" i="1" l="1"/>
</calcChain>
</file>

<file path=xl/comments1.xml><?xml version="1.0" encoding="utf-8"?>
<comments xmlns="http://schemas.openxmlformats.org/spreadsheetml/2006/main">
  <authors>
    <author>Diana Alessandra Blanco Bernal</author>
    <author>Jorge Antonio Jimenez Vargas</author>
  </authors>
  <commentList>
    <comment ref="H9" authorId="0" shapeId="0">
      <text>
        <r>
          <rPr>
            <b/>
            <sz val="9"/>
            <color indexed="81"/>
            <rFont val="Tahoma"/>
            <family val="2"/>
          </rPr>
          <t>Diana Alessandra Blanco Bernal:</t>
        </r>
        <r>
          <rPr>
            <sz val="9"/>
            <color indexed="81"/>
            <rFont val="Tahoma"/>
            <family val="2"/>
          </rPr>
          <t xml:space="preserve">
Qué acciones o medidas se tomarán? Un plan es una simple guía que le indica paso por paso cómo alcanzar los objetivos que se ha planteado. Si su objetivo de calidad consiste en «mejorar la entrega a tiempo de un 90% a un 95% este año», usted necesitaría poner varias medidas en práctica para que esto ocurriese. Por ejemplo, necesitaría investigar las opciones que existen para reducir el tiempo del proceso. Después, tendría que identificar las herramientas necesarias para conseguir reducir el tiempo. A continuación, necesitaría conseguir esas herramientas necesarias. Posteriormente formar a los trabajadores sobre el uso de esas nuevas herramientas, etc.</t>
        </r>
      </text>
    </comment>
    <comment ref="I9" authorId="0" shapeId="0">
      <text>
        <r>
          <rPr>
            <b/>
            <sz val="9"/>
            <color indexed="81"/>
            <rFont val="Tahoma"/>
            <family val="2"/>
          </rPr>
          <t>Diana Alessandra Blanco Bernal:</t>
        </r>
        <r>
          <rPr>
            <sz val="9"/>
            <color indexed="81"/>
            <rFont val="Tahoma"/>
            <family val="2"/>
          </rPr>
          <t xml:space="preserve">
¿Qué recursos necesitaría? Necesita plantearse qué necesita para cada medida que vaya a tomar (dinero, herramientas y otros recursos).</t>
        </r>
      </text>
    </comment>
    <comment ref="J9" authorId="0" shapeId="0">
      <text>
        <r>
          <rPr>
            <b/>
            <sz val="9"/>
            <color indexed="81"/>
            <rFont val="Tahoma"/>
            <family val="2"/>
          </rPr>
          <t>Diana Alessandra Blanco Bernal:</t>
        </r>
        <r>
          <rPr>
            <sz val="9"/>
            <color indexed="81"/>
            <rFont val="Tahoma"/>
            <family val="2"/>
          </rPr>
          <t xml:space="preserve">
¿Quién ejecutará las acciones? Para que se realice una acción, alguien tiene que ser el encargado de realizarla. Esta será la persona que utilice los recursos disponibles para hacer el trabajo en tiempo y forma.</t>
        </r>
      </text>
    </comment>
    <comment ref="K9" authorId="0" shapeId="0">
      <text>
        <r>
          <rPr>
            <b/>
            <sz val="9"/>
            <color indexed="81"/>
            <rFont val="Tahoma"/>
            <family val="2"/>
          </rPr>
          <t>Diana Alessandra Blanco Bernal:</t>
        </r>
        <r>
          <rPr>
            <sz val="9"/>
            <color indexed="81"/>
            <rFont val="Tahoma"/>
            <family val="2"/>
          </rPr>
          <t xml:space="preserve">
¿Cuáles son las fechas límite? Si está intentando cumplir con una fecha de entrega para conseguir el objetivo general, cada acción que se realice tendrá que tener un tiempo definido para que se cumpla. Si no se dispusiera de esta información, sería mucho más difícil comprobar si las tareas están progresando como es debido para cumplir con la fecha límite.</t>
        </r>
      </text>
    </comment>
    <comment ref="L9" authorId="0" shapeId="0">
      <text>
        <r>
          <rPr>
            <b/>
            <sz val="9"/>
            <color indexed="81"/>
            <rFont val="Tahoma"/>
            <family val="2"/>
          </rPr>
          <t>Diana Alessandra Blanco Bernal:</t>
        </r>
        <r>
          <rPr>
            <sz val="9"/>
            <color indexed="81"/>
            <rFont val="Tahoma"/>
            <family val="2"/>
          </rPr>
          <t xml:space="preserve">
¿Cómo evaluará los resultados? Esto no es obligatorio para cada acción, pero… ¿cómo sabrá si su plan ha tenido éxito? En el ejemplo anterior, usted estaba controlando el tiempo de entrega en su empresa. Sabrá si su plan funcionó correctamente si consiguió alcanzar y mantener los requisitos que exigía el contrato de al menos mejorar el tiempo de entrega a tiempo hasta el 95%.</t>
        </r>
      </text>
    </comment>
    <comment ref="H10" authorId="0" shapeId="0">
      <text>
        <r>
          <rPr>
            <b/>
            <sz val="9"/>
            <color indexed="81"/>
            <rFont val="Tahoma"/>
            <family val="2"/>
          </rPr>
          <t>Diana Alessandra Blanco Bernal:</t>
        </r>
        <r>
          <rPr>
            <sz val="9"/>
            <color indexed="81"/>
            <rFont val="Tahoma"/>
            <family val="2"/>
          </rPr>
          <t xml:space="preserve">
Desagregar.</t>
        </r>
      </text>
    </comment>
    <comment ref="M20" authorId="0" shapeId="0">
      <text>
        <r>
          <rPr>
            <b/>
            <sz val="9"/>
            <color indexed="81"/>
            <rFont val="Tahoma"/>
            <family val="2"/>
          </rPr>
          <t>Diana Alessandra Blanco Bernal:</t>
        </r>
        <r>
          <rPr>
            <sz val="9"/>
            <color indexed="81"/>
            <rFont val="Tahoma"/>
            <family val="2"/>
          </rPr>
          <t xml:space="preserve">
Maritza Mora.</t>
        </r>
      </text>
    </comment>
    <comment ref="M21" authorId="0" shapeId="0">
      <text>
        <r>
          <rPr>
            <b/>
            <sz val="9"/>
            <color indexed="81"/>
            <rFont val="Tahoma"/>
            <family val="2"/>
          </rPr>
          <t>Diana Alessandra Blanco Bernal:</t>
        </r>
        <r>
          <rPr>
            <sz val="9"/>
            <color indexed="81"/>
            <rFont val="Tahoma"/>
            <family val="2"/>
          </rPr>
          <t xml:space="preserve">
REPCO.</t>
        </r>
      </text>
    </comment>
    <comment ref="M22" authorId="1" shapeId="0">
      <text>
        <r>
          <rPr>
            <b/>
            <sz val="9"/>
            <color indexed="81"/>
            <rFont val="Tahoma"/>
            <family val="2"/>
          </rPr>
          <t>Jorge Antonio Jimenez Vargas:</t>
        </r>
        <r>
          <rPr>
            <sz val="9"/>
            <color indexed="81"/>
            <rFont val="Tahoma"/>
            <family val="2"/>
          </rPr>
          <t xml:space="preserve">
Informacion manejada por el distribuidor
</t>
        </r>
      </text>
    </comment>
    <comment ref="M23" authorId="0" shapeId="0">
      <text>
        <r>
          <rPr>
            <b/>
            <sz val="9"/>
            <color indexed="81"/>
            <rFont val="Tahoma"/>
            <family val="2"/>
          </rPr>
          <t>Diana Alessandra Blanco Bernal:</t>
        </r>
        <r>
          <rPr>
            <sz val="9"/>
            <color indexed="81"/>
            <rFont val="Tahoma"/>
            <family val="2"/>
          </rPr>
          <t xml:space="preserve">
Maritza Mora.</t>
        </r>
      </text>
    </comment>
    <comment ref="M24" authorId="0" shapeId="0">
      <text>
        <r>
          <rPr>
            <b/>
            <sz val="9"/>
            <color indexed="81"/>
            <rFont val="Tahoma"/>
            <family val="2"/>
          </rPr>
          <t>Diana Alessandra Blanco Bernal:</t>
        </r>
        <r>
          <rPr>
            <sz val="9"/>
            <color indexed="81"/>
            <rFont val="Tahoma"/>
            <family val="2"/>
          </rPr>
          <t xml:space="preserve">
Maritza Mora.</t>
        </r>
      </text>
    </comment>
    <comment ref="M25" authorId="0" shapeId="0">
      <text>
        <r>
          <rPr>
            <b/>
            <sz val="9"/>
            <color indexed="81"/>
            <rFont val="Tahoma"/>
            <family val="2"/>
          </rPr>
          <t>Diana Alessandra Blanco Bernal:</t>
        </r>
        <r>
          <rPr>
            <sz val="9"/>
            <color indexed="81"/>
            <rFont val="Tahoma"/>
            <family val="2"/>
          </rPr>
          <t xml:space="preserve">
Maritza Mora.</t>
        </r>
      </text>
    </comment>
    <comment ref="M26" authorId="0" shapeId="0">
      <text>
        <r>
          <rPr>
            <b/>
            <sz val="9"/>
            <color indexed="81"/>
            <rFont val="Tahoma"/>
            <family val="2"/>
          </rPr>
          <t>Diana Alessandra Blanco Bernal:</t>
        </r>
        <r>
          <rPr>
            <sz val="9"/>
            <color indexed="81"/>
            <rFont val="Tahoma"/>
            <family val="2"/>
          </rPr>
          <t xml:space="preserve">
Maritza Mora.</t>
        </r>
      </text>
    </comment>
  </commentList>
</comments>
</file>

<file path=xl/sharedStrings.xml><?xml version="1.0" encoding="utf-8"?>
<sst xmlns="http://schemas.openxmlformats.org/spreadsheetml/2006/main" count="450" uniqueCount="190">
  <si>
    <t>*Asegurar la estabilidad y competitividad de la empresa en el mercado.</t>
  </si>
  <si>
    <t>*Fortalecer la administración del capital humano mejorando las competencias del mismo.</t>
  </si>
  <si>
    <t>*Satisfacer las necesidades y expectativas de nuestros clientes, ofreciendo productos y servicios de óptima calidad.</t>
  </si>
  <si>
    <t>*Mejorar la eficiencia en la capacidad productiva y operativa de la E.L.C.</t>
  </si>
  <si>
    <t>*Incrementar la confianza del consumidor en la calidad del producto.</t>
  </si>
  <si>
    <t>Qué se va a hacer?</t>
  </si>
  <si>
    <t>Cuándo se finalizará?</t>
  </si>
  <si>
    <t>Cómo se evaluarán los resultados?</t>
  </si>
  <si>
    <t>REQUISITO 6.2.2. Norma Técnica Colombiana ISO 9001: 2015.</t>
  </si>
  <si>
    <t>Qué recursos se requerirán?</t>
  </si>
  <si>
    <t xml:space="preserve">De acuerdo con el presupuesto establecido por la gestión de la Oficina Asesora de Planeación y Sistemas de Información se dispondra dos rubros presupuestales  A11201 - Servicios técnicos / profesionales - A22101 - Mantenimiento de Equipos de Oficina, Sistemas, Muebles y Enseres  - C11103 - Aseguramiento de la Calidad.  </t>
  </si>
  <si>
    <t>Mediante metodologias de medición, control y seguimiento ( Matriz de Indicadores de Gestión - Mapa de Riesgos ).</t>
  </si>
  <si>
    <t xml:space="preserve">INDICADOR </t>
  </si>
  <si>
    <t>Quién será el responsable?</t>
  </si>
  <si>
    <t>MACROPROCESO GESTIÓN FINANCIERA.</t>
  </si>
  <si>
    <t>RESULTADOS OBTENIDOS</t>
  </si>
  <si>
    <t xml:space="preserve">De acuerdo con el presupuesto establecido por la entidad se dispondra un rubro presupuestal  B10000 - Gastos de Comercialización .  </t>
  </si>
  <si>
    <t xml:space="preserve">De acuerdo con el presupuesto establecido por la entidad se dispondra un rubro presupuestal  A10000 - Gastos de Personal.  </t>
  </si>
  <si>
    <t xml:space="preserve">De acuerdo con el presupuesto establecido por la entidad se dispondra un rubro presupuestal - A23104 - Impuestos a las transacciones financieras - Se genera ahorro en lo que respecta al GMF, disminuyendo la carga impositiva.
El objetivo estratégico se fundamentará en dos grandes componentes: a) Una estructura de costos y gastos eficiente y austera, b) el  , las cuales se reflejarán en los ingresos monetarios. </t>
  </si>
  <si>
    <t>Pendiente pregutar a la gestión SIG, para cuando se tiene contemplado el logro de los objetivos de calidad.</t>
  </si>
  <si>
    <t>De acuerdo con el presupuesto establecido por la entidad se dispondran los rubros presupuestales  B10000 - Gastos de Comercialización  - B11101 - Publicidad.</t>
  </si>
  <si>
    <t>De acuerdo con el objetivo Incremetar la confianza del consumidos en la calidad del producto, la entidad dispondra los recursos necesarios con el fin de dar alcance al objetivo trazado, es decir se afectaran las Posiciones presupuestales referidas en los anteriores items - B11101 - Publicidad.</t>
  </si>
  <si>
    <t>MACROPROCESOS GESTIÓN COMERCIAL - GESTIÓN FINANCIERA.</t>
  </si>
  <si>
    <t>MACROPROCESOS GESTIÓN DEL TALENTO HUMANO - GESTIÓN DE CONTROL INTERNO.</t>
  </si>
  <si>
    <t>EN PERIODOS PROGRAMADOS Y CONTINUO.</t>
  </si>
  <si>
    <t>De acuerdo con el presupuesto establecido por la entidad se dispondra un rubro presupuestal  B20000 - Gastos de Producción - B21208 - Seguridad Industrial Operativa.</t>
  </si>
  <si>
    <t>MACROPROCESOS GESTIÓN COMERCIAL - GESTIÓN JURIDÍCA.</t>
  </si>
  <si>
    <t>MACROPROCESOS GESTIÓN DE LA PRODUCCIÓN - GESTIÓN AMBIENTAL - GESTIÓN JURIDÍCA.</t>
  </si>
  <si>
    <t>MACROPROCESO SIG - GESTIÓN COMERCIAL - GESTIÓN DE LA PRODUCCIÓN - GESTIÓN JURIDÍCA.</t>
  </si>
  <si>
    <t>TODOS LOS MACROPROCESOS.</t>
  </si>
  <si>
    <t>LINEA BASE</t>
  </si>
  <si>
    <t>META</t>
  </si>
  <si>
    <t>*Acciones de manejo de imagen de las marcas en locales del canal TAT.</t>
  </si>
  <si>
    <t>*Llenado de canales.</t>
  </si>
  <si>
    <t>*Seguimiento, verificación de la presencia y el impacto de marca en las ferias y fiestas.</t>
  </si>
  <si>
    <t>*Sponsor de grandes eventos.</t>
  </si>
  <si>
    <t>*Estratégias con influenciadores digitales en redes sociales.</t>
  </si>
  <si>
    <t>*Acompañamiento a jornadas de activación de marca en lugares de consumo.</t>
  </si>
  <si>
    <t>*Apertura tienda Nectar en las instalaciones de Cota.</t>
  </si>
  <si>
    <t>*Creación de base de datos con registro de clientes.</t>
  </si>
  <si>
    <t>*Visitas de seguimiento y requerimiento de apoyo a los distribuidores nacionales e internacionales.</t>
  </si>
  <si>
    <t>*Estudios de mercado dutty free para Estados Unidos, Panama y Ecuador.</t>
  </si>
  <si>
    <t>*Evaluación de propuestas comerciales de empresas prestadoras de servicios de data.</t>
  </si>
  <si>
    <t xml:space="preserve">*Acercamiento con dos posibles distribuidores en zonas dutty free en Latino América, España y Durfy Bogotá.
</t>
  </si>
  <si>
    <t>*Revisiones frecuentes de los comportamientos en ventas de los productos Nectar Azul S/A y Nectar Rojo S/A.</t>
  </si>
  <si>
    <t>*Actividades enfocadas a rotación de inventarios con ediciones especiales.</t>
  </si>
  <si>
    <t>*Estudios de prueba de producto y análisis de imagen.</t>
  </si>
  <si>
    <t>*Rediseño y cargue de la pagina oficial de la Empresa de Licores de Cundinamarca.</t>
  </si>
  <si>
    <t>*Activación canal de comunicación con los clientes para contactarse con la Empresa de Licores de Cundinamarca.</t>
  </si>
  <si>
    <t>*Utilizar toda la capacidad productiva de la Empresa de Licores de Cundinamarca, maquilando productos de otras empresas, comprando y produciendo marcas extranjeras.</t>
  </si>
  <si>
    <t>*Realizar analisis cualitativo y cuantitativo de las situación real de la Empresa de Licores de Cundinamarca para establecer estrategia DOFA, acorde a la sitaución detectada.</t>
  </si>
  <si>
    <t xml:space="preserve">
*Patrocinio de ferias y fiestas en Cundinamarca.
</t>
  </si>
  <si>
    <t xml:space="preserve">*Reducir la estructura de costos y gastos mediante politicas de ahorro y austeridad. </t>
  </si>
  <si>
    <t>* Organizar un plan de retiro para trabajadores sindicalizados y no sindicalizados.</t>
  </si>
  <si>
    <t>* Aumentar la Rentabilidad mediante inversiones de excedentes de Liquidez.</t>
  </si>
  <si>
    <t xml:space="preserve">*Realizar convenio con una Fiducuaria que le permita a la empresa obtener un ahorro por impuesto a movimientos financieros del 4 x mil.  </t>
  </si>
  <si>
    <t>*Reducir los gastos de polizas de seguros.</t>
  </si>
  <si>
    <t>*Implementar el nuevo marco normativo a partir de las NIIF.</t>
  </si>
  <si>
    <t xml:space="preserve">* Realizar Abono al Pasivo pensional. </t>
  </si>
  <si>
    <t>*Formulación del programa anual de capacitación institucional.</t>
  </si>
  <si>
    <t>*Inducción y reinducción a servidores públicos de la Empresa de Licores de Cundinamarca.</t>
  </si>
  <si>
    <t xml:space="preserve">*Proceso de diagnostico de necesidades de capacitación.
</t>
  </si>
  <si>
    <t>*Evaluación posterior a la capacitación para establecer el grado de conocimiento y comprensión de los temas tratados en las capacitaciones.</t>
  </si>
  <si>
    <t>* Revisar el comportamiento de las ventas para los productos de la compañía.</t>
  </si>
  <si>
    <t xml:space="preserve">*Realizar estudios de prueba de productos e imagen. </t>
  </si>
  <si>
    <t>*Realizar Artes Publicitarias, con el fin de posicionar la marca.</t>
  </si>
  <si>
    <t xml:space="preserve">*Trabajar en la mejora continua de un sistema efectivo de supervisión de calidad de cada uno de los productos.
</t>
  </si>
  <si>
    <t>*Establecer indicadores de medición de calidad de los productos.</t>
  </si>
  <si>
    <t>*Obtener acreditaciones internacionales de calidad y estableciendo convenios con redes de empresas del exterior Ejemplo: BASC.</t>
  </si>
  <si>
    <t>*Garantizar que los productos esten bien ubicados en los diferentes canales de distribución.</t>
  </si>
  <si>
    <t xml:space="preserve">* Generar canales de comunicación con el cliente para establecer el grado de satisfaccion.
</t>
  </si>
  <si>
    <t>*Efectuar una revisión periodica de la normatividad expedida a nivel nacional y departamental, con el fin de validar el debido cumplimiento de las mismas.</t>
  </si>
  <si>
    <t>*Ejecución Proyecto de Modernización y ajuste institucional.</t>
  </si>
  <si>
    <t>*Ejecución Proyecto de Automatización de la Planta de Producción.</t>
  </si>
  <si>
    <t>*Hacer seguimiento a los procesos en los cuales se generan residuos tanto aprovechables como peligrosos y verificar la causa que está generando mayor cantidad de residuos peligrosos.</t>
  </si>
  <si>
    <t xml:space="preserve">*Ejecución Plan de Mantenimiento industrial.
</t>
  </si>
  <si>
    <t>*Dar respuesta a las solicitudes de asesoria y control de legalidad de actos administrativos de manera expedita para lo cual se estableceran términos a nivel interno con el fin de dar respuesta a los requerimientos solicitados.</t>
  </si>
  <si>
    <t xml:space="preserve">*Renovar la presentacion y la imagen de nuestros productos. </t>
  </si>
  <si>
    <t>*Contratar un recurso humano capacitado que genere estratégias publicitarias creativas, que permanezcan en la memoria de los consumidores.</t>
  </si>
  <si>
    <t>*Implementar estratégias de manejo de influenciadores para generar mayor recordación positiva de marca.</t>
  </si>
  <si>
    <t>*Seguir presente en el ranking del TOP OF MIND de la población a nivel nacional.</t>
  </si>
  <si>
    <t>*Con el apoyo del SENA y FENALCO realizar capacitaciones y acercamientos a los comerciantes de la región sobre la Empresa de Licores de Cundinamarca, con el fin de que se tenda el pleno conocimiento de los productos de la entidad.</t>
  </si>
  <si>
    <t>*Realizar las inspecciones de todos los materiales ( materias primas, insumos, producto en proceso, producto terminado, instrumentos de inspección), sujetos a verificación por parte de calidad, esto con el fin de garantizar el cumplimiento de los requisitos exigios tanto por la Empresa de Licores de Cundinamarca como de los entes competentes.</t>
  </si>
  <si>
    <t xml:space="preserve">* Implementar el Sistema de Gestion de Calidad de acuerdo a la Norma Tecnica Colombiana ISO 9001. 2015.
</t>
  </si>
  <si>
    <t>*Perfeccionar la imagen de nuestros productos a través del registro de nuevos signos distintivos y proteger las marcas ya registradas haciendo control y seguimiento de sus fechas de expiración.</t>
  </si>
  <si>
    <t>MACROPROCESO COMERCIAL.</t>
  </si>
  <si>
    <t>MACROPROCESOS COMERCIAL/ CONTROL DE CALIDAD.</t>
  </si>
  <si>
    <t>MACROPROCESO CONTROL DE CALIDAD.</t>
  </si>
  <si>
    <t>MACROPROCESO GESTIÓN JURIDÍCA.</t>
  </si>
  <si>
    <t>MACROPROCESO TALENTO HUMANO.</t>
  </si>
  <si>
    <t>DICIEMBRE 31 DE 2019.</t>
  </si>
  <si>
    <t>PONDERACIÓN DE LOS INDICADORES</t>
  </si>
  <si>
    <t xml:space="preserve">( Número total de No conformidades gestionadas / Número total de No Conformidades identificadas) </t>
  </si>
  <si>
    <t xml:space="preserve">
*Implantar e Implementar el MIPG.
</t>
  </si>
  <si>
    <t xml:space="preserve">*Programar y Realizar auditorias internas en las diferentes gestiones de la entidad, con el fin de detectar posibles deficiencias en procesos y/o resultados. </t>
  </si>
  <si>
    <t>*Asignar los Recursos Humanos competentes necesarios para el
normal desarrollo del Proceso de Gestión de Riesgos en la Empresa de Licores de Cundinamarca.</t>
  </si>
  <si>
    <t>*Formalizar el Proceso de Gestión de Riesgos en la Empresa de Licores de Cundinamarca,
asignando los niveles de intervención (Estructura, Roles).</t>
  </si>
  <si>
    <t xml:space="preserve">*Asignar los Recursos Humanos competentes necesarios para el normal desarrollo del Proceso de
medición y análisis de indicadores de gestión por procesos en la Empresa de Licores de Cundinamarca. </t>
  </si>
  <si>
    <t>*Establecer indicadores de procesos y control para el seguimiento de su actualización
y mejoramiento.</t>
  </si>
  <si>
    <t>( Nivel de ejecución de los procesos del proyecto de implantación e implementación MIPG/ Total Actividades del grupo de procesos del proyecto de implantación e implementación MIPG)</t>
  </si>
  <si>
    <t>( Número de auditorias internas ejecutadas/ Plan de auditorias internas)</t>
  </si>
  <si>
    <t>*Realizar seguimiento a actividades programadas del Sistema de Gestión.</t>
  </si>
  <si>
    <t xml:space="preserve">( Número de actividades programadas ejecutadas / Cronograma de actividades proyectado para el Sistema de Gestión) </t>
  </si>
  <si>
    <t xml:space="preserve">( Número de indicadores de gestión y control establecidos por Macroprocesos / Total de Macroprocesos ) </t>
  </si>
  <si>
    <t>*Revisar y ajustar la metodología, herramientas y procedimientos
para la Gestión de Riesgos acorde a las mejores practicas.</t>
  </si>
  <si>
    <t>( Avance de revisión y ajuste de metodología y procedimientos para la Gestión del Riesgo / Metodologia para la Gestión del Riesgo Aprobada)</t>
  </si>
  <si>
    <t>( Nivel de formalización del proceso de Gestión del Riesgo / Total de Roles y Perfiles)</t>
  </si>
  <si>
    <t xml:space="preserve">*Involucrar a la Alta Dirección de la Empresa de Licores de Cundinamarca, con el fin de obtener los entregables esperados para el Sistema de Gestión. </t>
  </si>
  <si>
    <t xml:space="preserve">( Nivel de involucramiento de la alta dirección / Total avance proyecto de implementación del Sistema de Gestión) </t>
  </si>
  <si>
    <t xml:space="preserve">De acuerdo a validaciones se sugiere clasificar la actividad en el objetivo </t>
  </si>
  <si>
    <t>*Renegociar los contratos con los proveedores con el fin de obtener descuentos.</t>
  </si>
  <si>
    <t>* Evaluar y mejorar de manera continua el Sistema Integrado de Gestión.</t>
  </si>
  <si>
    <t>Fortalecer las finanzas de la E.L.C.</t>
  </si>
  <si>
    <t>(Patrocino de ferias y fiestas en Cundinamarca ejecutadas / Patrocino de ferias y fiestas en Cundinamarca programadas)</t>
  </si>
  <si>
    <t>( Acciones de manejo de imagen de las marcas en locales del canal TAT ejecutadas / Acciones de manejo de imagen de las marcas en locales del canal TAT programadas)</t>
  </si>
  <si>
    <t>( Costos y/o gastos del año 2 / Costos y/o gastos del año 1)</t>
  </si>
  <si>
    <t>( Plan de retiro ejecutado para trabajadores sindicalizado y no sindicalizados / Plan de retiro programado para trabajadores sindicalizado y no sindicalizado)</t>
  </si>
  <si>
    <t xml:space="preserve"> (Activo corriente / Pasivo Corriente)</t>
  </si>
  <si>
    <t>( Negociaciones establecidas con proveedores / Negociaciones proyectadas con proveedores)</t>
  </si>
  <si>
    <t xml:space="preserve">( Nuevo Marco Normativo implementado / Actividades de preparación, transición y aplicación programadas) </t>
  </si>
  <si>
    <t>(Transferencia de Recursos Ejecutados SSF / Ejecución registrada en la Unidad de Pensiones)</t>
  </si>
  <si>
    <t xml:space="preserve">( Acciones ejecutadas / Acciones programadas) </t>
  </si>
  <si>
    <t>(# Estrategias de llenado de canales realizadas / # Estratageias programadas)</t>
  </si>
  <si>
    <t>(# Jornadas de Seguimiento a Ferias y Fiestas ejecutadas / # Jornadas de Seguimiento a Ferias y Fiesta programadas)</t>
  </si>
  <si>
    <t>(# Patrocinios Grandes Eventos ejecutadas / # Patrocinios Grandes Eventos  programados)</t>
  </si>
  <si>
    <t>(# Estrategias Influenciadores Digitales Ejecutadas / # Estrategias Influenciadores Digitales  programadas)</t>
  </si>
  <si>
    <t>(# Jornadas de acompañamiento a acciones de activacion en lugares de consumo ejecutadas / # Jornadas de acompañamiento a acciones de activacion en lugares de consumo programadas)</t>
  </si>
  <si>
    <t>(Apertura real Tienda / Apertura Programada)</t>
  </si>
  <si>
    <t>(# Clientes con datos 100% procesados / # Clientes en Base de Datos)</t>
  </si>
  <si>
    <t>(Visitas a distribuidores realizadas / Visitas a distribuidores programadas)</t>
  </si>
  <si>
    <t>(# Estudios de mercado realizados  / # Estudios de mercado programados)</t>
  </si>
  <si>
    <t>(# Propuestas evaluadas / # Propuestas Recibidas)</t>
  </si>
  <si>
    <t xml:space="preserve"> (# Acercamientos efectuados con clientes posibles distribuidores / 2 posibles clientes distribuidores)</t>
  </si>
  <si>
    <t>(# Revisiones realizadas /  # Revisiones programadas)</t>
  </si>
  <si>
    <t>(# Ediciones especiales realizadas / # Ediciones especiales programadas)</t>
  </si>
  <si>
    <t>(# Estudios de prueba de producto realizados /  # Estudios programados)</t>
  </si>
  <si>
    <t>(Rediseño pagina oficial / Rediseño programado)</t>
  </si>
  <si>
    <t>(Canal de comunicación activado / Canal de comunicación programado)</t>
  </si>
  <si>
    <t>(Negociaciones consolidadas de Maquilas / Maquilas Proyectadas)</t>
  </si>
  <si>
    <t>(#Jornadas de analisis de construccion estrategia DOFA / # Jornadas programadas)</t>
  </si>
  <si>
    <t>(# Encuestas de satisfaccion al cliente realizadas /  # Encuestas  programadas)</t>
  </si>
  <si>
    <t>( Ventas Reales / Ventas Programadas)</t>
  </si>
  <si>
    <t>(# Estudios realizados / # Estudios programados)</t>
  </si>
  <si>
    <t>(# Piezas publicitarias realizadas / # Piezas publicitarias programadas)</t>
  </si>
  <si>
    <t>(# Jornadas de revision de solicitudes de requerimientos de calidad / # Jornadas Programadas)</t>
  </si>
  <si>
    <t>(# Requerimientos de calidad de producto recibidas /  # Unidades venidas de las referncias con requerimientos)</t>
  </si>
  <si>
    <t>(# Acreditaciones y certificaciones obtenidas / #Acerditacion y certificaciones programadas para obtener)</t>
  </si>
  <si>
    <t>(# Jornadas de verificacion de exposicion de producto en canales / # Jornadas programadas)</t>
  </si>
  <si>
    <t>( Renovacion de imagen realizada / Renovacion de imagen programada)</t>
  </si>
  <si>
    <t>(# Estrategias de manejo de influenciadores desarrolladas / # Estrategias programadas)</t>
  </si>
  <si>
    <t>(# Acciones enfocadas a recordacion de marca / # Acciones programadas)</t>
  </si>
  <si>
    <t>(# Jornadas  de acercamiento a comerciantes realizadas /  # Jornadas programadas)</t>
  </si>
  <si>
    <t>(# Revisiones realizadas a registros y temas marcarios / # Revisiones programadas)</t>
  </si>
  <si>
    <t xml:space="preserve">*Establecer mecanismos de mejora continua, de acuerdo con la NTC ISO 9001:2015, integrando los requisitos de la norma de modo tal que se reduzca la duplicidad y se gestionen los riesgos explicitos e implicitos en su contexto interno y externo, conllevando así al logro de las metas establecidad por la Empresa de Licores de Cundinamarca.  
</t>
  </si>
  <si>
    <r>
      <t xml:space="preserve">( Convenio con Fiduciaria de Occidente </t>
    </r>
    <r>
      <rPr>
        <sz val="14"/>
        <color theme="1"/>
        <rFont val="Arial"/>
        <family val="2"/>
      </rPr>
      <t xml:space="preserve">establecido / Convenio con una fiducia proyectado) </t>
    </r>
  </si>
  <si>
    <t>Cumplimiento</t>
  </si>
  <si>
    <t>Grados</t>
  </si>
  <si>
    <t>x</t>
  </si>
  <si>
    <t>y</t>
  </si>
  <si>
    <t>inicial</t>
  </si>
  <si>
    <t>final</t>
  </si>
  <si>
    <t>( Necesidades de capacitación gestionadas / Necesidades de capacitación identificadas)</t>
  </si>
  <si>
    <t>( Inducciónes gestionadas / Inducciones solicitadas)
( Reinducciones ejecutados de acuerdo con los términos estalbecidos /  Reinducciones programadas de acuerdo con los términos estalbecidos )</t>
  </si>
  <si>
    <t>( Servidores Públicos Asistentes / Servidores Públicos Programados)</t>
  </si>
  <si>
    <t xml:space="preserve">( Evaluaciones superadas / Evaluaciones practicadas) </t>
  </si>
  <si>
    <t xml:space="preserve">( Número de lotes de materiales inspeccionados / Número de lotes de materiales ingresados) </t>
  </si>
  <si>
    <t xml:space="preserve">( Revisiones efectuadas / Revisiones  Programadas) </t>
  </si>
  <si>
    <t xml:space="preserve">( Mantenimientos Efectuados / Mantenimientos Programados) </t>
  </si>
  <si>
    <t>( Actividades de Programa Ejecutadas / Actividades de Programa establecidas)</t>
  </si>
  <si>
    <t>( Seguimientos realizados / Seguimientos Programados)</t>
  </si>
  <si>
    <t>MACROPROCESOS GESTIÓN JURIDÍCA.</t>
  </si>
  <si>
    <t>( Respuestas Oportunas emitidas / Respuestas requeridas)</t>
  </si>
  <si>
    <t xml:space="preserve">( Verificaciones de cumplimiento de capital humano requerido/ Requeimientos de capital humano) </t>
  </si>
  <si>
    <t xml:space="preserve">( Ejecución de actividades de proyecto ejecutadas / Actividades de proyecto porgramadas) </t>
  </si>
  <si>
    <t>EJE ESTRATÉGICO 1. AUMENTAR EL MERCADO DE CUNDINAMARCA.
EJE ESTRATÉGICO 2. ABRIR MERCADO EN FRONTERAS A NIVEL NACIONAL.
EJE ESTRATÉGICO 3. INTRODUCIR LOS PRODUCTOS NECTAR Y SANTAFE EN EL CANAL INTERNACIONAL. 
EJE ESTRATÉGICO 4. REINGENIERÍA E INNOVACIÓN.
EJE ESTRATÉGICO 7. APOYO A LA MISIÓN INSTITUCIONAL.</t>
  </si>
  <si>
    <t>EJE ESTRATÉGICO 1. AUMENTAR EL MERCADO DE CUNDINAMARCA.
EJE ESTRATÉGICO 7. APOYO A LA MISIÓN INSTITUCIONAL.</t>
  </si>
  <si>
    <t>EJE ESTRATÉGICO 6. PROMOCIÓN DEL CAPITAL HUMANO.
EJE ESTRATÉGICO 7. APOYO A LA MISIÓN INSTITUCIONAL.</t>
  </si>
  <si>
    <t>(Recurso humano dispuesto/ Recurso humano requerido)</t>
  </si>
  <si>
    <t xml:space="preserve">EJES ESTRATÉGICOS </t>
  </si>
  <si>
    <t xml:space="preserve">EMPRESA DE LICORES DE CUNDINAMARCA </t>
  </si>
  <si>
    <t>Código : MPE0203000000.F04-1</t>
  </si>
  <si>
    <t>Versión :1</t>
  </si>
  <si>
    <t>MATRIZ DE SEGUIMIENTO DE OBJETIVOS DE CALIDAD .</t>
  </si>
  <si>
    <t>Fecha de emisión:
08/08/2019</t>
  </si>
  <si>
    <t>Página:</t>
  </si>
  <si>
    <t>EJE ESTRATÉGICO 4. REINGENIERÍA E INNOVACIÓN.
EJE ESTRATÉGICO 7. APOYO A LA MISIÓN INSTITUCIONAL.</t>
  </si>
  <si>
    <t xml:space="preserve">EJE ESTRATÉGICO 4. REINGENIERÍA E INNOVACIÓN.
EJE ESTRATÉGICO 6. PROMOCIÓN DEL CAPITAL HUMANO.
EJE ESTRATÉGICO 7. APOYO A LA MISIÓN INSTITUCIONAL.
</t>
  </si>
  <si>
    <t>Peso indicado</t>
  </si>
  <si>
    <t>OBJETIVOS DE CALIDAD</t>
  </si>
  <si>
    <t xml:space="preserve">
EJE ESTRATÉGICO 4. REINGENIERÍA E INNOVACIÓN.
EJE ESTRATÉGICO 7. APOYO A LA MISIÓN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</si>
</sst>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0_);_(* \(#,##0.0\);_(* &quot;-&quot;?_);_(@_)"/>
    <numFmt numFmtId="166" formatCode="0.0%"/>
    <numFmt numFmtId="167" formatCode="0.000"/>
  </numFmts>
  <fonts count="12"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4"/>
      <color theme="1"/>
      <name val="Arial"/>
      <family val="2"/>
    </font>
    <font>
      <b/>
      <sz val="14"/>
      <color theme="1"/>
      <name val="Arial"/>
      <family val="2"/>
    </font>
    <font>
      <sz val="14"/>
      <color rgb="FF000000"/>
      <name val="Arial"/>
      <family val="2"/>
    </font>
    <font>
      <sz val="14"/>
      <color theme="0"/>
      <name val="Arial"/>
      <family val="2"/>
    </font>
    <font>
      <sz val="14"/>
      <color theme="0" tint="-4.9989318521683403E-2"/>
      <name val="Arial"/>
      <family val="2"/>
    </font>
    <font>
      <sz val="14"/>
      <name val="Arial"/>
      <family val="2"/>
    </font>
    <font>
      <b/>
      <sz val="20"/>
      <color theme="1"/>
      <name val="Arial"/>
      <family val="2"/>
    </font>
    <font>
      <b/>
      <sz val="18"/>
      <color theme="1"/>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02">
    <xf numFmtId="0" fontId="0" fillId="0" borderId="0" xfId="0"/>
    <xf numFmtId="0" fontId="4" fillId="2" borderId="0" xfId="0" applyFont="1" applyFill="1" applyBorder="1"/>
    <xf numFmtId="0" fontId="4" fillId="2" borderId="0" xfId="0" applyFont="1" applyFill="1"/>
    <xf numFmtId="0" fontId="5" fillId="2" borderId="0"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64" fontId="7" fillId="2" borderId="7" xfId="1" applyNumberFormat="1" applyFont="1" applyFill="1" applyBorder="1" applyAlignment="1">
      <alignment vertical="center"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vertical="center"/>
    </xf>
    <xf numFmtId="165" fontId="7" fillId="2" borderId="0" xfId="0" applyNumberFormat="1" applyFont="1" applyFill="1" applyBorder="1" applyAlignment="1">
      <alignment horizontal="center" vertical="center"/>
    </xf>
    <xf numFmtId="164" fontId="8" fillId="2" borderId="5" xfId="1" applyNumberFormat="1" applyFont="1" applyFill="1" applyBorder="1" applyAlignment="1">
      <alignment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vertical="center"/>
    </xf>
    <xf numFmtId="165" fontId="8" fillId="2" borderId="0" xfId="0" applyNumberFormat="1" applyFont="1" applyFill="1" applyBorder="1" applyAlignment="1">
      <alignment horizontal="center" vertical="center"/>
    </xf>
    <xf numFmtId="164" fontId="7" fillId="2" borderId="5" xfId="1" applyNumberFormat="1" applyFont="1" applyFill="1" applyBorder="1" applyAlignment="1">
      <alignment vertical="center" wrapText="1"/>
    </xf>
    <xf numFmtId="0" fontId="7" fillId="2" borderId="8" xfId="0" applyFont="1" applyFill="1" applyBorder="1" applyAlignment="1">
      <alignment horizontal="center" vertical="center"/>
    </xf>
    <xf numFmtId="165" fontId="7" fillId="2" borderId="2" xfId="0" applyNumberFormat="1" applyFont="1" applyFill="1" applyBorder="1" applyAlignment="1">
      <alignment horizontal="center" vertical="center"/>
    </xf>
    <xf numFmtId="0" fontId="7" fillId="2" borderId="9" xfId="0" applyFont="1" applyFill="1" applyBorder="1" applyAlignment="1">
      <alignment vertical="center"/>
    </xf>
    <xf numFmtId="167" fontId="4" fillId="2" borderId="0" xfId="0" applyNumberFormat="1" applyFont="1" applyFill="1"/>
    <xf numFmtId="0" fontId="5" fillId="2" borderId="1" xfId="0" applyFont="1" applyFill="1" applyBorder="1" applyAlignment="1">
      <alignment horizontal="center"/>
    </xf>
    <xf numFmtId="0" fontId="4" fillId="2" borderId="1" xfId="0" applyFont="1" applyFill="1" applyBorder="1" applyAlignment="1">
      <alignment horizontal="center" vertical="center" wrapText="1"/>
    </xf>
    <xf numFmtId="9" fontId="6" fillId="2" borderId="1" xfId="2" applyFont="1" applyFill="1" applyBorder="1" applyAlignment="1">
      <alignment horizontal="center" vertical="center" wrapText="1"/>
    </xf>
    <xf numFmtId="0" fontId="5" fillId="2" borderId="15" xfId="0" applyFont="1" applyFill="1" applyBorder="1" applyAlignment="1"/>
    <xf numFmtId="0" fontId="5" fillId="2" borderId="16" xfId="0" applyFont="1" applyFill="1" applyBorder="1" applyAlignment="1"/>
    <xf numFmtId="0" fontId="5" fillId="2" borderId="17" xfId="0" applyFont="1" applyFill="1" applyBorder="1" applyAlignment="1"/>
    <xf numFmtId="0" fontId="4" fillId="2" borderId="21" xfId="0" applyFont="1" applyFill="1" applyBorder="1"/>
    <xf numFmtId="0" fontId="4" fillId="2" borderId="22" xfId="0" applyFont="1" applyFill="1" applyBorder="1"/>
    <xf numFmtId="0" fontId="4" fillId="2" borderId="22" xfId="0" applyFont="1" applyFill="1" applyBorder="1" applyAlignment="1">
      <alignment horizontal="center" vertical="center" wrapText="1"/>
    </xf>
    <xf numFmtId="0" fontId="4" fillId="2" borderId="23" xfId="0" applyFont="1" applyFill="1" applyBorder="1"/>
    <xf numFmtId="0" fontId="4" fillId="2" borderId="24" xfId="0" applyFont="1" applyFill="1" applyBorder="1"/>
    <xf numFmtId="0" fontId="4" fillId="2" borderId="25" xfId="0" applyFont="1" applyFill="1" applyBorder="1"/>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top" wrapText="1"/>
    </xf>
    <xf numFmtId="0" fontId="11" fillId="2" borderId="0" xfId="0" applyFont="1" applyFill="1" applyBorder="1" applyAlignment="1">
      <alignment horizontal="left" vertical="top"/>
    </xf>
    <xf numFmtId="0" fontId="11" fillId="2" borderId="22" xfId="0" applyFont="1" applyFill="1" applyBorder="1" applyAlignment="1">
      <alignment horizontal="left" vertical="top"/>
    </xf>
    <xf numFmtId="0" fontId="11" fillId="2" borderId="23" xfId="0" applyFont="1" applyFill="1" applyBorder="1" applyAlignment="1">
      <alignment horizontal="left" vertical="top"/>
    </xf>
    <xf numFmtId="0" fontId="11" fillId="2" borderId="24" xfId="0" applyFont="1" applyFill="1" applyBorder="1" applyAlignment="1">
      <alignment horizontal="left" vertical="top"/>
    </xf>
    <xf numFmtId="0" fontId="11" fillId="2" borderId="25" xfId="0" applyFont="1" applyFill="1" applyBorder="1" applyAlignment="1">
      <alignment horizontal="left" vertical="top"/>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6" xfId="0" applyFont="1" applyFill="1" applyBorder="1" applyAlignment="1">
      <alignment horizontal="center" vertical="center"/>
    </xf>
    <xf numFmtId="9" fontId="6" fillId="2" borderId="13" xfId="2" applyFont="1" applyFill="1" applyBorder="1" applyAlignment="1">
      <alignment horizontal="center" vertical="center" wrapText="1"/>
    </xf>
    <xf numFmtId="9" fontId="6" fillId="2" borderId="1" xfId="2" applyFont="1" applyFill="1" applyBorder="1" applyAlignment="1">
      <alignment horizontal="center" vertical="center" wrapText="1"/>
    </xf>
    <xf numFmtId="9" fontId="7" fillId="2" borderId="6" xfId="2" applyFont="1" applyFill="1" applyBorder="1" applyAlignment="1">
      <alignment horizontal="center" vertical="center" wrapText="1"/>
    </xf>
    <xf numFmtId="9" fontId="7" fillId="2" borderId="0" xfId="2" applyFont="1" applyFill="1" applyBorder="1" applyAlignment="1">
      <alignment horizontal="center" vertical="center" wrapText="1"/>
    </xf>
    <xf numFmtId="9" fontId="7" fillId="2" borderId="7" xfId="2" applyFont="1" applyFill="1" applyBorder="1" applyAlignment="1">
      <alignment horizontal="center" vertical="center" wrapText="1"/>
    </xf>
    <xf numFmtId="9" fontId="8" fillId="2" borderId="4" xfId="2" applyFont="1" applyFill="1" applyBorder="1" applyAlignment="1">
      <alignment horizontal="center" vertical="center" wrapText="1"/>
    </xf>
    <xf numFmtId="9" fontId="8" fillId="2" borderId="3" xfId="2"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wrapText="1"/>
    </xf>
    <xf numFmtId="9" fontId="7" fillId="2" borderId="4" xfId="2" applyFont="1" applyFill="1" applyBorder="1" applyAlignment="1">
      <alignment horizontal="center" vertical="center" wrapText="1"/>
    </xf>
    <xf numFmtId="9" fontId="7" fillId="2" borderId="3" xfId="2" applyFont="1" applyFill="1" applyBorder="1" applyAlignment="1">
      <alignment horizontal="center" vertical="center" wrapText="1"/>
    </xf>
    <xf numFmtId="9" fontId="6" fillId="2" borderId="14" xfId="2" applyFont="1" applyFill="1" applyBorder="1" applyAlignment="1">
      <alignment horizontal="center" vertical="center" wrapText="1"/>
    </xf>
    <xf numFmtId="9" fontId="6" fillId="2" borderId="10" xfId="2" applyFont="1" applyFill="1" applyBorder="1" applyAlignment="1">
      <alignment horizontal="center" vertical="center" wrapText="1"/>
    </xf>
    <xf numFmtId="9" fontId="6" fillId="2" borderId="11" xfId="2" applyFont="1" applyFill="1" applyBorder="1" applyAlignment="1">
      <alignment horizontal="center" vertical="center" wrapText="1"/>
    </xf>
    <xf numFmtId="9" fontId="6" fillId="2" borderId="12" xfId="2" applyFont="1" applyFill="1" applyBorder="1" applyAlignment="1">
      <alignment horizontal="center" vertical="center" wrapText="1"/>
    </xf>
    <xf numFmtId="166" fontId="9" fillId="2" borderId="1" xfId="2" applyNumberFormat="1" applyFont="1" applyFill="1" applyBorder="1" applyAlignment="1">
      <alignment horizontal="center" vertical="center" wrapText="1"/>
    </xf>
    <xf numFmtId="9" fontId="6" fillId="2" borderId="4" xfId="2" applyFont="1" applyFill="1" applyBorder="1" applyAlignment="1">
      <alignment horizontal="center" vertical="center" wrapText="1"/>
    </xf>
    <xf numFmtId="9" fontId="6" fillId="2" borderId="3" xfId="2" applyFont="1" applyFill="1" applyBorder="1" applyAlignment="1">
      <alignment horizontal="center" vertical="center" wrapText="1"/>
    </xf>
    <xf numFmtId="9" fontId="6" fillId="2" borderId="5" xfId="2" applyFont="1" applyFill="1" applyBorder="1" applyAlignment="1">
      <alignment horizontal="center" vertical="center" wrapText="1"/>
    </xf>
    <xf numFmtId="9" fontId="6" fillId="2" borderId="6" xfId="2" applyFont="1" applyFill="1" applyBorder="1" applyAlignment="1">
      <alignment horizontal="center" vertical="center" wrapText="1"/>
    </xf>
    <xf numFmtId="9" fontId="6" fillId="2" borderId="0" xfId="2" applyFont="1" applyFill="1" applyBorder="1" applyAlignment="1">
      <alignment horizontal="center" vertical="center" wrapText="1"/>
    </xf>
    <xf numFmtId="9" fontId="6" fillId="2" borderId="7" xfId="2" applyFont="1" applyFill="1" applyBorder="1" applyAlignment="1">
      <alignment horizontal="center" vertical="center" wrapText="1"/>
    </xf>
    <xf numFmtId="9" fontId="6" fillId="2" borderId="8" xfId="2" applyFont="1" applyFill="1" applyBorder="1" applyAlignment="1">
      <alignment horizontal="center" vertical="center" wrapText="1"/>
    </xf>
    <xf numFmtId="9" fontId="6" fillId="2" borderId="2" xfId="2" applyFont="1" applyFill="1" applyBorder="1" applyAlignment="1">
      <alignment horizontal="center" vertical="center" wrapText="1"/>
    </xf>
    <xf numFmtId="9" fontId="6" fillId="2" borderId="9" xfId="2" applyFont="1" applyFill="1" applyBorder="1" applyAlignment="1">
      <alignment horizontal="center" vertical="center" wrapText="1"/>
    </xf>
    <xf numFmtId="166" fontId="6" fillId="2" borderId="1" xfId="2" applyNumberFormat="1" applyFont="1" applyFill="1" applyBorder="1" applyAlignment="1">
      <alignment horizontal="center" vertical="center" wrapText="1"/>
    </xf>
    <xf numFmtId="9" fontId="9" fillId="2" borderId="1" xfId="2"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2" xfId="0" applyFont="1" applyFill="1" applyBorder="1" applyAlignment="1">
      <alignment horizontal="center" vertic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21" xfId="0" applyFont="1" applyFill="1" applyBorder="1" applyAlignment="1">
      <alignment horizontal="center"/>
    </xf>
    <xf numFmtId="0" fontId="4" fillId="2" borderId="0"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6795909633391E-2"/>
          <c:y val="5.8322201177794804E-2"/>
          <c:w val="0.82902566839071934"/>
          <c:h val="0.83310359814264623"/>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0B2-4A5D-87FD-80DC6C5B409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0B2-4A5D-87FD-80DC6C5B409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0B2-4A5D-87FD-80DC6C5B409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0B2-4A5D-87FD-80DC6C5B409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0B2-4A5D-87FD-80DC6C5B409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0B2-4A5D-87FD-80DC6C5B409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0B2-4A5D-87FD-80DC6C5B409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0B2-4A5D-87FD-80DC6C5B409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0B2-4A5D-87FD-80DC6C5B409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0B2-4A5D-87FD-80DC6C5B409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0B2-4A5D-87FD-80DC6C5B4096}"/>
              </c:ext>
            </c:extLst>
          </c:dPt>
          <c:dLbls>
            <c:dLbl>
              <c:idx val="0"/>
              <c:layout>
                <c:manualLayout>
                  <c:x val="-8.115104871760824E-2"/>
                  <c:y val="-8.164777660196147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0B2-4A5D-87FD-80DC6C5B4096}"/>
                </c:ext>
                <c:ext xmlns:c15="http://schemas.microsoft.com/office/drawing/2012/chart" uri="{CE6537A1-D6FC-4f65-9D91-7224C49458BB}">
                  <c15:layout>
                    <c:manualLayout>
                      <c:w val="0.10876609027863708"/>
                      <c:h val="8.2082183710621662E-2"/>
                    </c:manualLayout>
                  </c15:layout>
                </c:ext>
              </c:extLst>
            </c:dLbl>
            <c:dLbl>
              <c:idx val="1"/>
              <c:layout>
                <c:manualLayout>
                  <c:x val="-6.0127645103563956E-2"/>
                  <c:y val="-8.7871161119965749E-2"/>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0B2-4A5D-87FD-80DC6C5B4096}"/>
                </c:ext>
                <c:ext xmlns:c15="http://schemas.microsoft.com/office/drawing/2012/chart" uri="{CE6537A1-D6FC-4f65-9D91-7224C49458BB}">
                  <c15:layout/>
                </c:ext>
              </c:extLst>
            </c:dLbl>
            <c:dLbl>
              <c:idx val="2"/>
              <c:layout>
                <c:manualLayout>
                  <c:x val="-2.7161233360762142E-2"/>
                  <c:y val="-0.1009755404506061"/>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0B2-4A5D-87FD-80DC6C5B4096}"/>
                </c:ext>
                <c:ext xmlns:c15="http://schemas.microsoft.com/office/drawing/2012/chart" uri="{CE6537A1-D6FC-4f65-9D91-7224C49458BB}">
                  <c15:layout/>
                </c:ext>
              </c:extLst>
            </c:dLbl>
            <c:dLbl>
              <c:idx val="3"/>
              <c:layout>
                <c:manualLayout>
                  <c:x val="-1.2730099935936926E-3"/>
                  <c:y val="-0.11218656580314168"/>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0B2-4A5D-87FD-80DC6C5B4096}"/>
                </c:ext>
                <c:ext xmlns:c15="http://schemas.microsoft.com/office/drawing/2012/chart" uri="{CE6537A1-D6FC-4f65-9D91-7224C49458BB}">
                  <c15:layout/>
                </c:ext>
              </c:extLst>
            </c:dLbl>
            <c:dLbl>
              <c:idx val="4"/>
              <c:layout>
                <c:manualLayout>
                  <c:x val="3.3444821925196232E-2"/>
                  <c:y val="-0.10802042907029784"/>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0B2-4A5D-87FD-80DC6C5B4096}"/>
                </c:ext>
                <c:ext xmlns:c15="http://schemas.microsoft.com/office/drawing/2012/chart" uri="{CE6537A1-D6FC-4f65-9D91-7224C49458BB}">
                  <c15:layout/>
                </c:ext>
              </c:extLst>
            </c:dLbl>
            <c:dLbl>
              <c:idx val="5"/>
              <c:layout>
                <c:manualLayout>
                  <c:x val="6.0325966567651761E-2"/>
                  <c:y val="-9.4344719499827631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B2-4A5D-87FD-80DC6C5B4096}"/>
                </c:ext>
                <c:ext xmlns:c15="http://schemas.microsoft.com/office/drawing/2012/chart" uri="{CE6537A1-D6FC-4f65-9D91-7224C49458BB}">
                  <c15:layout>
                    <c:manualLayout>
                      <c:w val="9.3522592681361594E-2"/>
                      <c:h val="5.3779310860528881E-2"/>
                    </c:manualLayout>
                  </c15:layout>
                </c:ext>
              </c:extLst>
            </c:dLbl>
            <c:dLbl>
              <c:idx val="6"/>
              <c:layout>
                <c:manualLayout>
                  <c:x val="0.11201590414919636"/>
                  <c:y val="-5.2973602383434612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B2-4A5D-87FD-80DC6C5B4096}"/>
                </c:ext>
                <c:ext xmlns:c15="http://schemas.microsoft.com/office/drawing/2012/chart" uri="{CE6537A1-D6FC-4f65-9D91-7224C49458BB}">
                  <c15:layout/>
                </c:ext>
              </c:extLst>
            </c:dLbl>
            <c:dLbl>
              <c:idx val="7"/>
              <c:layout>
                <c:manualLayout>
                  <c:x val="0.13833251043085401"/>
                  <c:y val="-5.2333972515642681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0B2-4A5D-87FD-80DC6C5B4096}"/>
                </c:ext>
                <c:ext xmlns:c15="http://schemas.microsoft.com/office/drawing/2012/chart" uri="{CE6537A1-D6FC-4f65-9D91-7224C49458BB}">
                  <c15:layout/>
                </c:ext>
              </c:extLst>
            </c:dLbl>
            <c:dLbl>
              <c:idx val="8"/>
              <c:layout>
                <c:manualLayout>
                  <c:x val="8.2813417044288851E-2"/>
                  <c:y val="-4.7836328151289482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0B2-4A5D-87FD-80DC6C5B4096}"/>
                </c:ext>
                <c:ext xmlns:c15="http://schemas.microsoft.com/office/drawing/2012/chart" uri="{CE6537A1-D6FC-4f65-9D91-7224C49458BB}">
                  <c15:layout/>
                </c:ext>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0B2-4A5D-87FD-80DC6C5B4096}"/>
                </c:ext>
                <c:ext xmlns:c15="http://schemas.microsoft.com/office/drawing/2012/chart" uri="{CE6537A1-D6FC-4f65-9D91-7224C49458BB}">
                  <c15:layout/>
                </c:ext>
              </c:extLst>
            </c:dLbl>
            <c:dLbl>
              <c:idx val="10"/>
              <c:delete val="1"/>
              <c:extLst xmlns:c16r2="http://schemas.microsoft.com/office/drawing/2015/06/chart">
                <c:ext xmlns:c16="http://schemas.microsoft.com/office/drawing/2014/chart" uri="{C3380CC4-5D6E-409C-BE32-E72D297353CC}">
                  <c16:uniqueId val="{00000015-A0B2-4A5D-87FD-80DC6C5B409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0B2-4A5D-87FD-80DC6C5B409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111125" cap="rnd">
              <a:solidFill>
                <a:schemeClr val="tx1"/>
              </a:solidFill>
              <a:round/>
              <a:headEnd type="oval"/>
              <a:tailEnd type="triangle" w="lg" len="lg"/>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101600" cap="rnd">
                <a:solidFill>
                  <a:schemeClr val="tx1"/>
                </a:solidFill>
                <a:round/>
                <a:headEnd type="oval"/>
                <a:tailEnd type="triangle" w="lg" len="lg"/>
              </a:ln>
              <a:effectLst/>
            </c:spPr>
            <c:extLst xmlns:c16r2="http://schemas.microsoft.com/office/drawing/2015/06/chart">
              <c:ext xmlns:c16="http://schemas.microsoft.com/office/drawing/2014/chart" uri="{C3380CC4-5D6E-409C-BE32-E72D297353CC}">
                <c16:uniqueId val="{00000016-3AA3-45A9-AEF3-68B149760396}"/>
              </c:ext>
            </c:extLst>
          </c:dPt>
          <c:xVal>
            <c:numRef>
              <c:f>base!$Q$13:$Q$14</c:f>
              <c:numCache>
                <c:formatCode>_(* #,##0.0_);_(* \(#,##0.0\);_(* "-"?_);_(@_)</c:formatCode>
                <c:ptCount val="2"/>
                <c:pt idx="0" formatCode="General">
                  <c:v>0</c:v>
                </c:pt>
                <c:pt idx="1">
                  <c:v>-1</c:v>
                </c:pt>
              </c:numCache>
            </c:numRef>
          </c:xVal>
          <c:yVal>
            <c:numRef>
              <c:f>base!$R$13:$R$14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A-A0B2-4A5D-87FD-80DC6C5B4096}"/>
            </c:ext>
          </c:extLst>
        </c:ser>
        <c:dLbls>
          <c:showLegendKey val="0"/>
          <c:showVal val="0"/>
          <c:showCatName val="0"/>
          <c:showSerName val="0"/>
          <c:showPercent val="0"/>
          <c:showBubbleSize val="0"/>
        </c:dLbls>
        <c:axId val="212538856"/>
        <c:axId val="212538464"/>
      </c:scatterChart>
      <c:valAx>
        <c:axId val="212538464"/>
        <c:scaling>
          <c:orientation val="minMax"/>
          <c:max val="1"/>
          <c:min val="-1"/>
        </c:scaling>
        <c:delete val="1"/>
        <c:axPos val="l"/>
        <c:numFmt formatCode="General" sourceLinked="1"/>
        <c:majorTickMark val="out"/>
        <c:minorTickMark val="none"/>
        <c:tickLblPos val="nextTo"/>
        <c:crossAx val="212538856"/>
        <c:crosses val="autoZero"/>
        <c:crossBetween val="midCat"/>
      </c:valAx>
      <c:valAx>
        <c:axId val="212538856"/>
        <c:scaling>
          <c:orientation val="minMax"/>
          <c:max val="1"/>
          <c:min val="-1"/>
        </c:scaling>
        <c:delete val="1"/>
        <c:axPos val="b"/>
        <c:numFmt formatCode="General" sourceLinked="1"/>
        <c:majorTickMark val="out"/>
        <c:minorTickMark val="none"/>
        <c:tickLblPos val="nextTo"/>
        <c:crossAx val="212538464"/>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FFB-43AC-980A-EC54A4B733F8}"/>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FFB-43AC-980A-EC54A4B733F8}"/>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FFB-43AC-980A-EC54A4B733F8}"/>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FFB-43AC-980A-EC54A4B733F8}"/>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FFB-43AC-980A-EC54A4B733F8}"/>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FFB-43AC-980A-EC54A4B733F8}"/>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FFB-43AC-980A-EC54A4B733F8}"/>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FFB-43AC-980A-EC54A4B733F8}"/>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FFB-43AC-980A-EC54A4B733F8}"/>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FFB-43AC-980A-EC54A4B733F8}"/>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FFB-43AC-980A-EC54A4B733F8}"/>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FFB-43AC-980A-EC54A4B733F8}"/>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FFB-43AC-980A-EC54A4B733F8}"/>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FFB-43AC-980A-EC54A4B733F8}"/>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FFB-43AC-980A-EC54A4B733F8}"/>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FFB-43AC-980A-EC54A4B733F8}"/>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FB-43AC-980A-EC54A4B733F8}"/>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FB-43AC-980A-EC54A4B733F8}"/>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FFB-43AC-980A-EC54A4B733F8}"/>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FFB-43AC-980A-EC54A4B733F8}"/>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FFB-43AC-980A-EC54A4B733F8}"/>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FFB-43AC-980A-EC54A4B733F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FFB-43AC-980A-EC54A4B733F8}"/>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381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AFFB-43AC-980A-EC54A4B733F8}"/>
              </c:ext>
            </c:extLst>
          </c:dPt>
          <c:xVal>
            <c:numRef>
              <c:f>base!$Q$43:$Q$44</c:f>
              <c:numCache>
                <c:formatCode>_(* #,##0.0_);_(* \(#,##0.0\);_(* "-"?_);_(@_)</c:formatCode>
                <c:ptCount val="2"/>
                <c:pt idx="0" formatCode="General">
                  <c:v>0</c:v>
                </c:pt>
                <c:pt idx="1">
                  <c:v>-1</c:v>
                </c:pt>
              </c:numCache>
            </c:numRef>
          </c:xVal>
          <c:yVal>
            <c:numRef>
              <c:f>base!$R$43:$R$44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AFFB-43AC-980A-EC54A4B733F8}"/>
            </c:ext>
          </c:extLst>
        </c:ser>
        <c:dLbls>
          <c:showLegendKey val="0"/>
          <c:showVal val="0"/>
          <c:showCatName val="0"/>
          <c:showSerName val="0"/>
          <c:showPercent val="0"/>
          <c:showBubbleSize val="0"/>
        </c:dLbls>
        <c:axId val="213727664"/>
        <c:axId val="213727272"/>
      </c:scatterChart>
      <c:valAx>
        <c:axId val="213727272"/>
        <c:scaling>
          <c:orientation val="minMax"/>
          <c:max val="1"/>
          <c:min val="-1"/>
        </c:scaling>
        <c:delete val="1"/>
        <c:axPos val="l"/>
        <c:numFmt formatCode="General" sourceLinked="1"/>
        <c:majorTickMark val="out"/>
        <c:minorTickMark val="none"/>
        <c:tickLblPos val="nextTo"/>
        <c:crossAx val="213727664"/>
        <c:crosses val="autoZero"/>
        <c:crossBetween val="midCat"/>
      </c:valAx>
      <c:valAx>
        <c:axId val="213727664"/>
        <c:scaling>
          <c:orientation val="minMax"/>
          <c:max val="1"/>
          <c:min val="-1"/>
        </c:scaling>
        <c:delete val="1"/>
        <c:axPos val="b"/>
        <c:numFmt formatCode="General" sourceLinked="1"/>
        <c:majorTickMark val="out"/>
        <c:minorTickMark val="none"/>
        <c:tickLblPos val="nextTo"/>
        <c:crossAx val="213727272"/>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9D5-42E9-888C-11D90BF10202}"/>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9D5-42E9-888C-11D90BF10202}"/>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9D5-42E9-888C-11D90BF10202}"/>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9D5-42E9-888C-11D90BF10202}"/>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9D5-42E9-888C-11D90BF10202}"/>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9D5-42E9-888C-11D90BF10202}"/>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9D5-42E9-888C-11D90BF10202}"/>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9D5-42E9-888C-11D90BF10202}"/>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9D5-42E9-888C-11D90BF10202}"/>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9D5-42E9-888C-11D90BF10202}"/>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9D5-42E9-888C-11D90BF10202}"/>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9D5-42E9-888C-11D90BF10202}"/>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9D5-42E9-888C-11D90BF10202}"/>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9D5-42E9-888C-11D90BF10202}"/>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9D5-42E9-888C-11D90BF10202}"/>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9D5-42E9-888C-11D90BF10202}"/>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D5-42E9-888C-11D90BF10202}"/>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D5-42E9-888C-11D90BF10202}"/>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9D5-42E9-888C-11D90BF10202}"/>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9D5-42E9-888C-11D90BF10202}"/>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9D5-42E9-888C-11D90BF10202}"/>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9D5-42E9-888C-11D90BF1020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9D5-42E9-888C-11D90BF10202}"/>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9-A9D5-42E9-888C-11D90BF10202}"/>
            </c:ext>
          </c:extLst>
        </c:ser>
        <c:dLbls>
          <c:showLegendKey val="0"/>
          <c:showVal val="0"/>
          <c:showCatName val="0"/>
          <c:showSerName val="0"/>
          <c:showPercent val="0"/>
          <c:showBubbleSize val="0"/>
        </c:dLbls>
        <c:axId val="213728840"/>
        <c:axId val="213728448"/>
      </c:scatterChart>
      <c:valAx>
        <c:axId val="213728448"/>
        <c:scaling>
          <c:orientation val="minMax"/>
          <c:max val="1"/>
          <c:min val="-1"/>
        </c:scaling>
        <c:delete val="1"/>
        <c:axPos val="l"/>
        <c:numFmt formatCode="General" sourceLinked="1"/>
        <c:majorTickMark val="out"/>
        <c:minorTickMark val="none"/>
        <c:tickLblPos val="nextTo"/>
        <c:crossAx val="213728840"/>
        <c:crosses val="autoZero"/>
        <c:crossBetween val="midCat"/>
      </c:valAx>
      <c:valAx>
        <c:axId val="213728840"/>
        <c:scaling>
          <c:orientation val="minMax"/>
          <c:max val="1"/>
          <c:min val="-1"/>
        </c:scaling>
        <c:delete val="1"/>
        <c:axPos val="b"/>
        <c:numFmt formatCode="General" sourceLinked="1"/>
        <c:majorTickMark val="out"/>
        <c:minorTickMark val="none"/>
        <c:tickLblPos val="nextTo"/>
        <c:crossAx val="21372844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F2C9-4BB0-8288-1989D0E4499A}"/>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F2C9-4BB0-8288-1989D0E4499A}"/>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F2C9-4BB0-8288-1989D0E4499A}"/>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F2C9-4BB0-8288-1989D0E4499A}"/>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F2C9-4BB0-8288-1989D0E4499A}"/>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F2C9-4BB0-8288-1989D0E4499A}"/>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F2C9-4BB0-8288-1989D0E4499A}"/>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F2C9-4BB0-8288-1989D0E4499A}"/>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F2C9-4BB0-8288-1989D0E4499A}"/>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F2C9-4BB0-8288-1989D0E4499A}"/>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F2C9-4BB0-8288-1989D0E4499A}"/>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2C9-4BB0-8288-1989D0E4499A}"/>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2C9-4BB0-8288-1989D0E4499A}"/>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F2C9-4BB0-8288-1989D0E4499A}"/>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2C9-4BB0-8288-1989D0E4499A}"/>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2C9-4BB0-8288-1989D0E4499A}"/>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C9-4BB0-8288-1989D0E4499A}"/>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C9-4BB0-8288-1989D0E4499A}"/>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F2C9-4BB0-8288-1989D0E4499A}"/>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F2C9-4BB0-8288-1989D0E4499A}"/>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F2C9-4BB0-8288-1989D0E4499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F2C9-4BB0-8288-1989D0E4499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F2C9-4BB0-8288-1989D0E4499A}"/>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114300" cap="rnd">
              <a:solidFill>
                <a:sysClr val="windowText" lastClr="000000"/>
              </a:solidFill>
              <a:round/>
              <a:headEnd type="oval"/>
              <a:tailEnd type="triangle"/>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38100" cap="rnd">
                <a:solidFill>
                  <a:sysClr val="windowText" lastClr="000000"/>
                </a:solidFill>
                <a:round/>
                <a:headEnd type="oval"/>
                <a:tailEnd type="triangle"/>
              </a:ln>
              <a:effectLst/>
            </c:spPr>
            <c:extLst xmlns:c16r2="http://schemas.microsoft.com/office/drawing/2015/06/chart">
              <c:ext xmlns:c16="http://schemas.microsoft.com/office/drawing/2014/chart" uri="{C3380CC4-5D6E-409C-BE32-E72D297353CC}">
                <c16:uniqueId val="{00000018-F2C9-4BB0-8288-1989D0E4499A}"/>
              </c:ext>
            </c:extLst>
          </c:dPt>
          <c:xVal>
            <c:numRef>
              <c:f>base!$Q$55:$Q$56</c:f>
              <c:numCache>
                <c:formatCode>_(* #,##0.0_);_(* \(#,##0.0\);_(* "-"?_);_(@_)</c:formatCode>
                <c:ptCount val="2"/>
                <c:pt idx="0" formatCode="General">
                  <c:v>0</c:v>
                </c:pt>
                <c:pt idx="1">
                  <c:v>-1</c:v>
                </c:pt>
              </c:numCache>
            </c:numRef>
          </c:xVal>
          <c:yVal>
            <c:numRef>
              <c:f>base!$R$55:$R$56</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F2C9-4BB0-8288-1989D0E4499A}"/>
            </c:ext>
          </c:extLst>
        </c:ser>
        <c:dLbls>
          <c:showLegendKey val="0"/>
          <c:showVal val="0"/>
          <c:showCatName val="0"/>
          <c:showSerName val="0"/>
          <c:showPercent val="0"/>
          <c:showBubbleSize val="0"/>
        </c:dLbls>
        <c:axId val="213730016"/>
        <c:axId val="213729624"/>
      </c:scatterChart>
      <c:valAx>
        <c:axId val="213729624"/>
        <c:scaling>
          <c:orientation val="minMax"/>
          <c:max val="1"/>
          <c:min val="-1"/>
        </c:scaling>
        <c:delete val="1"/>
        <c:axPos val="l"/>
        <c:numFmt formatCode="General" sourceLinked="1"/>
        <c:majorTickMark val="out"/>
        <c:minorTickMark val="none"/>
        <c:tickLblPos val="nextTo"/>
        <c:crossAx val="213730016"/>
        <c:crosses val="autoZero"/>
        <c:crossBetween val="midCat"/>
      </c:valAx>
      <c:valAx>
        <c:axId val="213730016"/>
        <c:scaling>
          <c:orientation val="minMax"/>
          <c:max val="1"/>
          <c:min val="-1"/>
        </c:scaling>
        <c:delete val="1"/>
        <c:axPos val="b"/>
        <c:numFmt formatCode="General" sourceLinked="1"/>
        <c:majorTickMark val="out"/>
        <c:minorTickMark val="none"/>
        <c:tickLblPos val="nextTo"/>
        <c:crossAx val="213729624"/>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A89A-4136-9A74-53CCCFCF2B0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A89A-4136-9A74-53CCCFCF2B0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A89A-4136-9A74-53CCCFCF2B0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A89A-4136-9A74-53CCCFCF2B0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A89A-4136-9A74-53CCCFCF2B0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A89A-4136-9A74-53CCCFCF2B0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A89A-4136-9A74-53CCCFCF2B0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A89A-4136-9A74-53CCCFCF2B0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A89A-4136-9A74-53CCCFCF2B0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A89A-4136-9A74-53CCCFCF2B0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A89A-4136-9A74-53CCCFCF2B06}"/>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89A-4136-9A74-53CCCFCF2B06}"/>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89A-4136-9A74-53CCCFCF2B06}"/>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89A-4136-9A74-53CCCFCF2B06}"/>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89A-4136-9A74-53CCCFCF2B06}"/>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A89A-4136-9A74-53CCCFCF2B06}"/>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89A-4136-9A74-53CCCFCF2B06}"/>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89A-4136-9A74-53CCCFCF2B06}"/>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A89A-4136-9A74-53CCCFCF2B06}"/>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A89A-4136-9A74-53CCCFCF2B0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A89A-4136-9A74-53CCCFCF2B0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A89A-4136-9A74-53CCCFCF2B0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A89A-4136-9A74-53CCCFCF2B0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381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A89A-4136-9A74-53CCCFCF2B06}"/>
              </c:ext>
            </c:extLst>
          </c:dPt>
          <c:xVal>
            <c:numRef>
              <c:f>base!$Q$64:$Q$65</c:f>
              <c:numCache>
                <c:formatCode>_(* #,##0.0_);_(* \(#,##0.0\);_(* "-"?_);_(@_)</c:formatCode>
                <c:ptCount val="2"/>
                <c:pt idx="0" formatCode="General">
                  <c:v>0</c:v>
                </c:pt>
                <c:pt idx="1">
                  <c:v>-1</c:v>
                </c:pt>
              </c:numCache>
            </c:numRef>
          </c:xVal>
          <c:yVal>
            <c:numRef>
              <c:f>base!$R$64:$R$65</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A89A-4136-9A74-53CCCFCF2B06}"/>
            </c:ext>
          </c:extLst>
        </c:ser>
        <c:dLbls>
          <c:showLegendKey val="0"/>
          <c:showVal val="0"/>
          <c:showCatName val="0"/>
          <c:showSerName val="0"/>
          <c:showPercent val="0"/>
          <c:showBubbleSize val="0"/>
        </c:dLbls>
        <c:axId val="213731192"/>
        <c:axId val="213730800"/>
      </c:scatterChart>
      <c:valAx>
        <c:axId val="213730800"/>
        <c:scaling>
          <c:orientation val="minMax"/>
          <c:max val="1"/>
          <c:min val="-1"/>
        </c:scaling>
        <c:delete val="1"/>
        <c:axPos val="l"/>
        <c:numFmt formatCode="General" sourceLinked="1"/>
        <c:majorTickMark val="out"/>
        <c:minorTickMark val="none"/>
        <c:tickLblPos val="nextTo"/>
        <c:crossAx val="213731192"/>
        <c:crosses val="autoZero"/>
        <c:crossBetween val="midCat"/>
      </c:valAx>
      <c:valAx>
        <c:axId val="213731192"/>
        <c:scaling>
          <c:orientation val="minMax"/>
          <c:max val="1"/>
          <c:min val="-1"/>
        </c:scaling>
        <c:delete val="1"/>
        <c:axPos val="b"/>
        <c:numFmt formatCode="General" sourceLinked="1"/>
        <c:majorTickMark val="out"/>
        <c:minorTickMark val="none"/>
        <c:tickLblPos val="nextTo"/>
        <c:crossAx val="21373080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1F20-4DE1-AC35-80C665228F79}"/>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1F20-4DE1-AC35-80C665228F79}"/>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1F20-4DE1-AC35-80C665228F79}"/>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1F20-4DE1-AC35-80C665228F79}"/>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1F20-4DE1-AC35-80C665228F79}"/>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1F20-4DE1-AC35-80C665228F79}"/>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1F20-4DE1-AC35-80C665228F79}"/>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1F20-4DE1-AC35-80C665228F79}"/>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1F20-4DE1-AC35-80C665228F79}"/>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1F20-4DE1-AC35-80C665228F79}"/>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1F20-4DE1-AC35-80C665228F79}"/>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F20-4DE1-AC35-80C665228F79}"/>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F20-4DE1-AC35-80C665228F79}"/>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F20-4DE1-AC35-80C665228F79}"/>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F20-4DE1-AC35-80C665228F79}"/>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F20-4DE1-AC35-80C665228F79}"/>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20-4DE1-AC35-80C665228F79}"/>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20-4DE1-AC35-80C665228F79}"/>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1F20-4DE1-AC35-80C665228F79}"/>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1F20-4DE1-AC35-80C665228F79}"/>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1F20-4DE1-AC35-80C665228F79}"/>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1F20-4DE1-AC35-80C665228F7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1F20-4DE1-AC35-80C665228F79}"/>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381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1F20-4DE1-AC35-80C665228F79}"/>
              </c:ext>
            </c:extLst>
          </c:dPt>
          <c:xVal>
            <c:numRef>
              <c:f>base!$Q$68:$Q$69</c:f>
              <c:numCache>
                <c:formatCode>_(* #,##0.0_);_(* \(#,##0.0\);_(* "-"?_);_(@_)</c:formatCode>
                <c:ptCount val="2"/>
                <c:pt idx="0" formatCode="General">
                  <c:v>0</c:v>
                </c:pt>
                <c:pt idx="1">
                  <c:v>-1</c:v>
                </c:pt>
              </c:numCache>
            </c:numRef>
          </c:xVal>
          <c:yVal>
            <c:numRef>
              <c:f>base!$R$68:$R$69</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1F20-4DE1-AC35-80C665228F79}"/>
            </c:ext>
          </c:extLst>
        </c:ser>
        <c:dLbls>
          <c:showLegendKey val="0"/>
          <c:showVal val="0"/>
          <c:showCatName val="0"/>
          <c:showSerName val="0"/>
          <c:showPercent val="0"/>
          <c:showBubbleSize val="0"/>
        </c:dLbls>
        <c:axId val="251120160"/>
        <c:axId val="251119768"/>
      </c:scatterChart>
      <c:valAx>
        <c:axId val="251119768"/>
        <c:scaling>
          <c:orientation val="minMax"/>
          <c:max val="1"/>
          <c:min val="-1"/>
        </c:scaling>
        <c:delete val="1"/>
        <c:axPos val="l"/>
        <c:numFmt formatCode="General" sourceLinked="1"/>
        <c:majorTickMark val="out"/>
        <c:minorTickMark val="none"/>
        <c:tickLblPos val="nextTo"/>
        <c:crossAx val="251120160"/>
        <c:crosses val="autoZero"/>
        <c:crossBetween val="midCat"/>
      </c:valAx>
      <c:valAx>
        <c:axId val="251120160"/>
        <c:scaling>
          <c:orientation val="minMax"/>
          <c:max val="1"/>
          <c:min val="-1"/>
        </c:scaling>
        <c:delete val="1"/>
        <c:axPos val="b"/>
        <c:numFmt formatCode="General" sourceLinked="1"/>
        <c:majorTickMark val="out"/>
        <c:minorTickMark val="none"/>
        <c:tickLblPos val="nextTo"/>
        <c:crossAx val="25111976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0FC2-4094-BAC9-1199B7112266}"/>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0FC2-4094-BAC9-1199B7112266}"/>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0FC2-4094-BAC9-1199B7112266}"/>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0FC2-4094-BAC9-1199B7112266}"/>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0FC2-4094-BAC9-1199B7112266}"/>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0FC2-4094-BAC9-1199B7112266}"/>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0FC2-4094-BAC9-1199B7112266}"/>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0FC2-4094-BAC9-1199B7112266}"/>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0FC2-4094-BAC9-1199B7112266}"/>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0FC2-4094-BAC9-1199B7112266}"/>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0FC2-4094-BAC9-1199B7112266}"/>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FC2-4094-BAC9-1199B7112266}"/>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FC2-4094-BAC9-1199B7112266}"/>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0FC2-4094-BAC9-1199B7112266}"/>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FC2-4094-BAC9-1199B7112266}"/>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FC2-4094-BAC9-1199B7112266}"/>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FC2-4094-BAC9-1199B7112266}"/>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FC2-4094-BAC9-1199B7112266}"/>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0FC2-4094-BAC9-1199B7112266}"/>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0FC2-4094-BAC9-1199B7112266}"/>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0FC2-4094-BAC9-1199B7112266}"/>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0FC2-4094-BAC9-1199B711226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0FC2-4094-BAC9-1199B7112266}"/>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101600" cap="rnd">
              <a:solidFill>
                <a:schemeClr val="tx1"/>
              </a:solidFill>
              <a:round/>
              <a:headEnd type="oval"/>
              <a:tailEnd type="stealth" w="lg" len="lg"/>
            </a:ln>
            <a:effectLst/>
          </c:spPr>
          <c:marker>
            <c:symbol val="circle"/>
            <c:size val="5"/>
            <c:spPr>
              <a:solidFill>
                <a:schemeClr val="accent2"/>
              </a:solidFill>
              <a:ln w="9525">
                <a:noFill/>
              </a:ln>
              <a:effectLst/>
            </c:spPr>
          </c:marker>
          <c:xVal>
            <c:numRef>
              <c:f>base!$Q$23:$Q$24</c:f>
              <c:numCache>
                <c:formatCode>_(* #,##0.0_);_(* \(#,##0.0\);_(* "-"?_);_(@_)</c:formatCode>
                <c:ptCount val="2"/>
                <c:pt idx="0" formatCode="General">
                  <c:v>0</c:v>
                </c:pt>
                <c:pt idx="1">
                  <c:v>-1</c:v>
                </c:pt>
              </c:numCache>
            </c:numRef>
          </c:xVal>
          <c:yVal>
            <c:numRef>
              <c:f>base!$R$23:$R$24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0FC2-4094-BAC9-1199B7112266}"/>
            </c:ext>
          </c:extLst>
        </c:ser>
        <c:dLbls>
          <c:showLegendKey val="0"/>
          <c:showVal val="0"/>
          <c:showCatName val="0"/>
          <c:showSerName val="0"/>
          <c:showPercent val="0"/>
          <c:showBubbleSize val="0"/>
        </c:dLbls>
        <c:axId val="212540032"/>
        <c:axId val="212539640"/>
      </c:scatterChart>
      <c:valAx>
        <c:axId val="212539640"/>
        <c:scaling>
          <c:orientation val="minMax"/>
          <c:max val="1"/>
          <c:min val="-1"/>
        </c:scaling>
        <c:delete val="1"/>
        <c:axPos val="l"/>
        <c:numFmt formatCode="General" sourceLinked="1"/>
        <c:majorTickMark val="out"/>
        <c:minorTickMark val="none"/>
        <c:tickLblPos val="nextTo"/>
        <c:crossAx val="212540032"/>
        <c:crosses val="autoZero"/>
        <c:crossBetween val="midCat"/>
      </c:valAx>
      <c:valAx>
        <c:axId val="212540032"/>
        <c:scaling>
          <c:orientation val="minMax"/>
          <c:max val="1"/>
          <c:min val="-1"/>
        </c:scaling>
        <c:delete val="1"/>
        <c:axPos val="b"/>
        <c:numFmt formatCode="General" sourceLinked="1"/>
        <c:majorTickMark val="out"/>
        <c:minorTickMark val="none"/>
        <c:tickLblPos val="nextTo"/>
        <c:crossAx val="21253964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65FF-4D3B-B3CE-D38B3F5BCFFC}"/>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65FF-4D3B-B3CE-D38B3F5BCFFC}"/>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65FF-4D3B-B3CE-D38B3F5BCFFC}"/>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65FF-4D3B-B3CE-D38B3F5BCFFC}"/>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65FF-4D3B-B3CE-D38B3F5BCFFC}"/>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65FF-4D3B-B3CE-D38B3F5BCFFC}"/>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65FF-4D3B-B3CE-D38B3F5BCFFC}"/>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65FF-4D3B-B3CE-D38B3F5BCFFC}"/>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65FF-4D3B-B3CE-D38B3F5BCFFC}"/>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65FF-4D3B-B3CE-D38B3F5BCFFC}"/>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65FF-4D3B-B3CE-D38B3F5BCFFC}"/>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5FF-4D3B-B3CE-D38B3F5BCFFC}"/>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5FF-4D3B-B3CE-D38B3F5BCFFC}"/>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5FF-4D3B-B3CE-D38B3F5BCFFC}"/>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5FF-4D3B-B3CE-D38B3F5BCFFC}"/>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5FF-4D3B-B3CE-D38B3F5BCFFC}"/>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FF-4D3B-B3CE-D38B3F5BCFFC}"/>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FF-4D3B-B3CE-D38B3F5BCFFC}"/>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5FF-4D3B-B3CE-D38B3F5BCFFC}"/>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5FF-4D3B-B3CE-D38B3F5BCFFC}"/>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5FF-4D3B-B3CE-D38B3F5BCFFC}"/>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65FF-4D3B-B3CE-D38B3F5BCFF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65FF-4D3B-B3CE-D38B3F5BCFFC}"/>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1016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65FF-4D3B-B3CE-D38B3F5BCFFC}"/>
              </c:ext>
            </c:extLst>
          </c:dPt>
          <c:xVal>
            <c:numRef>
              <c:f>base!$Q$43:$Q$44</c:f>
              <c:numCache>
                <c:formatCode>_(* #,##0.0_);_(* \(#,##0.0\);_(* "-"?_);_(@_)</c:formatCode>
                <c:ptCount val="2"/>
                <c:pt idx="0" formatCode="General">
                  <c:v>0</c:v>
                </c:pt>
                <c:pt idx="1">
                  <c:v>-1</c:v>
                </c:pt>
              </c:numCache>
            </c:numRef>
          </c:xVal>
          <c:yVal>
            <c:numRef>
              <c:f>base!$R$43:$R$44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65FF-4D3B-B3CE-D38B3F5BCFFC}"/>
            </c:ext>
          </c:extLst>
        </c:ser>
        <c:dLbls>
          <c:showLegendKey val="0"/>
          <c:showVal val="0"/>
          <c:showCatName val="0"/>
          <c:showSerName val="0"/>
          <c:showPercent val="0"/>
          <c:showBubbleSize val="0"/>
        </c:dLbls>
        <c:axId val="212541208"/>
        <c:axId val="212540816"/>
      </c:scatterChart>
      <c:valAx>
        <c:axId val="212540816"/>
        <c:scaling>
          <c:orientation val="minMax"/>
          <c:max val="1"/>
          <c:min val="-1"/>
        </c:scaling>
        <c:delete val="1"/>
        <c:axPos val="l"/>
        <c:numFmt formatCode="General" sourceLinked="1"/>
        <c:majorTickMark val="out"/>
        <c:minorTickMark val="none"/>
        <c:tickLblPos val="nextTo"/>
        <c:crossAx val="212541208"/>
        <c:crosses val="autoZero"/>
        <c:crossBetween val="midCat"/>
      </c:valAx>
      <c:valAx>
        <c:axId val="212541208"/>
        <c:scaling>
          <c:orientation val="minMax"/>
          <c:max val="1"/>
          <c:min val="-1"/>
        </c:scaling>
        <c:delete val="1"/>
        <c:axPos val="b"/>
        <c:numFmt formatCode="General" sourceLinked="1"/>
        <c:majorTickMark val="out"/>
        <c:minorTickMark val="none"/>
        <c:tickLblPos val="nextTo"/>
        <c:crossAx val="21254081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5957-4D74-A3F3-868E279EA98E}"/>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5957-4D74-A3F3-868E279EA98E}"/>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5957-4D74-A3F3-868E279EA98E}"/>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5957-4D74-A3F3-868E279EA98E}"/>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5957-4D74-A3F3-868E279EA98E}"/>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5957-4D74-A3F3-868E279EA98E}"/>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5957-4D74-A3F3-868E279EA98E}"/>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5957-4D74-A3F3-868E279EA98E}"/>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5957-4D74-A3F3-868E279EA98E}"/>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5957-4D74-A3F3-868E279EA98E}"/>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5957-4D74-A3F3-868E279EA98E}"/>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957-4D74-A3F3-868E279EA98E}"/>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957-4D74-A3F3-868E279EA98E}"/>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5957-4D74-A3F3-868E279EA98E}"/>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57-4D74-A3F3-868E279EA98E}"/>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57-4D74-A3F3-868E279EA98E}"/>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57-4D74-A3F3-868E279EA98E}"/>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57-4D74-A3F3-868E279EA98E}"/>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5957-4D74-A3F3-868E279EA98E}"/>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5957-4D74-A3F3-868E279EA98E}"/>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5957-4D74-A3F3-868E279EA98E}"/>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5957-4D74-A3F3-868E279EA98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5957-4D74-A3F3-868E279EA98E}"/>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xVal>
            <c:numRef>
              <c:f>base!#REF!</c:f>
            </c:numRef>
          </c:xVal>
          <c:yVal>
            <c:numRef>
              <c:f>base!#REF!</c:f>
              <c:numCache>
                <c:formatCode>General</c:formatCode>
                <c:ptCount val="1"/>
                <c:pt idx="0">
                  <c:v>1</c:v>
                </c:pt>
              </c:numCache>
            </c:numRef>
          </c:yVal>
          <c:smooth val="1"/>
          <c:extLst xmlns:c16r2="http://schemas.microsoft.com/office/drawing/2015/06/chart">
            <c:ext xmlns:c16="http://schemas.microsoft.com/office/drawing/2014/chart" uri="{C3380CC4-5D6E-409C-BE32-E72D297353CC}">
              <c16:uniqueId val="{00000017-5957-4D74-A3F3-868E279EA98E}"/>
            </c:ext>
          </c:extLst>
        </c:ser>
        <c:dLbls>
          <c:showLegendKey val="0"/>
          <c:showVal val="0"/>
          <c:showCatName val="0"/>
          <c:showSerName val="0"/>
          <c:showPercent val="0"/>
          <c:showBubbleSize val="0"/>
        </c:dLbls>
        <c:axId val="212542384"/>
        <c:axId val="212541992"/>
      </c:scatterChart>
      <c:valAx>
        <c:axId val="212541992"/>
        <c:scaling>
          <c:orientation val="minMax"/>
          <c:max val="1"/>
          <c:min val="-1"/>
        </c:scaling>
        <c:delete val="1"/>
        <c:axPos val="l"/>
        <c:numFmt formatCode="General" sourceLinked="1"/>
        <c:majorTickMark val="out"/>
        <c:minorTickMark val="none"/>
        <c:tickLblPos val="nextTo"/>
        <c:crossAx val="212542384"/>
        <c:crosses val="autoZero"/>
        <c:crossBetween val="midCat"/>
      </c:valAx>
      <c:valAx>
        <c:axId val="212542384"/>
        <c:scaling>
          <c:orientation val="minMax"/>
          <c:max val="1"/>
          <c:min val="-1"/>
        </c:scaling>
        <c:delete val="1"/>
        <c:axPos val="b"/>
        <c:numFmt formatCode="_(* #,##0.0_);_(* \(#,##0.0\);_(* &quot;-&quot;?_);_(@_)" sourceLinked="1"/>
        <c:majorTickMark val="out"/>
        <c:minorTickMark val="none"/>
        <c:tickLblPos val="nextTo"/>
        <c:crossAx val="212541992"/>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1A8C-4B87-A053-93CCB6B6D1B1}"/>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1A8C-4B87-A053-93CCB6B6D1B1}"/>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1A8C-4B87-A053-93CCB6B6D1B1}"/>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1A8C-4B87-A053-93CCB6B6D1B1}"/>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1A8C-4B87-A053-93CCB6B6D1B1}"/>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1A8C-4B87-A053-93CCB6B6D1B1}"/>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1A8C-4B87-A053-93CCB6B6D1B1}"/>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1A8C-4B87-A053-93CCB6B6D1B1}"/>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1A8C-4B87-A053-93CCB6B6D1B1}"/>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1A8C-4B87-A053-93CCB6B6D1B1}"/>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1A8C-4B87-A053-93CCB6B6D1B1}"/>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A8C-4B87-A053-93CCB6B6D1B1}"/>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A8C-4B87-A053-93CCB6B6D1B1}"/>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A8C-4B87-A053-93CCB6B6D1B1}"/>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A8C-4B87-A053-93CCB6B6D1B1}"/>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A8C-4B87-A053-93CCB6B6D1B1}"/>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8C-4B87-A053-93CCB6B6D1B1}"/>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8C-4B87-A053-93CCB6B6D1B1}"/>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1A8C-4B87-A053-93CCB6B6D1B1}"/>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1A8C-4B87-A053-93CCB6B6D1B1}"/>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1A8C-4B87-A053-93CCB6B6D1B1}"/>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1A8C-4B87-A053-93CCB6B6D1B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1A8C-4B87-A053-93CCB6B6D1B1}"/>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114300" cap="rnd">
              <a:solidFill>
                <a:sysClr val="windowText" lastClr="000000"/>
              </a:solidFill>
              <a:round/>
              <a:headEnd type="oval"/>
              <a:tailEnd type="triangle"/>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101600" cap="rnd">
                <a:solidFill>
                  <a:sysClr val="windowText" lastClr="000000"/>
                </a:solidFill>
                <a:round/>
                <a:headEnd type="oval"/>
                <a:tailEnd type="triangle"/>
              </a:ln>
              <a:effectLst/>
            </c:spPr>
            <c:extLst xmlns:c16r2="http://schemas.microsoft.com/office/drawing/2015/06/chart">
              <c:ext xmlns:c16="http://schemas.microsoft.com/office/drawing/2014/chart" uri="{C3380CC4-5D6E-409C-BE32-E72D297353CC}">
                <c16:uniqueId val="{00000018-1A8C-4B87-A053-93CCB6B6D1B1}"/>
              </c:ext>
            </c:extLst>
          </c:dPt>
          <c:xVal>
            <c:numRef>
              <c:f>base!$Q$55:$Q$56</c:f>
              <c:numCache>
                <c:formatCode>_(* #,##0.0_);_(* \(#,##0.0\);_(* "-"?_);_(@_)</c:formatCode>
                <c:ptCount val="2"/>
                <c:pt idx="0" formatCode="General">
                  <c:v>0</c:v>
                </c:pt>
                <c:pt idx="1">
                  <c:v>-1</c:v>
                </c:pt>
              </c:numCache>
            </c:numRef>
          </c:xVal>
          <c:yVal>
            <c:numRef>
              <c:f>base!$R$55:$R$56</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1A8C-4B87-A053-93CCB6B6D1B1}"/>
            </c:ext>
          </c:extLst>
        </c:ser>
        <c:dLbls>
          <c:showLegendKey val="0"/>
          <c:showVal val="0"/>
          <c:showCatName val="0"/>
          <c:showSerName val="0"/>
          <c:showPercent val="0"/>
          <c:showBubbleSize val="0"/>
        </c:dLbls>
        <c:axId val="212545520"/>
        <c:axId val="212545128"/>
      </c:scatterChart>
      <c:valAx>
        <c:axId val="212545128"/>
        <c:scaling>
          <c:orientation val="minMax"/>
          <c:max val="1"/>
          <c:min val="-1"/>
        </c:scaling>
        <c:delete val="1"/>
        <c:axPos val="l"/>
        <c:numFmt formatCode="General" sourceLinked="1"/>
        <c:majorTickMark val="out"/>
        <c:minorTickMark val="none"/>
        <c:tickLblPos val="nextTo"/>
        <c:crossAx val="212545520"/>
        <c:crosses val="autoZero"/>
        <c:crossBetween val="midCat"/>
      </c:valAx>
      <c:valAx>
        <c:axId val="212545520"/>
        <c:scaling>
          <c:orientation val="minMax"/>
          <c:max val="1"/>
          <c:min val="-1"/>
        </c:scaling>
        <c:delete val="1"/>
        <c:axPos val="b"/>
        <c:numFmt formatCode="General" sourceLinked="1"/>
        <c:majorTickMark val="out"/>
        <c:minorTickMark val="none"/>
        <c:tickLblPos val="nextTo"/>
        <c:crossAx val="212545128"/>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CE42-44AD-9BB2-7A1F8EB8183A}"/>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CE42-44AD-9BB2-7A1F8EB8183A}"/>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CE42-44AD-9BB2-7A1F8EB8183A}"/>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CE42-44AD-9BB2-7A1F8EB8183A}"/>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CE42-44AD-9BB2-7A1F8EB8183A}"/>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CE42-44AD-9BB2-7A1F8EB8183A}"/>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CE42-44AD-9BB2-7A1F8EB8183A}"/>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CE42-44AD-9BB2-7A1F8EB8183A}"/>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CE42-44AD-9BB2-7A1F8EB8183A}"/>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CE42-44AD-9BB2-7A1F8EB8183A}"/>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CE42-44AD-9BB2-7A1F8EB8183A}"/>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E42-44AD-9BB2-7A1F8EB8183A}"/>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E42-44AD-9BB2-7A1F8EB8183A}"/>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CE42-44AD-9BB2-7A1F8EB8183A}"/>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E42-44AD-9BB2-7A1F8EB8183A}"/>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E42-44AD-9BB2-7A1F8EB8183A}"/>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42-44AD-9BB2-7A1F8EB8183A}"/>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42-44AD-9BB2-7A1F8EB8183A}"/>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CE42-44AD-9BB2-7A1F8EB8183A}"/>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CE42-44AD-9BB2-7A1F8EB8183A}"/>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CE42-44AD-9BB2-7A1F8EB8183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CE42-44AD-9BB2-7A1F8EB8183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CE42-44AD-9BB2-7A1F8EB8183A}"/>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1016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CE42-44AD-9BB2-7A1F8EB8183A}"/>
              </c:ext>
            </c:extLst>
          </c:dPt>
          <c:xVal>
            <c:numRef>
              <c:f>base!$Q$64:$Q$65</c:f>
              <c:numCache>
                <c:formatCode>_(* #,##0.0_);_(* \(#,##0.0\);_(* "-"?_);_(@_)</c:formatCode>
                <c:ptCount val="2"/>
                <c:pt idx="0" formatCode="General">
                  <c:v>0</c:v>
                </c:pt>
                <c:pt idx="1">
                  <c:v>-1</c:v>
                </c:pt>
              </c:numCache>
            </c:numRef>
          </c:xVal>
          <c:yVal>
            <c:numRef>
              <c:f>base!$R$64:$R$65</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CE42-44AD-9BB2-7A1F8EB8183A}"/>
            </c:ext>
          </c:extLst>
        </c:ser>
        <c:dLbls>
          <c:showLegendKey val="0"/>
          <c:showVal val="0"/>
          <c:showCatName val="0"/>
          <c:showSerName val="0"/>
          <c:showPercent val="0"/>
          <c:showBubbleSize val="0"/>
        </c:dLbls>
        <c:axId val="212544344"/>
        <c:axId val="212544736"/>
      </c:scatterChart>
      <c:valAx>
        <c:axId val="212544736"/>
        <c:scaling>
          <c:orientation val="minMax"/>
          <c:max val="1"/>
          <c:min val="-1"/>
        </c:scaling>
        <c:delete val="1"/>
        <c:axPos val="l"/>
        <c:numFmt formatCode="General" sourceLinked="1"/>
        <c:majorTickMark val="out"/>
        <c:minorTickMark val="none"/>
        <c:tickLblPos val="nextTo"/>
        <c:crossAx val="212544344"/>
        <c:crosses val="autoZero"/>
        <c:crossBetween val="midCat"/>
      </c:valAx>
      <c:valAx>
        <c:axId val="212544344"/>
        <c:scaling>
          <c:orientation val="minMax"/>
          <c:max val="1"/>
          <c:min val="-1"/>
        </c:scaling>
        <c:delete val="1"/>
        <c:axPos val="b"/>
        <c:numFmt formatCode="General" sourceLinked="1"/>
        <c:majorTickMark val="out"/>
        <c:minorTickMark val="none"/>
        <c:tickLblPos val="nextTo"/>
        <c:crossAx val="21254473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7640-42B9-8AE3-530EE1D7424B}"/>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7640-42B9-8AE3-530EE1D7424B}"/>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7640-42B9-8AE3-530EE1D7424B}"/>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7640-42B9-8AE3-530EE1D7424B}"/>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7640-42B9-8AE3-530EE1D7424B}"/>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7640-42B9-8AE3-530EE1D7424B}"/>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7640-42B9-8AE3-530EE1D7424B}"/>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7640-42B9-8AE3-530EE1D7424B}"/>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7640-42B9-8AE3-530EE1D7424B}"/>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7640-42B9-8AE3-530EE1D7424B}"/>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7640-42B9-8AE3-530EE1D7424B}"/>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10%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40-42B9-8AE3-530EE1D7424B}"/>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40-42B9-8AE3-530EE1D7424B}"/>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7640-42B9-8AE3-530EE1D7424B}"/>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40-42B9-8AE3-530EE1D7424B}"/>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40-42B9-8AE3-530EE1D7424B}"/>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a:t>60%</a:t>
                    </a:r>
                  </a:p>
                </c:rich>
              </c:tx>
              <c:spPr>
                <a:noFill/>
                <a:ln>
                  <a:noFill/>
                </a:ln>
                <a:effectLst/>
              </c:spPr>
              <c:txPr>
                <a:bodyPr rot="0" spcFirstLastPara="1" vertOverflow="ellipsis" vert="horz" wrap="square" lIns="38100" tIns="19050" rIns="38100" bIns="19050" anchor="ctr" anchorCtr="1">
                  <a:no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40-42B9-8AE3-530EE1D7424B}"/>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40-42B9-8AE3-530EE1D7424B}"/>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7640-42B9-8AE3-530EE1D7424B}"/>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7640-42B9-8AE3-530EE1D7424B}"/>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7640-42B9-8AE3-530EE1D7424B}"/>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7640-42B9-8AE3-530EE1D7424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7640-42B9-8AE3-530EE1D7424B}"/>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2857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101600" cap="rnd">
                <a:solidFill>
                  <a:schemeClr val="tx1"/>
                </a:solidFill>
                <a:round/>
                <a:headEnd type="oval"/>
                <a:tailEnd type="triangle"/>
              </a:ln>
              <a:effectLst/>
            </c:spPr>
            <c:extLst xmlns:c16r2="http://schemas.microsoft.com/office/drawing/2015/06/chart">
              <c:ext xmlns:c16="http://schemas.microsoft.com/office/drawing/2014/chart" uri="{C3380CC4-5D6E-409C-BE32-E72D297353CC}">
                <c16:uniqueId val="{00000018-7640-42B9-8AE3-530EE1D7424B}"/>
              </c:ext>
            </c:extLst>
          </c:dPt>
          <c:xVal>
            <c:numRef>
              <c:f>base!$Q$68:$Q$69</c:f>
              <c:numCache>
                <c:formatCode>_(* #,##0.0_);_(* \(#,##0.0\);_(* "-"?_);_(@_)</c:formatCode>
                <c:ptCount val="2"/>
                <c:pt idx="0" formatCode="General">
                  <c:v>0</c:v>
                </c:pt>
                <c:pt idx="1">
                  <c:v>-1</c:v>
                </c:pt>
              </c:numCache>
            </c:numRef>
          </c:xVal>
          <c:yVal>
            <c:numRef>
              <c:f>base!$R$68:$R$69</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7640-42B9-8AE3-530EE1D7424B}"/>
            </c:ext>
          </c:extLst>
        </c:ser>
        <c:dLbls>
          <c:showLegendKey val="0"/>
          <c:showVal val="0"/>
          <c:showCatName val="0"/>
          <c:showSerName val="0"/>
          <c:showPercent val="0"/>
          <c:showBubbleSize val="0"/>
        </c:dLbls>
        <c:axId val="212543168"/>
        <c:axId val="212543560"/>
      </c:scatterChart>
      <c:valAx>
        <c:axId val="212543560"/>
        <c:scaling>
          <c:orientation val="minMax"/>
          <c:max val="1"/>
          <c:min val="-1"/>
        </c:scaling>
        <c:delete val="1"/>
        <c:axPos val="l"/>
        <c:numFmt formatCode="General" sourceLinked="1"/>
        <c:majorTickMark val="out"/>
        <c:minorTickMark val="none"/>
        <c:tickLblPos val="nextTo"/>
        <c:crossAx val="212543168"/>
        <c:crosses val="autoZero"/>
        <c:crossBetween val="midCat"/>
      </c:valAx>
      <c:valAx>
        <c:axId val="212543168"/>
        <c:scaling>
          <c:orientation val="minMax"/>
          <c:max val="1"/>
          <c:min val="-1"/>
        </c:scaling>
        <c:delete val="1"/>
        <c:axPos val="b"/>
        <c:numFmt formatCode="General" sourceLinked="1"/>
        <c:majorTickMark val="out"/>
        <c:minorTickMark val="none"/>
        <c:tickLblPos val="nextTo"/>
        <c:crossAx val="21254356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6795909633391E-2"/>
          <c:y val="5.8322201177794804E-2"/>
          <c:w val="0.82902566839071934"/>
          <c:h val="0.83310359814264623"/>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534F-4DED-BC69-96A1C8A2A86D}"/>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534F-4DED-BC69-96A1C8A2A86D}"/>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534F-4DED-BC69-96A1C8A2A86D}"/>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534F-4DED-BC69-96A1C8A2A86D}"/>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534F-4DED-BC69-96A1C8A2A86D}"/>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534F-4DED-BC69-96A1C8A2A86D}"/>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534F-4DED-BC69-96A1C8A2A86D}"/>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534F-4DED-BC69-96A1C8A2A86D}"/>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534F-4DED-BC69-96A1C8A2A86D}"/>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534F-4DED-BC69-96A1C8A2A86D}"/>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534F-4DED-BC69-96A1C8A2A86D}"/>
              </c:ext>
            </c:extLst>
          </c:dPt>
          <c:dLbls>
            <c:dLbl>
              <c:idx val="0"/>
              <c:layout>
                <c:manualLayout>
                  <c:x val="-8.115104871760824E-2"/>
                  <c:y val="-8.164777660196147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34F-4DED-BC69-96A1C8A2A86D}"/>
                </c:ext>
                <c:ext xmlns:c15="http://schemas.microsoft.com/office/drawing/2012/chart" uri="{CE6537A1-D6FC-4f65-9D91-7224C49458BB}">
                  <c15:layout>
                    <c:manualLayout>
                      <c:w val="0.10876609027863708"/>
                      <c:h val="8.2082183710621662E-2"/>
                    </c:manualLayout>
                  </c15:layout>
                </c:ext>
              </c:extLst>
            </c:dLbl>
            <c:dLbl>
              <c:idx val="1"/>
              <c:layout>
                <c:manualLayout>
                  <c:x val="-6.0127645103563956E-2"/>
                  <c:y val="-8.7871161119965749E-2"/>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34F-4DED-BC69-96A1C8A2A86D}"/>
                </c:ext>
                <c:ext xmlns:c15="http://schemas.microsoft.com/office/drawing/2012/chart" uri="{CE6537A1-D6FC-4f65-9D91-7224C49458BB}"/>
              </c:extLst>
            </c:dLbl>
            <c:dLbl>
              <c:idx val="2"/>
              <c:layout>
                <c:manualLayout>
                  <c:x val="-2.7161233360762142E-2"/>
                  <c:y val="-0.1009755404506061"/>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534F-4DED-BC69-96A1C8A2A86D}"/>
                </c:ext>
                <c:ext xmlns:c15="http://schemas.microsoft.com/office/drawing/2012/chart" uri="{CE6537A1-D6FC-4f65-9D91-7224C49458BB}"/>
              </c:extLst>
            </c:dLbl>
            <c:dLbl>
              <c:idx val="3"/>
              <c:layout>
                <c:manualLayout>
                  <c:x val="-1.2730099935936926E-3"/>
                  <c:y val="-0.11218656580314168"/>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34F-4DED-BC69-96A1C8A2A86D}"/>
                </c:ext>
                <c:ext xmlns:c15="http://schemas.microsoft.com/office/drawing/2012/chart" uri="{CE6537A1-D6FC-4f65-9D91-7224C49458BB}"/>
              </c:extLst>
            </c:dLbl>
            <c:dLbl>
              <c:idx val="4"/>
              <c:layout>
                <c:manualLayout>
                  <c:x val="3.3444821925196232E-2"/>
                  <c:y val="-0.10802042907029784"/>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34F-4DED-BC69-96A1C8A2A86D}"/>
                </c:ext>
                <c:ext xmlns:c15="http://schemas.microsoft.com/office/drawing/2012/chart" uri="{CE6537A1-D6FC-4f65-9D91-7224C49458BB}"/>
              </c:extLst>
            </c:dLbl>
            <c:dLbl>
              <c:idx val="5"/>
              <c:layout>
                <c:manualLayout>
                  <c:x val="6.0325966567651761E-2"/>
                  <c:y val="-9.4344719499827631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4F-4DED-BC69-96A1C8A2A86D}"/>
                </c:ext>
                <c:ext xmlns:c15="http://schemas.microsoft.com/office/drawing/2012/chart" uri="{CE6537A1-D6FC-4f65-9D91-7224C49458BB}">
                  <c15:layout>
                    <c:manualLayout>
                      <c:w val="9.3522592681361594E-2"/>
                      <c:h val="5.3779310860528881E-2"/>
                    </c:manualLayout>
                  </c15:layout>
                </c:ext>
              </c:extLst>
            </c:dLbl>
            <c:dLbl>
              <c:idx val="6"/>
              <c:layout>
                <c:manualLayout>
                  <c:x val="0.11201590414919636"/>
                  <c:y val="-5.2973602383434612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4F-4DED-BC69-96A1C8A2A86D}"/>
                </c:ext>
                <c:ext xmlns:c15="http://schemas.microsoft.com/office/drawing/2012/chart" uri="{CE6537A1-D6FC-4f65-9D91-7224C49458BB}"/>
              </c:extLst>
            </c:dLbl>
            <c:dLbl>
              <c:idx val="7"/>
              <c:layout>
                <c:manualLayout>
                  <c:x val="0.13833251043085401"/>
                  <c:y val="-5.2333972515642681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534F-4DED-BC69-96A1C8A2A86D}"/>
                </c:ext>
                <c:ext xmlns:c15="http://schemas.microsoft.com/office/drawing/2012/chart" uri="{CE6537A1-D6FC-4f65-9D91-7224C49458BB}"/>
              </c:extLst>
            </c:dLbl>
            <c:dLbl>
              <c:idx val="8"/>
              <c:layout>
                <c:manualLayout>
                  <c:x val="0.11311638492740855"/>
                  <c:y val="-1.748772298758558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534F-4DED-BC69-96A1C8A2A86D}"/>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534F-4DED-BC69-96A1C8A2A86D}"/>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534F-4DED-BC69-96A1C8A2A86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534F-4DED-BC69-96A1C8A2A86D}"/>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38100" cap="rnd">
              <a:solidFill>
                <a:schemeClr val="tx1"/>
              </a:solidFill>
              <a:round/>
              <a:headEnd type="oval"/>
              <a:tailEnd type="triangle" w="lg" len="lg"/>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38100" cap="rnd">
                <a:solidFill>
                  <a:schemeClr val="tx1"/>
                </a:solidFill>
                <a:round/>
                <a:headEnd type="oval"/>
                <a:tailEnd type="triangle" w="lg" len="lg"/>
              </a:ln>
              <a:effectLst/>
            </c:spPr>
            <c:extLst xmlns:c16r2="http://schemas.microsoft.com/office/drawing/2015/06/chart">
              <c:ext xmlns:c16="http://schemas.microsoft.com/office/drawing/2014/chart" uri="{C3380CC4-5D6E-409C-BE32-E72D297353CC}">
                <c16:uniqueId val="{00000018-534F-4DED-BC69-96A1C8A2A86D}"/>
              </c:ext>
            </c:extLst>
          </c:dPt>
          <c:xVal>
            <c:numRef>
              <c:f>base!$Q$13:$Q$14</c:f>
              <c:numCache>
                <c:formatCode>_(* #,##0.0_);_(* \(#,##0.0\);_(* "-"?_);_(@_)</c:formatCode>
                <c:ptCount val="2"/>
                <c:pt idx="0" formatCode="General">
                  <c:v>0</c:v>
                </c:pt>
                <c:pt idx="1">
                  <c:v>-1</c:v>
                </c:pt>
              </c:numCache>
            </c:numRef>
          </c:xVal>
          <c:yVal>
            <c:numRef>
              <c:f>base!$R$13:$R$14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9-534F-4DED-BC69-96A1C8A2A86D}"/>
            </c:ext>
          </c:extLst>
        </c:ser>
        <c:dLbls>
          <c:showLegendKey val="0"/>
          <c:showVal val="0"/>
          <c:showCatName val="0"/>
          <c:showSerName val="0"/>
          <c:showPercent val="0"/>
          <c:showBubbleSize val="0"/>
        </c:dLbls>
        <c:axId val="213725312"/>
        <c:axId val="213724920"/>
      </c:scatterChart>
      <c:valAx>
        <c:axId val="213724920"/>
        <c:scaling>
          <c:orientation val="minMax"/>
          <c:max val="1"/>
          <c:min val="-1"/>
        </c:scaling>
        <c:delete val="1"/>
        <c:axPos val="l"/>
        <c:numFmt formatCode="General" sourceLinked="1"/>
        <c:majorTickMark val="out"/>
        <c:minorTickMark val="none"/>
        <c:tickLblPos val="nextTo"/>
        <c:crossAx val="213725312"/>
        <c:crosses val="autoZero"/>
        <c:crossBetween val="midCat"/>
      </c:valAx>
      <c:valAx>
        <c:axId val="213725312"/>
        <c:scaling>
          <c:orientation val="minMax"/>
          <c:max val="1"/>
          <c:min val="-1"/>
        </c:scaling>
        <c:delete val="1"/>
        <c:axPos val="b"/>
        <c:numFmt formatCode="General" sourceLinked="1"/>
        <c:majorTickMark val="out"/>
        <c:minorTickMark val="none"/>
        <c:tickLblPos val="nextTo"/>
        <c:crossAx val="213724920"/>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275708153131"/>
          <c:y val="8.850517947110384E-2"/>
          <c:w val="0.78758501754692556"/>
          <c:h val="0.91149482052889619"/>
        </c:manualLayout>
      </c:layout>
      <c:doughnut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62B4-4E5F-8423-1C5E8B4F6E35}"/>
              </c:ext>
            </c:extLst>
          </c:dPt>
          <c:dPt>
            <c:idx val="1"/>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3-62B4-4E5F-8423-1C5E8B4F6E35}"/>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62B4-4E5F-8423-1C5E8B4F6E35}"/>
              </c:ext>
            </c:extLst>
          </c:dPt>
          <c:dPt>
            <c:idx val="3"/>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7-62B4-4E5F-8423-1C5E8B4F6E35}"/>
              </c:ext>
            </c:extLst>
          </c:dPt>
          <c:dPt>
            <c:idx val="4"/>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9-62B4-4E5F-8423-1C5E8B4F6E35}"/>
              </c:ext>
            </c:extLst>
          </c:dPt>
          <c:dPt>
            <c:idx val="5"/>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B-62B4-4E5F-8423-1C5E8B4F6E35}"/>
              </c:ext>
            </c:extLst>
          </c:dPt>
          <c:dPt>
            <c:idx val="6"/>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D-62B4-4E5F-8423-1C5E8B4F6E35}"/>
              </c:ext>
            </c:extLst>
          </c:dPt>
          <c:dPt>
            <c:idx val="7"/>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F-62B4-4E5F-8423-1C5E8B4F6E35}"/>
              </c:ext>
            </c:extLst>
          </c:dPt>
          <c:dPt>
            <c:idx val="8"/>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1-62B4-4E5F-8423-1C5E8B4F6E35}"/>
              </c:ext>
            </c:extLst>
          </c:dPt>
          <c:dPt>
            <c:idx val="9"/>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13-62B4-4E5F-8423-1C5E8B4F6E35}"/>
              </c:ext>
            </c:extLst>
          </c:dPt>
          <c:dPt>
            <c:idx val="10"/>
            <c:bubble3D val="0"/>
            <c:spPr>
              <a:noFill/>
              <a:ln w="19050">
                <a:noFill/>
              </a:ln>
              <a:effectLst/>
            </c:spPr>
            <c:extLst xmlns:c16r2="http://schemas.microsoft.com/office/drawing/2015/06/chart">
              <c:ext xmlns:c16="http://schemas.microsoft.com/office/drawing/2014/chart" uri="{C3380CC4-5D6E-409C-BE32-E72D297353CC}">
                <c16:uniqueId val="{00000015-62B4-4E5F-8423-1C5E8B4F6E35}"/>
              </c:ext>
            </c:extLst>
          </c:dPt>
          <c:dLbls>
            <c:dLbl>
              <c:idx val="0"/>
              <c:layout>
                <c:manualLayout>
                  <c:x val="-9.549497998472789E-2"/>
                  <c:y val="-8.9193565368378552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10%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2B4-4E5F-8423-1C5E8B4F6E35}"/>
                </c:ext>
                <c:ext xmlns:c15="http://schemas.microsoft.com/office/drawing/2012/chart" uri="{CE6537A1-D6FC-4f65-9D91-7224C49458BB}">
                  <c15:layout>
                    <c:manualLayout>
                      <c:w val="0.10876609027863708"/>
                      <c:h val="8.2082183710621662E-2"/>
                    </c:manualLayout>
                  </c15:layout>
                </c:ext>
              </c:extLst>
            </c:dLbl>
            <c:dLbl>
              <c:idx val="1"/>
              <c:layout>
                <c:manualLayout>
                  <c:x val="-7.7079564030851061E-2"/>
                  <c:y val="-0.10447185840901461"/>
                </c:manualLayout>
              </c:layout>
              <c:tx>
                <c:rich>
                  <a:bodyPr/>
                  <a:lstStyle/>
                  <a:p>
                    <a:r>
                      <a:rPr lang="en-US"/>
                      <a:t>20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2B4-4E5F-8423-1C5E8B4F6E35}"/>
                </c:ext>
                <c:ext xmlns:c15="http://schemas.microsoft.com/office/drawing/2012/chart" uri="{CE6537A1-D6FC-4f65-9D91-7224C49458BB}"/>
              </c:extLst>
            </c:dLbl>
            <c:dLbl>
              <c:idx val="2"/>
              <c:layout>
                <c:manualLayout>
                  <c:x val="-3.1073238944061044E-2"/>
                  <c:y val="-0.11757614489162527"/>
                </c:manualLayout>
              </c:layout>
              <c:tx>
                <c:rich>
                  <a:bodyPr/>
                  <a:lstStyle/>
                  <a:p>
                    <a:r>
                      <a:rPr lang="en-US"/>
                      <a:t>30</a:t>
                    </a:r>
                    <a:r>
                      <a:rPr lang="en-US" baseline="0"/>
                      <a:t> %</a:t>
                    </a:r>
                    <a:endParaRPr lang="en-US"/>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2B4-4E5F-8423-1C5E8B4F6E35}"/>
                </c:ext>
                <c:ext xmlns:c15="http://schemas.microsoft.com/office/drawing/2012/chart" uri="{CE6537A1-D6FC-4f65-9D91-7224C49458BB}"/>
              </c:extLst>
            </c:dLbl>
            <c:dLbl>
              <c:idx val="3"/>
              <c:layout>
                <c:manualLayout>
                  <c:x val="7.8549688258298649E-3"/>
                  <c:y val="-0.12878722161843054"/>
                </c:manualLayout>
              </c:layout>
              <c:tx>
                <c:rich>
                  <a:bodyPr/>
                  <a:lstStyle/>
                  <a:p>
                    <a:r>
                      <a:rPr lang="en-US"/>
                      <a:t>40%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2B4-4E5F-8423-1C5E8B4F6E35}"/>
                </c:ext>
                <c:ext xmlns:c15="http://schemas.microsoft.com/office/drawing/2012/chart" uri="{CE6537A1-D6FC-4f65-9D91-7224C49458BB}"/>
              </c:extLst>
            </c:dLbl>
            <c:dLbl>
              <c:idx val="4"/>
              <c:layout>
                <c:manualLayout>
                  <c:x val="5.6916745565113266E-2"/>
                  <c:y val="-0.118584422871666"/>
                </c:manualLayout>
              </c:layout>
              <c:tx>
                <c:rich>
                  <a:bodyPr/>
                  <a:lstStyle/>
                  <a:p>
                    <a:r>
                      <a:rPr lang="en-US"/>
                      <a:t>50%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2B4-4E5F-8423-1C5E8B4F6E35}"/>
                </c:ext>
                <c:ext xmlns:c15="http://schemas.microsoft.com/office/drawing/2012/chart" uri="{CE6537A1-D6FC-4f65-9D91-7224C49458BB}"/>
              </c:extLst>
            </c:dLbl>
            <c:dLbl>
              <c:idx val="5"/>
              <c:layout>
                <c:manualLayout>
                  <c:x val="0.11118171271423354"/>
                  <c:y val="-0.10189050041721438"/>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r>
                      <a:rPr lang="en-US" sz="1400"/>
                      <a:t>60%</a:t>
                    </a:r>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B4-4E5F-8423-1C5E8B4F6E35}"/>
                </c:ext>
                <c:ext xmlns:c15="http://schemas.microsoft.com/office/drawing/2012/chart" uri="{CE6537A1-D6FC-4f65-9D91-7224C49458BB}">
                  <c15:layout>
                    <c:manualLayout>
                      <c:w val="9.3522592681361594E-2"/>
                      <c:h val="5.3779310860528881E-2"/>
                    </c:manualLayout>
                  </c15:layout>
                </c:ext>
              </c:extLst>
            </c:dLbl>
            <c:dLbl>
              <c:idx val="6"/>
              <c:layout>
                <c:manualLayout>
                  <c:x val="0.12896782350048705"/>
                  <c:y val="-6.8065121091987035E-2"/>
                </c:manualLayout>
              </c:layout>
              <c:tx>
                <c:rich>
                  <a:bodyPr/>
                  <a:lstStyle/>
                  <a:p>
                    <a:r>
                      <a:rPr lang="en-US"/>
                      <a:t>70%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B4-4E5F-8423-1C5E8B4F6E35}"/>
                </c:ext>
                <c:ext xmlns:c15="http://schemas.microsoft.com/office/drawing/2012/chart" uri="{CE6537A1-D6FC-4f65-9D91-7224C49458BB}"/>
              </c:extLst>
            </c:dLbl>
            <c:dLbl>
              <c:idx val="7"/>
              <c:layout>
                <c:manualLayout>
                  <c:x val="0.1474605036310056"/>
                  <c:y val="-4.1769920590236542E-2"/>
                </c:manualLayout>
              </c:layout>
              <c:tx>
                <c:rich>
                  <a:bodyPr/>
                  <a:lstStyle/>
                  <a:p>
                    <a:r>
                      <a:rPr lang="en-US"/>
                      <a:t>80%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62B4-4E5F-8423-1C5E8B4F6E35}"/>
                </c:ext>
                <c:ext xmlns:c15="http://schemas.microsoft.com/office/drawing/2012/chart" uri="{CE6537A1-D6FC-4f65-9D91-7224C49458BB}"/>
              </c:extLst>
            </c:dLbl>
            <c:dLbl>
              <c:idx val="8"/>
              <c:layout>
                <c:manualLayout>
                  <c:x val="0.11671726742943779"/>
                  <c:y val="5.7803976501003291E-3"/>
                </c:manualLayout>
              </c:layout>
              <c:tx>
                <c:rich>
                  <a:bodyPr/>
                  <a:lstStyle/>
                  <a:p>
                    <a:r>
                      <a:rPr lang="en-US"/>
                      <a:t>90%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62B4-4E5F-8423-1C5E8B4F6E35}"/>
                </c:ext>
                <c:ext xmlns:c15="http://schemas.microsoft.com/office/drawing/2012/chart" uri="{CE6537A1-D6FC-4f65-9D91-7224C49458BB}"/>
              </c:extLst>
            </c:dLbl>
            <c:dLbl>
              <c:idx val="9"/>
              <c:layout>
                <c:manualLayout>
                  <c:x val="9.1415846595536587E-2"/>
                  <c:y val="2.6590693257359924E-2"/>
                </c:manualLayout>
              </c:layout>
              <c:tx>
                <c:rich>
                  <a:bodyPr/>
                  <a:lstStyle/>
                  <a:p>
                    <a:r>
                      <a:rPr lang="en-US"/>
                      <a:t>100%</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62B4-4E5F-8423-1C5E8B4F6E35}"/>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15-62B4-4E5F-8423-1C5E8B4F6E3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haroni" panose="02010803020104030203" pitchFamily="2" charset="-79"/>
                    <a:ea typeface="+mn-ea"/>
                    <a:cs typeface="Aharoni" panose="02010803020104030203" pitchFamily="2" charset="-79"/>
                  </a:defRPr>
                </a:pPr>
                <a:endParaRPr lang="es-CO"/>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ext>
            </c:extLst>
          </c:dLbls>
          <c:val>
            <c:numRef>
              <c:f>'[1]POR RADIR 2'!$C$3:$C$13</c:f>
              <c:numCache>
                <c:formatCode>General</c:formatCode>
                <c:ptCount val="11"/>
                <c:pt idx="0">
                  <c:v>1</c:v>
                </c:pt>
                <c:pt idx="1">
                  <c:v>1</c:v>
                </c:pt>
                <c:pt idx="2">
                  <c:v>1</c:v>
                </c:pt>
                <c:pt idx="3">
                  <c:v>1</c:v>
                </c:pt>
                <c:pt idx="4">
                  <c:v>1</c:v>
                </c:pt>
                <c:pt idx="5">
                  <c:v>1</c:v>
                </c:pt>
                <c:pt idx="6">
                  <c:v>1</c:v>
                </c:pt>
                <c:pt idx="7">
                  <c:v>1</c:v>
                </c:pt>
                <c:pt idx="8">
                  <c:v>1</c:v>
                </c:pt>
                <c:pt idx="9">
                  <c:v>1</c:v>
                </c:pt>
                <c:pt idx="10">
                  <c:v>10</c:v>
                </c:pt>
              </c:numCache>
            </c:numRef>
          </c:val>
          <c:extLst xmlns:c16r2="http://schemas.microsoft.com/office/drawing/2015/06/chart">
            <c:ext xmlns:c16="http://schemas.microsoft.com/office/drawing/2014/chart" uri="{C3380CC4-5D6E-409C-BE32-E72D297353CC}">
              <c16:uniqueId val="{00000016-62B4-4E5F-8423-1C5E8B4F6E35}"/>
            </c:ext>
          </c:extLst>
        </c:ser>
        <c:dLbls>
          <c:showLegendKey val="0"/>
          <c:showVal val="0"/>
          <c:showCatName val="0"/>
          <c:showSerName val="0"/>
          <c:showPercent val="0"/>
          <c:showBubbleSize val="0"/>
          <c:showLeaderLines val="0"/>
        </c:dLbls>
        <c:firstSliceAng val="270"/>
        <c:holeSize val="64"/>
      </c:doughnutChart>
      <c:scatterChart>
        <c:scatterStyle val="smoothMarker"/>
        <c:varyColors val="0"/>
        <c:ser>
          <c:idx val="1"/>
          <c:order val="1"/>
          <c:tx>
            <c:v>marcador</c:v>
          </c:tx>
          <c:spPr>
            <a:ln w="38100" cap="rnd">
              <a:solidFill>
                <a:schemeClr val="tx1"/>
              </a:solidFill>
              <a:round/>
              <a:headEnd type="oval"/>
              <a:tailEnd type="stealth" w="lg" len="lg"/>
            </a:ln>
            <a:effectLst/>
          </c:spPr>
          <c:marker>
            <c:symbol val="circle"/>
            <c:size val="5"/>
            <c:spPr>
              <a:solidFill>
                <a:schemeClr val="accent2"/>
              </a:solidFill>
              <a:ln w="9525">
                <a:noFill/>
              </a:ln>
              <a:effectLst/>
            </c:spPr>
          </c:marker>
          <c:xVal>
            <c:numRef>
              <c:f>base!$Q$23:$Q$24</c:f>
              <c:numCache>
                <c:formatCode>_(* #,##0.0_);_(* \(#,##0.0\);_(* "-"?_);_(@_)</c:formatCode>
                <c:ptCount val="2"/>
                <c:pt idx="0" formatCode="General">
                  <c:v>0</c:v>
                </c:pt>
                <c:pt idx="1">
                  <c:v>-1</c:v>
                </c:pt>
              </c:numCache>
            </c:numRef>
          </c:xVal>
          <c:yVal>
            <c:numRef>
              <c:f>base!$R$23:$R$24</c:f>
              <c:numCache>
                <c:formatCode>General</c:formatCode>
                <c:ptCount val="2"/>
                <c:pt idx="0">
                  <c:v>0</c:v>
                </c:pt>
                <c:pt idx="1">
                  <c:v>0</c:v>
                </c:pt>
              </c:numCache>
            </c:numRef>
          </c:yVal>
          <c:smooth val="1"/>
          <c:extLst xmlns:c16r2="http://schemas.microsoft.com/office/drawing/2015/06/chart">
            <c:ext xmlns:c16="http://schemas.microsoft.com/office/drawing/2014/chart" uri="{C3380CC4-5D6E-409C-BE32-E72D297353CC}">
              <c16:uniqueId val="{00000017-62B4-4E5F-8423-1C5E8B4F6E35}"/>
            </c:ext>
          </c:extLst>
        </c:ser>
        <c:dLbls>
          <c:showLegendKey val="0"/>
          <c:showVal val="0"/>
          <c:showCatName val="0"/>
          <c:showSerName val="0"/>
          <c:showPercent val="0"/>
          <c:showBubbleSize val="0"/>
        </c:dLbls>
        <c:axId val="213726488"/>
        <c:axId val="213726096"/>
      </c:scatterChart>
      <c:valAx>
        <c:axId val="213726096"/>
        <c:scaling>
          <c:orientation val="minMax"/>
          <c:max val="1"/>
          <c:min val="-1"/>
        </c:scaling>
        <c:delete val="1"/>
        <c:axPos val="l"/>
        <c:numFmt formatCode="General" sourceLinked="1"/>
        <c:majorTickMark val="out"/>
        <c:minorTickMark val="none"/>
        <c:tickLblPos val="nextTo"/>
        <c:crossAx val="213726488"/>
        <c:crosses val="autoZero"/>
        <c:crossBetween val="midCat"/>
      </c:valAx>
      <c:valAx>
        <c:axId val="213726488"/>
        <c:scaling>
          <c:orientation val="minMax"/>
          <c:max val="1"/>
          <c:min val="-1"/>
        </c:scaling>
        <c:delete val="1"/>
        <c:axPos val="b"/>
        <c:numFmt formatCode="General" sourceLinked="1"/>
        <c:majorTickMark val="out"/>
        <c:minorTickMark val="none"/>
        <c:tickLblPos val="nextTo"/>
        <c:crossAx val="213726096"/>
        <c:crosses val="autoZero"/>
        <c:crossBetween val="midCat"/>
      </c:valAx>
      <c:spPr>
        <a:noFill/>
        <a:ln w="25400">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15</xdr:col>
      <xdr:colOff>95250</xdr:colOff>
      <xdr:row>9</xdr:row>
      <xdr:rowOff>2032000</xdr:rowOff>
    </xdr:from>
    <xdr:to>
      <xdr:col>17</xdr:col>
      <xdr:colOff>3175000</xdr:colOff>
      <xdr:row>13</xdr:row>
      <xdr:rowOff>1873250</xdr:rowOff>
    </xdr:to>
    <xdr:graphicFrame macro="">
      <xdr:nvGraphicFramePr>
        <xdr:cNvPr id="6" name="Gráfico 5">
          <a:extLst>
            <a:ext uri="{FF2B5EF4-FFF2-40B4-BE49-F238E27FC236}">
              <a16:creationId xmlns:a16="http://schemas.microsoft.com/office/drawing/2014/main" xmlns="" id="{4EF807DD-C190-4C8F-ACD7-5BD620EAC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39685</xdr:colOff>
      <xdr:row>19</xdr:row>
      <xdr:rowOff>4341808</xdr:rowOff>
    </xdr:from>
    <xdr:to>
      <xdr:col>17</xdr:col>
      <xdr:colOff>3143251</xdr:colOff>
      <xdr:row>27</xdr:row>
      <xdr:rowOff>952500</xdr:rowOff>
    </xdr:to>
    <xdr:graphicFrame macro="">
      <xdr:nvGraphicFramePr>
        <xdr:cNvPr id="5" name="Gráfico 4">
          <a:extLst>
            <a:ext uri="{FF2B5EF4-FFF2-40B4-BE49-F238E27FC236}">
              <a16:creationId xmlns:a16="http://schemas.microsoft.com/office/drawing/2014/main" xmlns="" id="{556AF602-1FE4-4373-80DE-CD0FA0983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31750</xdr:colOff>
      <xdr:row>40</xdr:row>
      <xdr:rowOff>55562</xdr:rowOff>
    </xdr:from>
    <xdr:to>
      <xdr:col>18</xdr:col>
      <xdr:colOff>79374</xdr:colOff>
      <xdr:row>44</xdr:row>
      <xdr:rowOff>0</xdr:rowOff>
    </xdr:to>
    <xdr:graphicFrame macro="">
      <xdr:nvGraphicFramePr>
        <xdr:cNvPr id="7" name="Gráfico 6">
          <a:extLst>
            <a:ext uri="{FF2B5EF4-FFF2-40B4-BE49-F238E27FC236}">
              <a16:creationId xmlns:a16="http://schemas.microsoft.com/office/drawing/2014/main" xmlns="" id="{7792843B-413C-416D-904C-283622977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38100</xdr:colOff>
      <xdr:row>48</xdr:row>
      <xdr:rowOff>38100</xdr:rowOff>
    </xdr:from>
    <xdr:to>
      <xdr:col>18</xdr:col>
      <xdr:colOff>0</xdr:colOff>
      <xdr:row>50</xdr:row>
      <xdr:rowOff>552450</xdr:rowOff>
    </xdr:to>
    <xdr:graphicFrame macro="">
      <xdr:nvGraphicFramePr>
        <xdr:cNvPr id="10" name="Gráfico 9">
          <a:extLst>
            <a:ext uri="{FF2B5EF4-FFF2-40B4-BE49-F238E27FC236}">
              <a16:creationId xmlns:a16="http://schemas.microsoft.com/office/drawing/2014/main" xmlns="" id="{BEE152FB-C360-4063-9C57-0B044E336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36369</xdr:colOff>
      <xdr:row>51</xdr:row>
      <xdr:rowOff>2050473</xdr:rowOff>
    </xdr:from>
    <xdr:to>
      <xdr:col>18</xdr:col>
      <xdr:colOff>1732</xdr:colOff>
      <xdr:row>58</xdr:row>
      <xdr:rowOff>637309</xdr:rowOff>
    </xdr:to>
    <xdr:graphicFrame macro="">
      <xdr:nvGraphicFramePr>
        <xdr:cNvPr id="11" name="Gráfico 10">
          <a:extLst>
            <a:ext uri="{FF2B5EF4-FFF2-40B4-BE49-F238E27FC236}">
              <a16:creationId xmlns:a16="http://schemas.microsoft.com/office/drawing/2014/main" xmlns="" id="{7C170FEC-978D-49EC-93D6-61EEBE02F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76200</xdr:colOff>
      <xdr:row>61</xdr:row>
      <xdr:rowOff>57150</xdr:rowOff>
    </xdr:from>
    <xdr:to>
      <xdr:col>17</xdr:col>
      <xdr:colOff>3124200</xdr:colOff>
      <xdr:row>65</xdr:row>
      <xdr:rowOff>0</xdr:rowOff>
    </xdr:to>
    <xdr:graphicFrame macro="">
      <xdr:nvGraphicFramePr>
        <xdr:cNvPr id="12" name="Gráfico 11">
          <a:extLst>
            <a:ext uri="{FF2B5EF4-FFF2-40B4-BE49-F238E27FC236}">
              <a16:creationId xmlns:a16="http://schemas.microsoft.com/office/drawing/2014/main" xmlns="" id="{D412609C-EE07-4F01-A597-CC86E74A0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19050</xdr:colOff>
      <xdr:row>66</xdr:row>
      <xdr:rowOff>38100</xdr:rowOff>
    </xdr:from>
    <xdr:to>
      <xdr:col>17</xdr:col>
      <xdr:colOff>3257550</xdr:colOff>
      <xdr:row>67</xdr:row>
      <xdr:rowOff>1371600</xdr:rowOff>
    </xdr:to>
    <xdr:graphicFrame macro="">
      <xdr:nvGraphicFramePr>
        <xdr:cNvPr id="13" name="Gráfico 12">
          <a:extLst>
            <a:ext uri="{FF2B5EF4-FFF2-40B4-BE49-F238E27FC236}">
              <a16:creationId xmlns:a16="http://schemas.microsoft.com/office/drawing/2014/main" xmlns="" id="{03F724A7-3F1C-47A9-965A-7832BFFE4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1792740</xdr:colOff>
      <xdr:row>1</xdr:row>
      <xdr:rowOff>61233</xdr:rowOff>
    </xdr:from>
    <xdr:to>
      <xdr:col>3</xdr:col>
      <xdr:colOff>453371</xdr:colOff>
      <xdr:row>4</xdr:row>
      <xdr:rowOff>136072</xdr:rowOff>
    </xdr:to>
    <xdr:pic>
      <xdr:nvPicPr>
        <xdr:cNvPr id="9" name="1 Imagen" descr="logo.jp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316740" y="306162"/>
          <a:ext cx="115073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0.37012</cdr:x>
      <cdr:y>0.51376</cdr:y>
    </cdr:from>
    <cdr:to>
      <cdr:x>0.62094</cdr:x>
      <cdr:y>0.61212</cdr:y>
    </cdr:to>
    <cdr:sp macro="" textlink="base!$P$1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632254" y="1443595"/>
          <a:ext cx="1106134" cy="276379"/>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1A63595-E0C7-4D3A-9CD5-6F54DFF39596}" type="TxLink">
            <a:rPr lang="en-US" sz="1800" b="0" i="0" u="none" strike="noStrike">
              <a:solidFill>
                <a:schemeClr val="bg1"/>
              </a:solidFill>
              <a:latin typeface="Arial"/>
              <a:cs typeface="Arial"/>
            </a:rPr>
            <a:pPr algn="ctr"/>
            <a:t>0%</a:t>
          </a:fld>
          <a:endParaRPr lang="es-CO" sz="1800">
            <a:solidFill>
              <a:schemeClr val="bg1"/>
            </a:solidFill>
          </a:endParaRPr>
        </a:p>
      </cdr:txBody>
    </cdr:sp>
  </cdr:relSizeAnchor>
  <cdr:relSizeAnchor xmlns:cdr="http://schemas.openxmlformats.org/drawingml/2006/chartDrawing">
    <cdr:from>
      <cdr:x>0.05377</cdr:x>
      <cdr:y>0.67111</cdr:y>
    </cdr:from>
    <cdr:to>
      <cdr:x>0.94022</cdr:x>
      <cdr:y>0.94263</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237129" y="1885748"/>
          <a:ext cx="3909311" cy="76293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b="0" i="0" u="none" strike="noStrike">
              <a:solidFill>
                <a:schemeClr val="bg1"/>
              </a:solidFill>
              <a:latin typeface="+mn-lt"/>
              <a:cs typeface="Calibri"/>
            </a:rPr>
            <a:t>Evaluar y mejorar de manera continua el Sistema Integrado de Gestión</a:t>
          </a:r>
          <a:endParaRPr lang="es-CO" sz="1600">
            <a:solidFill>
              <a:schemeClr val="bg1"/>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0.40909</cdr:x>
      <cdr:y>0.56695</cdr:y>
    </cdr:from>
    <cdr:to>
      <cdr:x>0.65991</cdr:x>
      <cdr:y>0.66531</cdr:y>
    </cdr:to>
    <cdr:sp macro="" textlink="base!$P$2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3932281" y="5602719"/>
          <a:ext cx="2410961" cy="972013"/>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BD53FC88-92B5-4FF6-AEE1-B402DB117126}" type="TxLink">
            <a:rPr lang="en-US" sz="1800" b="0" i="0" u="none" strike="noStrike">
              <a:solidFill>
                <a:schemeClr val="bg1"/>
              </a:solidFill>
              <a:latin typeface="Arial"/>
              <a:cs typeface="Arial"/>
            </a:rPr>
            <a:pPr algn="ctr"/>
            <a:t>0%</a:t>
          </a:fld>
          <a:endParaRPr lang="es-CO" sz="1800">
            <a:solidFill>
              <a:schemeClr val="bg1"/>
            </a:solidFill>
          </a:endParaRPr>
        </a:p>
      </cdr:txBody>
    </cdr:sp>
  </cdr:relSizeAnchor>
  <cdr:relSizeAnchor xmlns:cdr="http://schemas.openxmlformats.org/drawingml/2006/chartDrawing">
    <cdr:from>
      <cdr:x>0.06793</cdr:x>
      <cdr:y>0.69202</cdr:y>
    </cdr:from>
    <cdr:to>
      <cdr:x>0.95438</cdr:x>
      <cdr:y>0.96354</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52927" y="6838631"/>
          <a:ext cx="8520838" cy="268321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b="0" i="0" u="none" strike="noStrike">
              <a:solidFill>
                <a:schemeClr val="bg1"/>
              </a:solidFill>
              <a:latin typeface="+mn-lt"/>
              <a:cs typeface="Calibri"/>
            </a:rPr>
            <a:t>Asegurar la estabilidad y competitividad de la empresa en el mercado</a:t>
          </a:r>
          <a:endParaRPr lang="es-CO" sz="1600">
            <a:solidFill>
              <a:schemeClr val="bg1"/>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0.40942</cdr:x>
      <cdr:y>0.57487</cdr:y>
    </cdr:from>
    <cdr:to>
      <cdr:x>0.66024</cdr:x>
      <cdr:y>0.66555</cdr:y>
    </cdr:to>
    <cdr:sp macro="" textlink="base!$P$4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801673" y="1637214"/>
          <a:ext cx="1103746" cy="25826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B26D730-13FC-4186-85C3-47E19679E11A}" type="TxLink">
            <a:rPr lang="en-US" sz="1800" b="0" i="0" u="none" strike="noStrike">
              <a:solidFill>
                <a:schemeClr val="bg1"/>
              </a:solidFill>
              <a:latin typeface="Arial"/>
              <a:cs typeface="Arial"/>
            </a:rPr>
            <a:pPr algn="ctr"/>
            <a:t>0%</a:t>
          </a:fld>
          <a:endParaRPr lang="es-CO" sz="1800">
            <a:solidFill>
              <a:schemeClr val="bg1"/>
            </a:solidFill>
          </a:endParaRPr>
        </a:p>
      </cdr:txBody>
    </cdr:sp>
  </cdr:relSizeAnchor>
  <cdr:relSizeAnchor xmlns:cdr="http://schemas.openxmlformats.org/drawingml/2006/chartDrawing">
    <cdr:from>
      <cdr:x>0.07033</cdr:x>
      <cdr:y>0.69136</cdr:y>
    </cdr:from>
    <cdr:to>
      <cdr:x>0.95678</cdr:x>
      <cdr:y>0.96288</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309491" y="1968970"/>
          <a:ext cx="3900867" cy="77328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en-US" sz="1600" b="0" i="0" u="none" strike="noStrike">
            <a:solidFill>
              <a:schemeClr val="bg1"/>
            </a:solidFill>
            <a:latin typeface="+mn-lt"/>
            <a:cs typeface="Calibri"/>
          </a:endParaRPr>
        </a:p>
        <a:p xmlns:a="http://schemas.openxmlformats.org/drawingml/2006/main">
          <a:pPr algn="ctr"/>
          <a:r>
            <a:rPr lang="en-US" sz="1600" b="0" i="0" u="none" strike="noStrike">
              <a:solidFill>
                <a:schemeClr val="bg1"/>
              </a:solidFill>
              <a:latin typeface="+mn-lt"/>
              <a:cs typeface="Calibri"/>
            </a:rPr>
            <a:t>Fortalecer las finanzas de la E.L.C</a:t>
          </a:r>
        </a:p>
        <a:p xmlns:a="http://schemas.openxmlformats.org/drawingml/2006/main">
          <a:pPr algn="ctr"/>
          <a:endParaRPr lang="es-CO" sz="1600">
            <a:solidFill>
              <a:schemeClr val="bg1"/>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48">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2C4DA302-14D5-4C2F-86A8-A13EE6006213}" type="TxLink">
            <a:rPr lang="en-US" sz="1800" b="0" i="0" u="none" strike="noStrike">
              <a:solidFill>
                <a:schemeClr val="bg1"/>
              </a:solidFill>
              <a:latin typeface="Arial"/>
              <a:cs typeface="Arial"/>
            </a:rPr>
            <a:pPr algn="ctr"/>
            <a:t>0%</a:t>
          </a:fld>
          <a:endParaRPr lang="es-CO" sz="1800">
            <a:solidFill>
              <a:schemeClr val="bg1"/>
            </a:solidFill>
          </a:endParaRPr>
        </a:p>
      </cdr:txBody>
    </cdr:sp>
  </cdr:relSizeAnchor>
  <cdr:relSizeAnchor xmlns:cdr="http://schemas.openxmlformats.org/drawingml/2006/chartDrawing">
    <cdr:from>
      <cdr:x>0.06793</cdr:x>
      <cdr:y>0.71075</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rPr>
            <a:t>Fortalecer la administración del capital humano mejorando las competencias del mismo</a:t>
          </a:r>
        </a:p>
      </cdr:txBody>
    </cdr:sp>
  </cdr:relSizeAnchor>
</c:userShapes>
</file>

<file path=xl/drawings/drawing14.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52">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D05F07BB-2E2D-4BB6-AF7F-EA6AE3053623}" type="TxLink">
            <a:rPr lang="en-US" sz="1800" b="0" i="0" u="none" strike="noStrike">
              <a:solidFill>
                <a:schemeClr val="bg1"/>
              </a:solidFill>
              <a:latin typeface="Arial"/>
              <a:cs typeface="Arial"/>
            </a:rPr>
            <a:pPr algn="ctr"/>
            <a:t>0,0%</a:t>
          </a:fld>
          <a:endParaRPr lang="es-CO" sz="1800">
            <a:solidFill>
              <a:schemeClr val="bg1"/>
            </a:solidFill>
          </a:endParaRPr>
        </a:p>
      </cdr:txBody>
    </cdr:sp>
  </cdr:relSizeAnchor>
  <cdr:relSizeAnchor xmlns:cdr="http://schemas.openxmlformats.org/drawingml/2006/chartDrawing">
    <cdr:from>
      <cdr:x>0.06793</cdr:x>
      <cdr:y>0.71075</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rPr>
            <a:t>Satisfacer las necesidades y expectativas de nuestros clientes, ofreciendo productos y servicios de óptima calidad.</a:t>
          </a:r>
        </a:p>
      </cdr:txBody>
    </cdr:sp>
  </cdr:relSizeAnchor>
</c:userShapes>
</file>

<file path=xl/drawings/drawing15.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61">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6B419453-1389-4D4F-9569-D22EC3DE02B2}" type="TxLink">
            <a:rPr lang="en-US" sz="1800" b="0" i="0" u="none" strike="noStrike">
              <a:solidFill>
                <a:schemeClr val="bg1"/>
              </a:solidFill>
              <a:latin typeface="Arial"/>
              <a:cs typeface="Arial"/>
            </a:rPr>
            <a:pPr algn="ctr"/>
            <a:t>0,0%</a:t>
          </a:fld>
          <a:endParaRPr lang="es-CO" sz="1800">
            <a:solidFill>
              <a:schemeClr val="bg1"/>
            </a:solidFill>
          </a:endParaRPr>
        </a:p>
      </cdr:txBody>
    </cdr:sp>
  </cdr:relSizeAnchor>
  <cdr:relSizeAnchor xmlns:cdr="http://schemas.openxmlformats.org/drawingml/2006/chartDrawing">
    <cdr:from>
      <cdr:x>0.06793</cdr:x>
      <cdr:y>0.71075</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rPr>
            <a:t>Mejorar la eficiencia en la capacidad productiva y operativa de la E.L.C.</a:t>
          </a:r>
        </a:p>
      </cdr:txBody>
    </cdr:sp>
  </cdr:relSizeAnchor>
</c:userShapes>
</file>

<file path=xl/drawings/drawing16.xml><?xml version="1.0" encoding="utf-8"?>
<c:userShapes xmlns:c="http://schemas.openxmlformats.org/drawingml/2006/chart">
  <cdr:relSizeAnchor xmlns:cdr="http://schemas.openxmlformats.org/drawingml/2006/chartDrawing">
    <cdr:from>
      <cdr:x>0.40909</cdr:x>
      <cdr:y>0.5852</cdr:y>
    </cdr:from>
    <cdr:to>
      <cdr:x>0.64163</cdr:x>
      <cdr:y>0.68356</cdr:y>
    </cdr:to>
    <cdr:sp macro="" textlink="base!$P$66">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1815808" y="1685376"/>
          <a:ext cx="1032168" cy="28327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2F416C3-D686-465E-8428-BABDBD842976}" type="TxLink">
            <a:rPr lang="en-US" sz="1800" b="0" i="0" u="none" strike="noStrike">
              <a:solidFill>
                <a:schemeClr val="bg1"/>
              </a:solidFill>
              <a:latin typeface="Arial"/>
              <a:cs typeface="Arial"/>
            </a:rPr>
            <a:pPr algn="ctr"/>
            <a:t>0%</a:t>
          </a:fld>
          <a:endParaRPr lang="es-CO" sz="1800">
            <a:solidFill>
              <a:schemeClr val="bg1"/>
            </a:solidFill>
          </a:endParaRPr>
        </a:p>
      </cdr:txBody>
    </cdr:sp>
  </cdr:relSizeAnchor>
  <cdr:relSizeAnchor xmlns:cdr="http://schemas.openxmlformats.org/drawingml/2006/chartDrawing">
    <cdr:from>
      <cdr:x>0.06793</cdr:x>
      <cdr:y>0.71075</cdr:y>
    </cdr:from>
    <cdr:to>
      <cdr:x>0.95438</cdr:x>
      <cdr:y>0.98227</cdr:y>
    </cdr:to>
    <cdr:sp macro="" textlink="">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600">
              <a:solidFill>
                <a:schemeClr val="bg1"/>
              </a:solidFill>
            </a:rPr>
            <a:t>Incrementar la confianza del consumidor en la calidad del producto</a:t>
          </a:r>
        </a:p>
      </cdr:txBody>
    </cdr:sp>
  </cdr:relSizeAnchor>
</c:userShapes>
</file>

<file path=xl/drawings/drawing2.xml><?xml version="1.0" encoding="utf-8"?>
<c:userShapes xmlns:c="http://schemas.openxmlformats.org/drawingml/2006/chart">
  <cdr:relSizeAnchor xmlns:cdr="http://schemas.openxmlformats.org/drawingml/2006/chartDrawing">
    <cdr:from>
      <cdr:x>0.38935</cdr:x>
      <cdr:y>0.48998</cdr:y>
    </cdr:from>
    <cdr:to>
      <cdr:x>0.64017</cdr:x>
      <cdr:y>0.58834</cdr:y>
    </cdr:to>
    <cdr:sp macro="" textlink="base!$P$1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3804351" y="4005862"/>
          <a:ext cx="2450778" cy="804155"/>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1A63595-E0C7-4D3A-9CD5-6F54DFF39596}" type="TxLink">
            <a:rPr lang="en-US" sz="2500" b="0" i="0" u="none" strike="noStrike">
              <a:solidFill>
                <a:schemeClr val="bg1"/>
              </a:solidFill>
              <a:latin typeface="Arial"/>
              <a:cs typeface="Arial"/>
            </a:rPr>
            <a:pPr algn="ctr"/>
            <a:t>0%</a:t>
          </a:fld>
          <a:endParaRPr lang="es-CO" sz="2500">
            <a:solidFill>
              <a:schemeClr val="bg1"/>
            </a:solidFill>
          </a:endParaRPr>
        </a:p>
      </cdr:txBody>
    </cdr:sp>
  </cdr:relSizeAnchor>
  <cdr:relSizeAnchor xmlns:cdr="http://schemas.openxmlformats.org/drawingml/2006/chartDrawing">
    <cdr:from>
      <cdr:x>0.07373</cdr:x>
      <cdr:y>0.60053</cdr:y>
    </cdr:from>
    <cdr:to>
      <cdr:x>0.96018</cdr:x>
      <cdr:y>0.87205</cdr:y>
    </cdr:to>
    <cdr:sp macro="" textlink="base!$D$10">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720420" y="4909712"/>
          <a:ext cx="8661558" cy="2219847"/>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A69B9EF6-4073-496A-8475-A9C751E84EEF}" type="TxLink">
            <a:rPr lang="en-US" sz="2400" b="0" i="0" u="none" strike="noStrike">
              <a:solidFill>
                <a:schemeClr val="bg1"/>
              </a:solidFill>
              <a:latin typeface="Arial"/>
              <a:cs typeface="Arial"/>
            </a:rPr>
            <a:pPr algn="ctr"/>
            <a:t>* Evaluar y mejorar de manera continua el Sistema Integrado de Gestión.</a:t>
          </a:fld>
          <a:endParaRPr lang="es-CO" sz="7200">
            <a:solidFill>
              <a:schemeClr val="bg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0.40909</cdr:x>
      <cdr:y>0.56695</cdr:y>
    </cdr:from>
    <cdr:to>
      <cdr:x>0.65991</cdr:x>
      <cdr:y>0.66531</cdr:y>
    </cdr:to>
    <cdr:sp macro="" textlink="base!$P$2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3932281" y="5602719"/>
          <a:ext cx="2410961" cy="972013"/>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BD53FC88-92B5-4FF6-AEE1-B402DB117126}" type="TxLink">
            <a:rPr lang="en-US" sz="2500" b="0" i="0" u="none" strike="noStrike">
              <a:solidFill>
                <a:schemeClr val="bg1"/>
              </a:solidFill>
              <a:latin typeface="Arial"/>
              <a:cs typeface="Arial"/>
            </a:rPr>
            <a:pPr algn="ctr"/>
            <a:t>0%</a:t>
          </a:fld>
          <a:endParaRPr lang="es-CO" sz="2500">
            <a:solidFill>
              <a:schemeClr val="bg1"/>
            </a:solidFill>
          </a:endParaRPr>
        </a:p>
      </cdr:txBody>
    </cdr:sp>
  </cdr:relSizeAnchor>
  <cdr:relSizeAnchor xmlns:cdr="http://schemas.openxmlformats.org/drawingml/2006/chartDrawing">
    <cdr:from>
      <cdr:x>0.06793</cdr:x>
      <cdr:y>0.69202</cdr:y>
    </cdr:from>
    <cdr:to>
      <cdr:x>0.95438</cdr:x>
      <cdr:y>0.96354</cdr:y>
    </cdr:to>
    <cdr:sp macro="" textlink="base!$D$20">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52927" y="6838631"/>
          <a:ext cx="8520838" cy="268321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055065DD-5DB9-4B3A-8844-0F3C718BF569}" type="TxLink">
            <a:rPr lang="en-US" sz="3200" b="0" i="0" u="none" strike="noStrike">
              <a:solidFill>
                <a:schemeClr val="bg1"/>
              </a:solidFill>
              <a:latin typeface="Arial"/>
              <a:cs typeface="Arial"/>
            </a:rPr>
            <a:pPr algn="ctr"/>
            <a:t>*Asegurar la estabilidad y competitividad de la empresa en el mercado.</a:t>
          </a:fld>
          <a:endParaRPr lang="es-CO" sz="8800">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0.40942</cdr:x>
      <cdr:y>0.57487</cdr:y>
    </cdr:from>
    <cdr:to>
      <cdr:x>0.66024</cdr:x>
      <cdr:y>0.64006</cdr:y>
    </cdr:to>
    <cdr:sp macro="" textlink="base!$P$40">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43990" y="5750353"/>
          <a:ext cx="2477457" cy="65203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EB26D730-13FC-4186-85C3-47E19679E11A}" type="TxLink">
            <a:rPr lang="en-US" sz="2500" b="0" i="0" u="none" strike="noStrike">
              <a:solidFill>
                <a:schemeClr val="bg1"/>
              </a:solidFill>
              <a:latin typeface="Arial"/>
              <a:cs typeface="Arial"/>
            </a:rPr>
            <a:pPr algn="ctr"/>
            <a:t>0%</a:t>
          </a:fld>
          <a:endParaRPr lang="es-CO" sz="2500">
            <a:solidFill>
              <a:schemeClr val="bg1"/>
            </a:solidFill>
          </a:endParaRPr>
        </a:p>
      </cdr:txBody>
    </cdr:sp>
  </cdr:relSizeAnchor>
  <cdr:relSizeAnchor xmlns:cdr="http://schemas.openxmlformats.org/drawingml/2006/chartDrawing">
    <cdr:from>
      <cdr:x>0.07033</cdr:x>
      <cdr:y>0.67798</cdr:y>
    </cdr:from>
    <cdr:to>
      <cdr:x>0.95678</cdr:x>
      <cdr:y>0.9495</cdr:y>
    </cdr:to>
    <cdr:sp macro="" textlink="base!$D$40">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94644" y="6781713"/>
          <a:ext cx="8755843" cy="271597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AA80814-FE13-4E2A-8372-334A183539AA}" type="TxLink">
            <a:rPr lang="en-US" sz="4000" b="0" i="0" u="none" strike="noStrike">
              <a:solidFill>
                <a:schemeClr val="bg1"/>
              </a:solidFill>
              <a:latin typeface="Arial"/>
              <a:cs typeface="Arial"/>
            </a:rPr>
            <a:pPr algn="ctr"/>
            <a:t>Fortalecer las finanzas de la E.L.C.</a:t>
          </a:fld>
          <a:endParaRPr lang="es-CO" sz="11500">
            <a:solidFill>
              <a:schemeClr val="bg1"/>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48">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2C4DA302-14D5-4C2F-86A8-A13EE6006213}" type="TxLink">
            <a:rPr lang="en-US" sz="2500" b="0" i="0" u="none" strike="noStrike">
              <a:solidFill>
                <a:schemeClr val="bg1"/>
              </a:solidFill>
              <a:latin typeface="Arial"/>
              <a:cs typeface="Arial"/>
            </a:rPr>
            <a:pPr algn="ctr"/>
            <a:t>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base!$D$48">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060F19CA-629F-455E-9952-9ED259E72123}" type="TxLink">
            <a:rPr lang="en-US" sz="2400" b="0" i="0" u="none" strike="noStrike">
              <a:solidFill>
                <a:schemeClr val="bg1"/>
              </a:solidFill>
              <a:latin typeface="Arial"/>
              <a:cs typeface="Arial"/>
            </a:rPr>
            <a:pPr algn="ctr"/>
            <a:t>*Fortalecer la administración del capital humano mejorando las competencias del mismo.</a:t>
          </a:fld>
          <a:endParaRPr lang="es-CO" sz="4800">
            <a:solidFill>
              <a:schemeClr val="bg1"/>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52">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D05F07BB-2E2D-4BB6-AF7F-EA6AE3053623}" type="TxLink">
            <a:rPr lang="en-US" sz="2500" b="0" i="0" u="none" strike="noStrike">
              <a:solidFill>
                <a:schemeClr val="bg1"/>
              </a:solidFill>
              <a:latin typeface="Arial"/>
              <a:cs typeface="Arial"/>
            </a:rPr>
            <a:pPr algn="ctr"/>
            <a:t>0,0%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base!$D$52">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4B7E3D04-7B3D-45A3-BEE6-58415E3F3E38}" type="TxLink">
            <a:rPr lang="en-US" sz="2000" b="0" i="0" u="none" strike="noStrike">
              <a:solidFill>
                <a:schemeClr val="bg1"/>
              </a:solidFill>
              <a:latin typeface="Arial"/>
              <a:cs typeface="Arial"/>
            </a:rPr>
            <a:pPr algn="ctr"/>
            <a:t>*Satisfacer las necesidades y expectativas de nuestros clientes, ofreciendo productos y servicios de óptima calidad.</a:t>
          </a:fld>
          <a:endParaRPr lang="es-CO" sz="4400">
            <a:solidFill>
              <a:schemeClr val="bg1"/>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0.40909</cdr:x>
      <cdr:y>0.58942</cdr:y>
    </cdr:from>
    <cdr:to>
      <cdr:x>0.65991</cdr:x>
      <cdr:y>0.68778</cdr:y>
    </cdr:to>
    <cdr:sp macro="" textlink="base!$P$61">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4005687" y="2998006"/>
          <a:ext cx="2455954" cy="500294"/>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6B419453-1389-4D4F-9569-D22EC3DE02B2}" type="TxLink">
            <a:rPr lang="en-US" sz="2500" b="0" i="0" u="none" strike="noStrike">
              <a:solidFill>
                <a:schemeClr val="bg1"/>
              </a:solidFill>
              <a:latin typeface="Arial"/>
              <a:cs typeface="Arial"/>
            </a:rPr>
            <a:pPr algn="ctr"/>
            <a:t>0,0%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base!$D$61">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1BC2D00C-919E-4051-9D53-4CAE80BBD62A}" type="TxLink">
            <a:rPr lang="en-US" sz="2400" b="0" i="0" u="none" strike="noStrike">
              <a:solidFill>
                <a:schemeClr val="bg1"/>
              </a:solidFill>
              <a:latin typeface="Arial"/>
              <a:cs typeface="Arial"/>
            </a:rPr>
            <a:pPr algn="ctr"/>
            <a:t>*Mejorar la eficiencia en la capacidad productiva y operativa de la E.L.C.</a:t>
          </a:fld>
          <a:endParaRPr lang="es-CO" sz="4800">
            <a:solidFill>
              <a:schemeClr val="bg1"/>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0.40909</cdr:x>
      <cdr:y>0.5852</cdr:y>
    </cdr:from>
    <cdr:to>
      <cdr:x>0.65991</cdr:x>
      <cdr:y>0.68356</cdr:y>
    </cdr:to>
    <cdr:sp macro="" textlink="base!$P$66">
      <cdr:nvSpPr>
        <cdr:cNvPr id="3" name="Rectángulo: esquinas redondeadas 2">
          <a:extLst xmlns:a="http://schemas.openxmlformats.org/drawingml/2006/main">
            <a:ext uri="{FF2B5EF4-FFF2-40B4-BE49-F238E27FC236}">
              <a16:creationId xmlns:a16="http://schemas.microsoft.com/office/drawing/2014/main" xmlns="" id="{109B3D06-B374-4D16-8A9F-E76F2841F8B4}"/>
            </a:ext>
          </a:extLst>
        </cdr:cNvPr>
        <cdr:cNvSpPr/>
      </cdr:nvSpPr>
      <cdr:spPr>
        <a:xfrm xmlns:a="http://schemas.openxmlformats.org/drawingml/2006/main">
          <a:off x="3927755" y="2642093"/>
          <a:ext cx="2408173" cy="44408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fld id="{52F416C3-D686-465E-8428-BABDBD842976}" type="TxLink">
            <a:rPr lang="en-US" sz="2500" b="0" i="0" u="none" strike="noStrike">
              <a:solidFill>
                <a:schemeClr val="bg1"/>
              </a:solidFill>
              <a:latin typeface="Arial"/>
              <a:cs typeface="Arial"/>
            </a:rPr>
            <a:pPr algn="ctr"/>
            <a:t>0%</a:t>
          </a:fld>
          <a:endParaRPr lang="es-CO" sz="2500">
            <a:solidFill>
              <a:schemeClr val="bg1"/>
            </a:solidFill>
          </a:endParaRPr>
        </a:p>
      </cdr:txBody>
    </cdr:sp>
  </cdr:relSizeAnchor>
  <cdr:relSizeAnchor xmlns:cdr="http://schemas.openxmlformats.org/drawingml/2006/chartDrawing">
    <cdr:from>
      <cdr:x>0.06793</cdr:x>
      <cdr:y>0.71075</cdr:y>
    </cdr:from>
    <cdr:to>
      <cdr:x>0.95438</cdr:x>
      <cdr:y>0.98227</cdr:y>
    </cdr:to>
    <cdr:sp macro="" textlink="base!$D$66">
      <cdr:nvSpPr>
        <cdr:cNvPr id="5" name="Rectángulo: esquinas redondeadas 4">
          <a:extLst xmlns:a="http://schemas.openxmlformats.org/drawingml/2006/main">
            <a:ext uri="{FF2B5EF4-FFF2-40B4-BE49-F238E27FC236}">
              <a16:creationId xmlns:a16="http://schemas.microsoft.com/office/drawing/2014/main" xmlns="" id="{069AC4C0-4A35-408D-95A1-5A5D0434C948}"/>
            </a:ext>
          </a:extLst>
        </cdr:cNvPr>
        <cdr:cNvSpPr/>
      </cdr:nvSpPr>
      <cdr:spPr>
        <a:xfrm xmlns:a="http://schemas.openxmlformats.org/drawingml/2006/main">
          <a:off x="665150" y="3615106"/>
          <a:ext cx="8679853" cy="1381046"/>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692B9622-C97A-439D-BC1B-66899B207E66}" type="TxLink">
            <a:rPr lang="en-US" sz="2400" b="0" i="0" u="none" strike="noStrike">
              <a:solidFill>
                <a:schemeClr val="bg1"/>
              </a:solidFill>
              <a:latin typeface="Arial"/>
              <a:cs typeface="Arial"/>
            </a:rPr>
            <a:pPr algn="ctr"/>
            <a:t>*Incrementar la confianza del consumidor en la calidad del producto.</a:t>
          </a:fld>
          <a:endParaRPr lang="es-CO" sz="4800">
            <a:solidFill>
              <a:schemeClr val="bg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5</xdr:col>
      <xdr:colOff>676275</xdr:colOff>
      <xdr:row>15</xdr:row>
      <xdr:rowOff>19050</xdr:rowOff>
    </xdr:to>
    <xdr:graphicFrame macro="">
      <xdr:nvGraphicFramePr>
        <xdr:cNvPr id="2" name="Gráfico 1">
          <a:extLst>
            <a:ext uri="{FF2B5EF4-FFF2-40B4-BE49-F238E27FC236}">
              <a16:creationId xmlns:a16="http://schemas.microsoft.com/office/drawing/2014/main" xmlns="" id="{34297A26-6CE8-458E-9477-CA6AA26E6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742950</xdr:colOff>
      <xdr:row>0</xdr:row>
      <xdr:rowOff>47625</xdr:rowOff>
    </xdr:from>
    <xdr:to>
      <xdr:col>11</xdr:col>
      <xdr:colOff>581025</xdr:colOff>
      <xdr:row>15</xdr:row>
      <xdr:rowOff>38100</xdr:rowOff>
    </xdr:to>
    <xdr:graphicFrame macro="">
      <xdr:nvGraphicFramePr>
        <xdr:cNvPr id="3" name="Gráfico 2">
          <a:extLst>
            <a:ext uri="{FF2B5EF4-FFF2-40B4-BE49-F238E27FC236}">
              <a16:creationId xmlns:a16="http://schemas.microsoft.com/office/drawing/2014/main" xmlns="" id="{17AD7AE8-DD3E-4A17-A760-54F06A22E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647700</xdr:colOff>
      <xdr:row>0</xdr:row>
      <xdr:rowOff>47624</xdr:rowOff>
    </xdr:from>
    <xdr:to>
      <xdr:col>17</xdr:col>
      <xdr:colOff>476250</xdr:colOff>
      <xdr:row>15</xdr:row>
      <xdr:rowOff>38099</xdr:rowOff>
    </xdr:to>
    <xdr:graphicFrame macro="">
      <xdr:nvGraphicFramePr>
        <xdr:cNvPr id="4" name="Gráfico 3">
          <a:extLst>
            <a:ext uri="{FF2B5EF4-FFF2-40B4-BE49-F238E27FC236}">
              <a16:creationId xmlns:a16="http://schemas.microsoft.com/office/drawing/2014/main" xmlns="" id="{B8DD9B6F-9D3B-4C29-BA4A-318DAA639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542925</xdr:colOff>
      <xdr:row>0</xdr:row>
      <xdr:rowOff>38100</xdr:rowOff>
    </xdr:from>
    <xdr:to>
      <xdr:col>23</xdr:col>
      <xdr:colOff>390525</xdr:colOff>
      <xdr:row>15</xdr:row>
      <xdr:rowOff>66676</xdr:rowOff>
    </xdr:to>
    <xdr:graphicFrame macro="">
      <xdr:nvGraphicFramePr>
        <xdr:cNvPr id="7" name="Gráfico 6">
          <a:extLst>
            <a:ext uri="{FF2B5EF4-FFF2-40B4-BE49-F238E27FC236}">
              <a16:creationId xmlns:a16="http://schemas.microsoft.com/office/drawing/2014/main" xmlns="" id="{9C7A9B84-BA86-43D4-8959-D7A297C10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289832</xdr:colOff>
      <xdr:row>16</xdr:row>
      <xdr:rowOff>69397</xdr:rowOff>
    </xdr:from>
    <xdr:to>
      <xdr:col>15</xdr:col>
      <xdr:colOff>137432</xdr:colOff>
      <xdr:row>31</xdr:row>
      <xdr:rowOff>91897</xdr:rowOff>
    </xdr:to>
    <xdr:graphicFrame macro="">
      <xdr:nvGraphicFramePr>
        <xdr:cNvPr id="9" name="Gráfico 8">
          <a:extLst>
            <a:ext uri="{FF2B5EF4-FFF2-40B4-BE49-F238E27FC236}">
              <a16:creationId xmlns:a16="http://schemas.microsoft.com/office/drawing/2014/main" xmlns="" id="{476E422F-CE82-4F02-81CC-A20875E4F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571500</xdr:colOff>
      <xdr:row>16</xdr:row>
      <xdr:rowOff>87086</xdr:rowOff>
    </xdr:from>
    <xdr:to>
      <xdr:col>21</xdr:col>
      <xdr:colOff>400050</xdr:colOff>
      <xdr:row>31</xdr:row>
      <xdr:rowOff>109586</xdr:rowOff>
    </xdr:to>
    <xdr:graphicFrame macro="">
      <xdr:nvGraphicFramePr>
        <xdr:cNvPr id="10" name="Gráfico 9">
          <a:extLst>
            <a:ext uri="{FF2B5EF4-FFF2-40B4-BE49-F238E27FC236}">
              <a16:creationId xmlns:a16="http://schemas.microsoft.com/office/drawing/2014/main" xmlns="" id="{AF397BBE-7C3B-4549-B315-FA19A14CA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54429</xdr:colOff>
      <xdr:row>15</xdr:row>
      <xdr:rowOff>178253</xdr:rowOff>
    </xdr:from>
    <xdr:to>
      <xdr:col>8</xdr:col>
      <xdr:colOff>683079</xdr:colOff>
      <xdr:row>31</xdr:row>
      <xdr:rowOff>10253</xdr:rowOff>
    </xdr:to>
    <xdr:graphicFrame macro="">
      <xdr:nvGraphicFramePr>
        <xdr:cNvPr id="13" name="Gráfico 12">
          <a:extLst>
            <a:ext uri="{FF2B5EF4-FFF2-40B4-BE49-F238E27FC236}">
              <a16:creationId xmlns:a16="http://schemas.microsoft.com/office/drawing/2014/main" xmlns="" id="{7C5F89E0-9328-4761-998B-51B075C37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corera%20de%20Cundinamarca/Indicadores%20de%20Gesti&#243;n/semafo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RAS"/>
      <sheetName val="Por Radar"/>
      <sheetName val="POR RADIR 2"/>
    </sheetNames>
    <sheetDataSet>
      <sheetData sheetId="0"/>
      <sheetData sheetId="1"/>
      <sheetData sheetId="2">
        <row r="3">
          <cell r="B3">
            <v>0.1</v>
          </cell>
          <cell r="C3">
            <v>1</v>
          </cell>
        </row>
        <row r="4">
          <cell r="C4">
            <v>1</v>
          </cell>
        </row>
        <row r="5">
          <cell r="C5">
            <v>1</v>
          </cell>
        </row>
        <row r="6">
          <cell r="C6">
            <v>1</v>
          </cell>
        </row>
        <row r="7">
          <cell r="C7">
            <v>1</v>
          </cell>
        </row>
        <row r="8">
          <cell r="C8">
            <v>1</v>
          </cell>
        </row>
        <row r="9">
          <cell r="C9">
            <v>1</v>
          </cell>
        </row>
        <row r="10">
          <cell r="C10">
            <v>1</v>
          </cell>
        </row>
        <row r="11">
          <cell r="C11">
            <v>1</v>
          </cell>
        </row>
        <row r="12">
          <cell r="C12">
            <v>1</v>
          </cell>
        </row>
        <row r="13">
          <cell r="C13">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W79"/>
  <sheetViews>
    <sheetView showGridLines="0" tabSelected="1" topLeftCell="A17" zoomScale="70" zoomScaleNormal="70" workbookViewId="0">
      <selection activeCell="C20" sqref="C20:C39"/>
    </sheetView>
  </sheetViews>
  <sheetFormatPr baseColWidth="10" defaultRowHeight="18" x14ac:dyDescent="0.25"/>
  <cols>
    <col min="1" max="2" width="11.42578125" style="2"/>
    <col min="3" max="3" width="37.28515625" style="2" customWidth="1"/>
    <col min="4" max="7" width="11.42578125" style="2"/>
    <col min="8" max="8" width="122.85546875" style="2" customWidth="1"/>
    <col min="9" max="9" width="53.28515625" style="2" customWidth="1"/>
    <col min="10" max="10" width="69.5703125" style="2" bestFit="1" customWidth="1"/>
    <col min="11" max="11" width="56" style="2" bestFit="1" customWidth="1"/>
    <col min="12" max="12" width="89.140625" style="2" bestFit="1" customWidth="1"/>
    <col min="13" max="15" width="43.85546875" style="2" customWidth="1"/>
    <col min="16" max="18" width="49" style="2" customWidth="1"/>
    <col min="19" max="21" width="43.85546875" style="2" customWidth="1"/>
    <col min="22" max="22" width="29.7109375" style="2" bestFit="1" customWidth="1"/>
    <col min="23" max="16384" width="11.42578125" style="2"/>
  </cols>
  <sheetData>
    <row r="1" spans="3:23" ht="18.75" thickBot="1" x14ac:dyDescent="0.3"/>
    <row r="2" spans="3:23" ht="24" thickBot="1" x14ac:dyDescent="0.3">
      <c r="C2" s="87"/>
      <c r="D2" s="88"/>
      <c r="E2" s="88"/>
      <c r="F2" s="88"/>
      <c r="G2" s="89"/>
      <c r="H2" s="96" t="s">
        <v>179</v>
      </c>
      <c r="I2" s="97"/>
      <c r="J2" s="97"/>
      <c r="K2" s="97"/>
      <c r="L2" s="97"/>
      <c r="M2" s="97"/>
      <c r="N2" s="97"/>
      <c r="O2" s="98"/>
      <c r="P2" s="33" t="s">
        <v>180</v>
      </c>
      <c r="Q2" s="34"/>
      <c r="R2" s="34"/>
      <c r="S2" s="34"/>
      <c r="T2" s="34"/>
      <c r="U2" s="34"/>
      <c r="V2" s="35"/>
      <c r="W2" s="1"/>
    </row>
    <row r="3" spans="3:23" ht="24" thickBot="1" x14ac:dyDescent="0.3">
      <c r="C3" s="90"/>
      <c r="D3" s="91"/>
      <c r="E3" s="91"/>
      <c r="F3" s="91"/>
      <c r="G3" s="92"/>
      <c r="H3" s="99"/>
      <c r="I3" s="100"/>
      <c r="J3" s="100"/>
      <c r="K3" s="100"/>
      <c r="L3" s="100"/>
      <c r="M3" s="100"/>
      <c r="N3" s="100"/>
      <c r="O3" s="101"/>
      <c r="P3" s="33" t="s">
        <v>181</v>
      </c>
      <c r="Q3" s="34"/>
      <c r="R3" s="34"/>
      <c r="S3" s="34"/>
      <c r="T3" s="34"/>
      <c r="U3" s="34"/>
      <c r="V3" s="35"/>
      <c r="W3" s="3"/>
    </row>
    <row r="4" spans="3:23" ht="18" customHeight="1" x14ac:dyDescent="0.25">
      <c r="C4" s="90"/>
      <c r="D4" s="91"/>
      <c r="E4" s="91"/>
      <c r="F4" s="91"/>
      <c r="G4" s="92"/>
      <c r="H4" s="96" t="s">
        <v>182</v>
      </c>
      <c r="I4" s="97"/>
      <c r="J4" s="97"/>
      <c r="K4" s="97"/>
      <c r="L4" s="97"/>
      <c r="M4" s="97"/>
      <c r="N4" s="97"/>
      <c r="O4" s="98"/>
      <c r="P4" s="42" t="s">
        <v>183</v>
      </c>
      <c r="Q4" s="43"/>
      <c r="R4" s="43"/>
      <c r="S4" s="44"/>
      <c r="T4" s="36" t="s">
        <v>184</v>
      </c>
      <c r="U4" s="37"/>
      <c r="V4" s="38"/>
      <c r="W4" s="1"/>
    </row>
    <row r="5" spans="3:23" ht="18.75" customHeight="1" thickBot="1" x14ac:dyDescent="0.3">
      <c r="C5" s="93"/>
      <c r="D5" s="94"/>
      <c r="E5" s="94"/>
      <c r="F5" s="94"/>
      <c r="G5" s="95"/>
      <c r="H5" s="99"/>
      <c r="I5" s="100"/>
      <c r="J5" s="100"/>
      <c r="K5" s="100"/>
      <c r="L5" s="100"/>
      <c r="M5" s="100"/>
      <c r="N5" s="100"/>
      <c r="O5" s="101"/>
      <c r="P5" s="45"/>
      <c r="Q5" s="46"/>
      <c r="R5" s="46"/>
      <c r="S5" s="47"/>
      <c r="T5" s="39"/>
      <c r="U5" s="40"/>
      <c r="V5" s="41"/>
      <c r="W5" s="1"/>
    </row>
    <row r="6" spans="3:23" ht="18" customHeight="1" x14ac:dyDescent="0.25">
      <c r="C6" s="24"/>
      <c r="D6" s="25"/>
      <c r="E6" s="25"/>
      <c r="F6" s="25"/>
      <c r="G6" s="25"/>
      <c r="H6" s="25"/>
      <c r="I6" s="25"/>
      <c r="J6" s="25"/>
      <c r="K6" s="25"/>
      <c r="L6" s="25"/>
      <c r="M6" s="25"/>
      <c r="N6" s="25"/>
      <c r="O6" s="25"/>
      <c r="P6" s="25"/>
      <c r="Q6" s="25"/>
      <c r="R6" s="25"/>
      <c r="S6" s="25"/>
      <c r="T6" s="25"/>
      <c r="U6" s="25"/>
      <c r="V6" s="26"/>
      <c r="W6" s="1"/>
    </row>
    <row r="7" spans="3:23" x14ac:dyDescent="0.25">
      <c r="C7" s="27"/>
      <c r="D7" s="1"/>
      <c r="E7" s="1"/>
      <c r="F7" s="1"/>
      <c r="G7" s="1"/>
      <c r="H7" s="1"/>
      <c r="I7" s="1"/>
      <c r="J7" s="1"/>
      <c r="K7" s="1"/>
      <c r="L7" s="1"/>
      <c r="M7" s="1"/>
      <c r="N7" s="1"/>
      <c r="O7" s="1"/>
      <c r="P7" s="1"/>
      <c r="Q7" s="1"/>
      <c r="R7" s="1"/>
      <c r="S7" s="1"/>
      <c r="T7" s="1"/>
      <c r="U7" s="1"/>
      <c r="V7" s="28"/>
      <c r="W7" s="1"/>
    </row>
    <row r="8" spans="3:23" x14ac:dyDescent="0.25">
      <c r="C8" s="79" t="s">
        <v>178</v>
      </c>
      <c r="D8" s="80" t="s">
        <v>188</v>
      </c>
      <c r="E8" s="81"/>
      <c r="F8" s="81"/>
      <c r="G8" s="82"/>
      <c r="H8" s="78" t="s">
        <v>8</v>
      </c>
      <c r="I8" s="78"/>
      <c r="J8" s="78"/>
      <c r="K8" s="78"/>
      <c r="L8" s="78"/>
      <c r="M8" s="78" t="s">
        <v>12</v>
      </c>
      <c r="N8" s="78" t="s">
        <v>187</v>
      </c>
      <c r="O8" s="78" t="s">
        <v>155</v>
      </c>
      <c r="P8" s="78" t="s">
        <v>91</v>
      </c>
      <c r="Q8" s="78"/>
      <c r="R8" s="78"/>
      <c r="S8" s="78" t="s">
        <v>30</v>
      </c>
      <c r="T8" s="78" t="s">
        <v>31</v>
      </c>
      <c r="U8" s="78" t="s">
        <v>15</v>
      </c>
      <c r="V8" s="86"/>
      <c r="W8" s="1"/>
    </row>
    <row r="9" spans="3:23" x14ac:dyDescent="0.25">
      <c r="C9" s="79"/>
      <c r="D9" s="83"/>
      <c r="E9" s="84"/>
      <c r="F9" s="84"/>
      <c r="G9" s="85"/>
      <c r="H9" s="21" t="s">
        <v>5</v>
      </c>
      <c r="I9" s="21" t="s">
        <v>9</v>
      </c>
      <c r="J9" s="21" t="s">
        <v>13</v>
      </c>
      <c r="K9" s="21" t="s">
        <v>6</v>
      </c>
      <c r="L9" s="21" t="s">
        <v>7</v>
      </c>
      <c r="M9" s="78"/>
      <c r="N9" s="78"/>
      <c r="O9" s="78"/>
      <c r="P9" s="78"/>
      <c r="Q9" s="78"/>
      <c r="R9" s="78"/>
      <c r="S9" s="78"/>
      <c r="T9" s="78"/>
      <c r="U9" s="78"/>
      <c r="V9" s="86"/>
      <c r="W9" s="1"/>
    </row>
    <row r="10" spans="3:23" ht="162" x14ac:dyDescent="0.25">
      <c r="C10" s="48" t="s">
        <v>189</v>
      </c>
      <c r="D10" s="59" t="s">
        <v>111</v>
      </c>
      <c r="E10" s="59"/>
      <c r="F10" s="59"/>
      <c r="G10" s="59"/>
      <c r="H10" s="4" t="s">
        <v>153</v>
      </c>
      <c r="I10" s="4" t="s">
        <v>10</v>
      </c>
      <c r="J10" s="4" t="s">
        <v>29</v>
      </c>
      <c r="K10" s="4" t="s">
        <v>24</v>
      </c>
      <c r="L10" s="4" t="s">
        <v>11</v>
      </c>
      <c r="M10" s="5" t="s">
        <v>92</v>
      </c>
      <c r="N10" s="23">
        <v>0</v>
      </c>
      <c r="O10" s="23">
        <v>0</v>
      </c>
      <c r="P10" s="50">
        <f>(N10*O10)+(N11*O11)+(N12*O12)+(N13*O13)+(N14*O14)+(N15*O15)+(N16*O16)+(N17*O17)+(N18*O18)+(N19*O19)</f>
        <v>0</v>
      </c>
      <c r="Q10" s="50"/>
      <c r="R10" s="50"/>
      <c r="S10" s="4"/>
      <c r="T10" s="4"/>
      <c r="U10" s="22"/>
      <c r="V10" s="29"/>
      <c r="W10" s="1"/>
    </row>
    <row r="11" spans="3:23" ht="162" x14ac:dyDescent="0.25">
      <c r="C11" s="49"/>
      <c r="D11" s="59"/>
      <c r="E11" s="59"/>
      <c r="F11" s="59"/>
      <c r="G11" s="59"/>
      <c r="H11" s="4" t="s">
        <v>93</v>
      </c>
      <c r="I11" s="4" t="s">
        <v>10</v>
      </c>
      <c r="J11" s="4" t="s">
        <v>29</v>
      </c>
      <c r="K11" s="4" t="s">
        <v>24</v>
      </c>
      <c r="L11" s="4" t="s">
        <v>11</v>
      </c>
      <c r="M11" s="5" t="s">
        <v>99</v>
      </c>
      <c r="N11" s="23">
        <v>0</v>
      </c>
      <c r="O11" s="23">
        <v>0</v>
      </c>
      <c r="P11" s="52" t="s">
        <v>156</v>
      </c>
      <c r="Q11" s="53"/>
      <c r="R11" s="6">
        <f>P10*PI()</f>
        <v>0</v>
      </c>
      <c r="S11" s="4"/>
      <c r="T11" s="4"/>
      <c r="U11" s="22"/>
      <c r="V11" s="29"/>
      <c r="W11" s="1"/>
    </row>
    <row r="12" spans="3:23" ht="162" x14ac:dyDescent="0.25">
      <c r="C12" s="49"/>
      <c r="D12" s="59"/>
      <c r="E12" s="59"/>
      <c r="F12" s="59"/>
      <c r="G12" s="59"/>
      <c r="H12" s="4" t="s">
        <v>94</v>
      </c>
      <c r="I12" s="4" t="s">
        <v>10</v>
      </c>
      <c r="J12" s="4" t="s">
        <v>29</v>
      </c>
      <c r="K12" s="4" t="s">
        <v>24</v>
      </c>
      <c r="L12" s="4" t="s">
        <v>11</v>
      </c>
      <c r="M12" s="5" t="s">
        <v>100</v>
      </c>
      <c r="N12" s="23">
        <v>0</v>
      </c>
      <c r="O12" s="23">
        <v>0</v>
      </c>
      <c r="P12" s="7"/>
      <c r="Q12" s="8" t="s">
        <v>157</v>
      </c>
      <c r="R12" s="9" t="s">
        <v>158</v>
      </c>
      <c r="S12" s="4"/>
      <c r="T12" s="4"/>
      <c r="U12" s="22"/>
      <c r="V12" s="29"/>
      <c r="W12" s="1"/>
    </row>
    <row r="13" spans="3:23" ht="162" x14ac:dyDescent="0.25">
      <c r="C13" s="49"/>
      <c r="D13" s="59"/>
      <c r="E13" s="59"/>
      <c r="F13" s="59"/>
      <c r="G13" s="59"/>
      <c r="H13" s="4" t="s">
        <v>101</v>
      </c>
      <c r="I13" s="4" t="s">
        <v>10</v>
      </c>
      <c r="J13" s="4" t="s">
        <v>29</v>
      </c>
      <c r="K13" s="4" t="s">
        <v>24</v>
      </c>
      <c r="L13" s="4" t="s">
        <v>11</v>
      </c>
      <c r="M13" s="5" t="s">
        <v>102</v>
      </c>
      <c r="N13" s="23">
        <v>0</v>
      </c>
      <c r="O13" s="23">
        <v>0</v>
      </c>
      <c r="P13" s="7" t="s">
        <v>159</v>
      </c>
      <c r="Q13" s="8">
        <v>0</v>
      </c>
      <c r="R13" s="9">
        <v>0</v>
      </c>
      <c r="S13" s="4"/>
      <c r="T13" s="4"/>
      <c r="U13" s="22"/>
      <c r="V13" s="29"/>
      <c r="W13" s="1"/>
    </row>
    <row r="14" spans="3:23" ht="162" x14ac:dyDescent="0.25">
      <c r="C14" s="49"/>
      <c r="D14" s="59"/>
      <c r="E14" s="59"/>
      <c r="F14" s="59"/>
      <c r="G14" s="59"/>
      <c r="H14" s="4" t="s">
        <v>97</v>
      </c>
      <c r="I14" s="4" t="s">
        <v>10</v>
      </c>
      <c r="J14" s="4" t="s">
        <v>29</v>
      </c>
      <c r="K14" s="4" t="s">
        <v>24</v>
      </c>
      <c r="L14" s="4" t="s">
        <v>11</v>
      </c>
      <c r="M14" s="5" t="s">
        <v>177</v>
      </c>
      <c r="N14" s="23">
        <v>0</v>
      </c>
      <c r="O14" s="23">
        <v>0</v>
      </c>
      <c r="P14" s="7" t="s">
        <v>160</v>
      </c>
      <c r="Q14" s="10">
        <f>COS(R11)*-1</f>
        <v>-1</v>
      </c>
      <c r="R14" s="9">
        <f>SIN(R11)</f>
        <v>0</v>
      </c>
      <c r="S14" s="4"/>
      <c r="T14" s="4"/>
      <c r="U14" s="22"/>
      <c r="V14" s="29"/>
      <c r="W14" s="1"/>
    </row>
    <row r="15" spans="3:23" ht="162" x14ac:dyDescent="0.25">
      <c r="C15" s="49"/>
      <c r="D15" s="59"/>
      <c r="E15" s="59"/>
      <c r="F15" s="59"/>
      <c r="G15" s="59"/>
      <c r="H15" s="4" t="s">
        <v>98</v>
      </c>
      <c r="I15" s="4" t="s">
        <v>10</v>
      </c>
      <c r="J15" s="4" t="s">
        <v>29</v>
      </c>
      <c r="K15" s="4" t="s">
        <v>24</v>
      </c>
      <c r="L15" s="4" t="s">
        <v>11</v>
      </c>
      <c r="M15" s="5" t="s">
        <v>103</v>
      </c>
      <c r="N15" s="23">
        <v>0</v>
      </c>
      <c r="O15" s="23">
        <v>0</v>
      </c>
      <c r="P15" s="52"/>
      <c r="Q15" s="53"/>
      <c r="R15" s="54"/>
      <c r="S15" s="4"/>
      <c r="T15" s="4"/>
      <c r="U15" s="22"/>
      <c r="V15" s="29"/>
      <c r="W15" s="1"/>
    </row>
    <row r="16" spans="3:23" ht="162" x14ac:dyDescent="0.25">
      <c r="C16" s="49"/>
      <c r="D16" s="59"/>
      <c r="E16" s="59"/>
      <c r="F16" s="59"/>
      <c r="G16" s="59"/>
      <c r="H16" s="4" t="s">
        <v>104</v>
      </c>
      <c r="I16" s="4" t="s">
        <v>10</v>
      </c>
      <c r="J16" s="4" t="s">
        <v>29</v>
      </c>
      <c r="K16" s="4" t="s">
        <v>24</v>
      </c>
      <c r="L16" s="4" t="s">
        <v>11</v>
      </c>
      <c r="M16" s="5" t="s">
        <v>105</v>
      </c>
      <c r="N16" s="23">
        <v>0</v>
      </c>
      <c r="O16" s="23">
        <v>0</v>
      </c>
      <c r="P16" s="52"/>
      <c r="Q16" s="53"/>
      <c r="R16" s="54"/>
      <c r="S16" s="4"/>
      <c r="T16" s="4"/>
      <c r="U16" s="22"/>
      <c r="V16" s="29"/>
      <c r="W16" s="1"/>
    </row>
    <row r="17" spans="3:23" ht="162" x14ac:dyDescent="0.25">
      <c r="C17" s="49"/>
      <c r="D17" s="59"/>
      <c r="E17" s="59"/>
      <c r="F17" s="59"/>
      <c r="G17" s="59"/>
      <c r="H17" s="4" t="s">
        <v>95</v>
      </c>
      <c r="I17" s="4" t="s">
        <v>10</v>
      </c>
      <c r="J17" s="4" t="s">
        <v>29</v>
      </c>
      <c r="K17" s="4" t="s">
        <v>24</v>
      </c>
      <c r="L17" s="4" t="s">
        <v>11</v>
      </c>
      <c r="M17" s="5" t="s">
        <v>109</v>
      </c>
      <c r="N17" s="23">
        <v>0</v>
      </c>
      <c r="O17" s="23">
        <v>0</v>
      </c>
      <c r="P17" s="52"/>
      <c r="Q17" s="53"/>
      <c r="R17" s="54"/>
      <c r="S17" s="4"/>
      <c r="T17" s="4"/>
      <c r="U17" s="22"/>
      <c r="V17" s="29"/>
      <c r="W17" s="1"/>
    </row>
    <row r="18" spans="3:23" ht="162" x14ac:dyDescent="0.25">
      <c r="C18" s="49"/>
      <c r="D18" s="59"/>
      <c r="E18" s="59"/>
      <c r="F18" s="59"/>
      <c r="G18" s="59"/>
      <c r="H18" s="4" t="s">
        <v>96</v>
      </c>
      <c r="I18" s="4" t="s">
        <v>10</v>
      </c>
      <c r="J18" s="4" t="s">
        <v>29</v>
      </c>
      <c r="K18" s="4" t="s">
        <v>24</v>
      </c>
      <c r="L18" s="4" t="s">
        <v>11</v>
      </c>
      <c r="M18" s="4" t="s">
        <v>106</v>
      </c>
      <c r="N18" s="23">
        <v>0</v>
      </c>
      <c r="O18" s="23">
        <v>0</v>
      </c>
      <c r="P18" s="52"/>
      <c r="Q18" s="53"/>
      <c r="R18" s="54"/>
      <c r="S18" s="4"/>
      <c r="T18" s="4"/>
      <c r="U18" s="22"/>
      <c r="V18" s="29"/>
      <c r="W18" s="1"/>
    </row>
    <row r="19" spans="3:23" ht="162" x14ac:dyDescent="0.25">
      <c r="C19" s="49"/>
      <c r="D19" s="59"/>
      <c r="E19" s="59"/>
      <c r="F19" s="59"/>
      <c r="G19" s="59"/>
      <c r="H19" s="4" t="s">
        <v>107</v>
      </c>
      <c r="I19" s="4" t="s">
        <v>10</v>
      </c>
      <c r="J19" s="4" t="s">
        <v>29</v>
      </c>
      <c r="K19" s="4" t="s">
        <v>24</v>
      </c>
      <c r="L19" s="4" t="s">
        <v>11</v>
      </c>
      <c r="M19" s="4" t="s">
        <v>108</v>
      </c>
      <c r="N19" s="23">
        <v>0</v>
      </c>
      <c r="O19" s="23">
        <v>0</v>
      </c>
      <c r="P19" s="52"/>
      <c r="Q19" s="53"/>
      <c r="R19" s="54"/>
      <c r="S19" s="4"/>
      <c r="T19" s="4"/>
      <c r="U19" s="22"/>
      <c r="V19" s="29"/>
      <c r="W19" s="1"/>
    </row>
    <row r="20" spans="3:23" ht="342" x14ac:dyDescent="0.25">
      <c r="C20" s="57" t="s">
        <v>174</v>
      </c>
      <c r="D20" s="59" t="s">
        <v>0</v>
      </c>
      <c r="E20" s="59"/>
      <c r="F20" s="59"/>
      <c r="G20" s="59"/>
      <c r="H20" s="4" t="s">
        <v>51</v>
      </c>
      <c r="I20" s="4" t="s">
        <v>20</v>
      </c>
      <c r="J20" s="4" t="s">
        <v>22</v>
      </c>
      <c r="K20" s="4" t="s">
        <v>90</v>
      </c>
      <c r="L20" s="4" t="s">
        <v>11</v>
      </c>
      <c r="M20" s="4" t="s">
        <v>113</v>
      </c>
      <c r="N20" s="23">
        <v>0</v>
      </c>
      <c r="O20" s="23">
        <v>0</v>
      </c>
      <c r="P20" s="51">
        <f>(N20*O20)+(N21*O21)+(N22*O22)+(N23*O23)+(N24*O24)+(N25*O25)+(N26*O26)+(N27*O27)+(N28*O28)+(N29*O29)+(N30*O30)+(N31*O31)+(N32*O32)+(N33*O33)+(N34*O34)+(N35*O35)+(N36*O36)+(N37*O37)+(N38*O38)+(N39*O39)</f>
        <v>0</v>
      </c>
      <c r="Q20" s="51"/>
      <c r="R20" s="51"/>
      <c r="S20" s="4"/>
      <c r="T20" s="4"/>
      <c r="U20" s="22"/>
      <c r="V20" s="28"/>
      <c r="W20" s="1"/>
    </row>
    <row r="21" spans="3:23" ht="108" x14ac:dyDescent="0.25">
      <c r="C21" s="58"/>
      <c r="D21" s="59"/>
      <c r="E21" s="59"/>
      <c r="F21" s="59"/>
      <c r="G21" s="59"/>
      <c r="H21" s="4" t="s">
        <v>32</v>
      </c>
      <c r="I21" s="4" t="s">
        <v>20</v>
      </c>
      <c r="J21" s="4" t="s">
        <v>22</v>
      </c>
      <c r="K21" s="4" t="s">
        <v>90</v>
      </c>
      <c r="L21" s="4" t="s">
        <v>11</v>
      </c>
      <c r="M21" s="4" t="s">
        <v>114</v>
      </c>
      <c r="N21" s="23">
        <v>0</v>
      </c>
      <c r="O21" s="23">
        <v>0</v>
      </c>
      <c r="P21" s="55" t="s">
        <v>156</v>
      </c>
      <c r="Q21" s="56"/>
      <c r="R21" s="11">
        <f>P20*PI()</f>
        <v>0</v>
      </c>
      <c r="S21" s="4"/>
      <c r="T21" s="4"/>
      <c r="U21" s="22"/>
      <c r="V21" s="28"/>
      <c r="W21" s="1"/>
    </row>
    <row r="22" spans="3:23" ht="90" x14ac:dyDescent="0.25">
      <c r="C22" s="58"/>
      <c r="D22" s="59"/>
      <c r="E22" s="59"/>
      <c r="F22" s="59"/>
      <c r="G22" s="59"/>
      <c r="H22" s="4" t="s">
        <v>33</v>
      </c>
      <c r="I22" s="4" t="s">
        <v>20</v>
      </c>
      <c r="J22" s="4" t="s">
        <v>22</v>
      </c>
      <c r="K22" s="4" t="s">
        <v>90</v>
      </c>
      <c r="L22" s="4" t="s">
        <v>11</v>
      </c>
      <c r="M22" s="4" t="s">
        <v>122</v>
      </c>
      <c r="N22" s="23">
        <v>0</v>
      </c>
      <c r="O22" s="23">
        <v>0</v>
      </c>
      <c r="P22" s="12"/>
      <c r="Q22" s="13" t="s">
        <v>157</v>
      </c>
      <c r="R22" s="14" t="s">
        <v>158</v>
      </c>
      <c r="S22" s="4"/>
      <c r="T22" s="4"/>
      <c r="U22" s="22"/>
      <c r="V22" s="28"/>
      <c r="W22" s="1"/>
    </row>
    <row r="23" spans="3:23" ht="90" x14ac:dyDescent="0.25">
      <c r="C23" s="58"/>
      <c r="D23" s="59"/>
      <c r="E23" s="59"/>
      <c r="F23" s="59"/>
      <c r="G23" s="59"/>
      <c r="H23" s="4" t="s">
        <v>34</v>
      </c>
      <c r="I23" s="4" t="s">
        <v>20</v>
      </c>
      <c r="J23" s="4" t="s">
        <v>22</v>
      </c>
      <c r="K23" s="4" t="s">
        <v>90</v>
      </c>
      <c r="L23" s="4" t="s">
        <v>11</v>
      </c>
      <c r="M23" s="4" t="s">
        <v>123</v>
      </c>
      <c r="N23" s="23">
        <v>0</v>
      </c>
      <c r="O23" s="23">
        <v>0</v>
      </c>
      <c r="P23" s="12" t="s">
        <v>159</v>
      </c>
      <c r="Q23" s="13">
        <v>0</v>
      </c>
      <c r="R23" s="14">
        <v>0</v>
      </c>
      <c r="S23" s="4"/>
      <c r="T23" s="4"/>
      <c r="U23" s="22"/>
      <c r="V23" s="28"/>
      <c r="W23" s="1"/>
    </row>
    <row r="24" spans="3:23" ht="90" x14ac:dyDescent="0.25">
      <c r="C24" s="58"/>
      <c r="D24" s="59"/>
      <c r="E24" s="59"/>
      <c r="F24" s="59"/>
      <c r="G24" s="59"/>
      <c r="H24" s="4" t="s">
        <v>35</v>
      </c>
      <c r="I24" s="4" t="s">
        <v>20</v>
      </c>
      <c r="J24" s="4" t="s">
        <v>22</v>
      </c>
      <c r="K24" s="4" t="s">
        <v>90</v>
      </c>
      <c r="L24" s="4" t="s">
        <v>11</v>
      </c>
      <c r="M24" s="4" t="s">
        <v>124</v>
      </c>
      <c r="N24" s="23">
        <v>0</v>
      </c>
      <c r="O24" s="23">
        <v>0</v>
      </c>
      <c r="P24" s="12" t="s">
        <v>160</v>
      </c>
      <c r="Q24" s="15">
        <f>COS(R21)*-1</f>
        <v>-1</v>
      </c>
      <c r="R24" s="14">
        <f>SIN(R21)</f>
        <v>0</v>
      </c>
      <c r="S24" s="4"/>
      <c r="T24" s="4"/>
      <c r="U24" s="22"/>
      <c r="V24" s="28"/>
      <c r="W24" s="1"/>
    </row>
    <row r="25" spans="3:23" ht="90" x14ac:dyDescent="0.25">
      <c r="C25" s="58"/>
      <c r="D25" s="59"/>
      <c r="E25" s="59"/>
      <c r="F25" s="59"/>
      <c r="G25" s="59"/>
      <c r="H25" s="4" t="s">
        <v>36</v>
      </c>
      <c r="I25" s="4" t="s">
        <v>20</v>
      </c>
      <c r="J25" s="4" t="s">
        <v>22</v>
      </c>
      <c r="K25" s="4" t="s">
        <v>90</v>
      </c>
      <c r="L25" s="4" t="s">
        <v>11</v>
      </c>
      <c r="M25" s="4" t="s">
        <v>125</v>
      </c>
      <c r="N25" s="23">
        <v>0</v>
      </c>
      <c r="O25" s="23">
        <v>0</v>
      </c>
      <c r="P25" s="62"/>
      <c r="Q25" s="62"/>
      <c r="R25" s="62"/>
      <c r="S25" s="4"/>
      <c r="T25" s="4"/>
      <c r="U25" s="22"/>
      <c r="V25" s="28"/>
      <c r="W25" s="1"/>
    </row>
    <row r="26" spans="3:23" ht="108" x14ac:dyDescent="0.25">
      <c r="C26" s="58"/>
      <c r="D26" s="59"/>
      <c r="E26" s="59"/>
      <c r="F26" s="59"/>
      <c r="G26" s="59"/>
      <c r="H26" s="4" t="s">
        <v>37</v>
      </c>
      <c r="I26" s="4" t="s">
        <v>20</v>
      </c>
      <c r="J26" s="4" t="s">
        <v>22</v>
      </c>
      <c r="K26" s="4" t="s">
        <v>90</v>
      </c>
      <c r="L26" s="4" t="s">
        <v>11</v>
      </c>
      <c r="M26" s="4" t="s">
        <v>126</v>
      </c>
      <c r="N26" s="23">
        <v>0</v>
      </c>
      <c r="O26" s="23">
        <v>0</v>
      </c>
      <c r="P26" s="51"/>
      <c r="Q26" s="51"/>
      <c r="R26" s="51"/>
      <c r="S26" s="4"/>
      <c r="T26" s="4"/>
      <c r="U26" s="22"/>
      <c r="V26" s="28"/>
      <c r="W26" s="1"/>
    </row>
    <row r="27" spans="3:23" ht="90" x14ac:dyDescent="0.25">
      <c r="C27" s="58"/>
      <c r="D27" s="59"/>
      <c r="E27" s="59"/>
      <c r="F27" s="59"/>
      <c r="G27" s="59"/>
      <c r="H27" s="4" t="s">
        <v>38</v>
      </c>
      <c r="I27" s="4" t="s">
        <v>20</v>
      </c>
      <c r="J27" s="4" t="s">
        <v>22</v>
      </c>
      <c r="K27" s="4" t="s">
        <v>90</v>
      </c>
      <c r="L27" s="4" t="s">
        <v>11</v>
      </c>
      <c r="M27" s="4" t="s">
        <v>127</v>
      </c>
      <c r="N27" s="23">
        <v>0</v>
      </c>
      <c r="O27" s="23">
        <v>0</v>
      </c>
      <c r="P27" s="51"/>
      <c r="Q27" s="51"/>
      <c r="R27" s="51"/>
      <c r="S27" s="4"/>
      <c r="T27" s="4"/>
      <c r="U27" s="22"/>
      <c r="V27" s="28"/>
      <c r="W27" s="1"/>
    </row>
    <row r="28" spans="3:23" ht="90" x14ac:dyDescent="0.25">
      <c r="C28" s="58"/>
      <c r="D28" s="59"/>
      <c r="E28" s="59"/>
      <c r="F28" s="59"/>
      <c r="G28" s="59"/>
      <c r="H28" s="4" t="s">
        <v>39</v>
      </c>
      <c r="I28" s="4" t="s">
        <v>20</v>
      </c>
      <c r="J28" s="4" t="s">
        <v>22</v>
      </c>
      <c r="K28" s="4" t="s">
        <v>90</v>
      </c>
      <c r="L28" s="4" t="s">
        <v>11</v>
      </c>
      <c r="M28" s="4" t="s">
        <v>128</v>
      </c>
      <c r="N28" s="23">
        <v>0</v>
      </c>
      <c r="O28" s="23">
        <v>0</v>
      </c>
      <c r="P28" s="51"/>
      <c r="Q28" s="51"/>
      <c r="R28" s="51"/>
      <c r="S28" s="4"/>
      <c r="T28" s="4"/>
      <c r="U28" s="22"/>
      <c r="V28" s="28"/>
      <c r="W28" s="1"/>
    </row>
    <row r="29" spans="3:23" ht="90" x14ac:dyDescent="0.25">
      <c r="C29" s="58"/>
      <c r="D29" s="59"/>
      <c r="E29" s="59"/>
      <c r="F29" s="59"/>
      <c r="G29" s="59"/>
      <c r="H29" s="4" t="s">
        <v>40</v>
      </c>
      <c r="I29" s="4" t="s">
        <v>20</v>
      </c>
      <c r="J29" s="4" t="s">
        <v>22</v>
      </c>
      <c r="K29" s="4" t="s">
        <v>90</v>
      </c>
      <c r="L29" s="4" t="s">
        <v>11</v>
      </c>
      <c r="M29" s="4" t="s">
        <v>129</v>
      </c>
      <c r="N29" s="23">
        <v>0</v>
      </c>
      <c r="O29" s="23">
        <v>0</v>
      </c>
      <c r="P29" s="51"/>
      <c r="Q29" s="51"/>
      <c r="R29" s="51"/>
      <c r="S29" s="4"/>
      <c r="T29" s="4"/>
      <c r="U29" s="22"/>
      <c r="V29" s="28"/>
      <c r="W29" s="1"/>
    </row>
    <row r="30" spans="3:23" ht="90" x14ac:dyDescent="0.25">
      <c r="C30" s="58"/>
      <c r="D30" s="59"/>
      <c r="E30" s="59"/>
      <c r="F30" s="59"/>
      <c r="G30" s="59"/>
      <c r="H30" s="4" t="s">
        <v>41</v>
      </c>
      <c r="I30" s="4" t="s">
        <v>20</v>
      </c>
      <c r="J30" s="4" t="s">
        <v>22</v>
      </c>
      <c r="K30" s="4" t="s">
        <v>90</v>
      </c>
      <c r="L30" s="4" t="s">
        <v>11</v>
      </c>
      <c r="M30" s="4" t="s">
        <v>130</v>
      </c>
      <c r="N30" s="23">
        <v>0</v>
      </c>
      <c r="O30" s="23">
        <v>0</v>
      </c>
      <c r="P30" s="51"/>
      <c r="Q30" s="51"/>
      <c r="R30" s="51"/>
      <c r="S30" s="4"/>
      <c r="T30" s="4"/>
      <c r="U30" s="22"/>
      <c r="V30" s="28"/>
      <c r="W30" s="1"/>
    </row>
    <row r="31" spans="3:23" ht="90" x14ac:dyDescent="0.25">
      <c r="C31" s="58"/>
      <c r="D31" s="59"/>
      <c r="E31" s="59"/>
      <c r="F31" s="59"/>
      <c r="G31" s="59"/>
      <c r="H31" s="4" t="s">
        <v>42</v>
      </c>
      <c r="I31" s="4" t="s">
        <v>20</v>
      </c>
      <c r="J31" s="4" t="s">
        <v>22</v>
      </c>
      <c r="K31" s="4" t="s">
        <v>90</v>
      </c>
      <c r="L31" s="4" t="s">
        <v>11</v>
      </c>
      <c r="M31" s="4" t="s">
        <v>131</v>
      </c>
      <c r="N31" s="23">
        <v>0</v>
      </c>
      <c r="O31" s="23">
        <v>0</v>
      </c>
      <c r="P31" s="51"/>
      <c r="Q31" s="51"/>
      <c r="R31" s="51"/>
      <c r="S31" s="4"/>
      <c r="T31" s="4"/>
      <c r="U31" s="22"/>
      <c r="V31" s="28"/>
      <c r="W31" s="1"/>
    </row>
    <row r="32" spans="3:23" ht="90" x14ac:dyDescent="0.25">
      <c r="C32" s="58"/>
      <c r="D32" s="59"/>
      <c r="E32" s="59"/>
      <c r="F32" s="59"/>
      <c r="G32" s="59"/>
      <c r="H32" s="4" t="s">
        <v>43</v>
      </c>
      <c r="I32" s="4" t="s">
        <v>20</v>
      </c>
      <c r="J32" s="4" t="s">
        <v>22</v>
      </c>
      <c r="K32" s="4" t="s">
        <v>90</v>
      </c>
      <c r="L32" s="4" t="s">
        <v>11</v>
      </c>
      <c r="M32" s="4" t="s">
        <v>132</v>
      </c>
      <c r="N32" s="23">
        <v>0</v>
      </c>
      <c r="O32" s="23">
        <v>0</v>
      </c>
      <c r="P32" s="51"/>
      <c r="Q32" s="51"/>
      <c r="R32" s="51"/>
      <c r="S32" s="4"/>
      <c r="T32" s="4"/>
      <c r="U32" s="22"/>
      <c r="V32" s="28"/>
      <c r="W32" s="1"/>
    </row>
    <row r="33" spans="3:23" ht="90" x14ac:dyDescent="0.25">
      <c r="C33" s="58"/>
      <c r="D33" s="59"/>
      <c r="E33" s="59"/>
      <c r="F33" s="59"/>
      <c r="G33" s="59"/>
      <c r="H33" s="4" t="s">
        <v>44</v>
      </c>
      <c r="I33" s="4" t="s">
        <v>20</v>
      </c>
      <c r="J33" s="4" t="s">
        <v>22</v>
      </c>
      <c r="K33" s="4" t="s">
        <v>90</v>
      </c>
      <c r="L33" s="4" t="s">
        <v>11</v>
      </c>
      <c r="M33" s="4" t="s">
        <v>133</v>
      </c>
      <c r="N33" s="23">
        <v>0</v>
      </c>
      <c r="O33" s="23">
        <v>0</v>
      </c>
      <c r="P33" s="51"/>
      <c r="Q33" s="51"/>
      <c r="R33" s="51"/>
      <c r="S33" s="4"/>
      <c r="T33" s="4"/>
      <c r="U33" s="22"/>
      <c r="V33" s="28"/>
      <c r="W33" s="1"/>
    </row>
    <row r="34" spans="3:23" ht="90" x14ac:dyDescent="0.25">
      <c r="C34" s="58"/>
      <c r="D34" s="59"/>
      <c r="E34" s="59"/>
      <c r="F34" s="59"/>
      <c r="G34" s="59"/>
      <c r="H34" s="4" t="s">
        <v>45</v>
      </c>
      <c r="I34" s="4" t="s">
        <v>20</v>
      </c>
      <c r="J34" s="4" t="s">
        <v>22</v>
      </c>
      <c r="K34" s="4" t="s">
        <v>90</v>
      </c>
      <c r="L34" s="4" t="s">
        <v>11</v>
      </c>
      <c r="M34" s="4" t="s">
        <v>134</v>
      </c>
      <c r="N34" s="23">
        <v>0</v>
      </c>
      <c r="O34" s="23">
        <v>0</v>
      </c>
      <c r="P34" s="51"/>
      <c r="Q34" s="51"/>
      <c r="R34" s="51"/>
      <c r="S34" s="4"/>
      <c r="T34" s="4"/>
      <c r="U34" s="22"/>
      <c r="V34" s="28"/>
      <c r="W34" s="1"/>
    </row>
    <row r="35" spans="3:23" ht="90" x14ac:dyDescent="0.25">
      <c r="C35" s="58"/>
      <c r="D35" s="59"/>
      <c r="E35" s="59"/>
      <c r="F35" s="59"/>
      <c r="G35" s="59"/>
      <c r="H35" s="4" t="s">
        <v>46</v>
      </c>
      <c r="I35" s="4" t="s">
        <v>20</v>
      </c>
      <c r="J35" s="4" t="s">
        <v>22</v>
      </c>
      <c r="K35" s="4" t="s">
        <v>90</v>
      </c>
      <c r="L35" s="4" t="s">
        <v>11</v>
      </c>
      <c r="M35" s="4" t="s">
        <v>135</v>
      </c>
      <c r="N35" s="23">
        <v>0</v>
      </c>
      <c r="O35" s="23">
        <v>0</v>
      </c>
      <c r="P35" s="51"/>
      <c r="Q35" s="51"/>
      <c r="R35" s="51"/>
      <c r="S35" s="4"/>
      <c r="T35" s="4"/>
      <c r="U35" s="22"/>
      <c r="V35" s="28"/>
      <c r="W35" s="1"/>
    </row>
    <row r="36" spans="3:23" ht="90" x14ac:dyDescent="0.25">
      <c r="C36" s="58"/>
      <c r="D36" s="59"/>
      <c r="E36" s="59"/>
      <c r="F36" s="59"/>
      <c r="G36" s="59"/>
      <c r="H36" s="4" t="s">
        <v>47</v>
      </c>
      <c r="I36" s="4" t="s">
        <v>20</v>
      </c>
      <c r="J36" s="4" t="s">
        <v>22</v>
      </c>
      <c r="K36" s="4" t="s">
        <v>90</v>
      </c>
      <c r="L36" s="4" t="s">
        <v>11</v>
      </c>
      <c r="M36" s="4" t="s">
        <v>136</v>
      </c>
      <c r="N36" s="23">
        <v>0</v>
      </c>
      <c r="O36" s="23">
        <v>0</v>
      </c>
      <c r="P36" s="51"/>
      <c r="Q36" s="51"/>
      <c r="R36" s="51"/>
      <c r="S36" s="4"/>
      <c r="T36" s="4"/>
      <c r="U36" s="22"/>
      <c r="V36" s="28"/>
      <c r="W36" s="1"/>
    </row>
    <row r="37" spans="3:23" ht="90" x14ac:dyDescent="0.25">
      <c r="C37" s="58"/>
      <c r="D37" s="59"/>
      <c r="E37" s="59"/>
      <c r="F37" s="59"/>
      <c r="G37" s="59"/>
      <c r="H37" s="4" t="s">
        <v>48</v>
      </c>
      <c r="I37" s="4" t="s">
        <v>20</v>
      </c>
      <c r="J37" s="4" t="s">
        <v>22</v>
      </c>
      <c r="K37" s="4" t="s">
        <v>90</v>
      </c>
      <c r="L37" s="4" t="s">
        <v>11</v>
      </c>
      <c r="M37" s="4" t="s">
        <v>137</v>
      </c>
      <c r="N37" s="23">
        <v>0</v>
      </c>
      <c r="O37" s="23">
        <v>0</v>
      </c>
      <c r="P37" s="51"/>
      <c r="Q37" s="51"/>
      <c r="R37" s="51"/>
      <c r="S37" s="4"/>
      <c r="T37" s="4"/>
      <c r="U37" s="22"/>
      <c r="V37" s="28"/>
      <c r="W37" s="1"/>
    </row>
    <row r="38" spans="3:23" ht="90" x14ac:dyDescent="0.25">
      <c r="C38" s="58"/>
      <c r="D38" s="59"/>
      <c r="E38" s="59"/>
      <c r="F38" s="59"/>
      <c r="G38" s="59"/>
      <c r="H38" s="4" t="s">
        <v>49</v>
      </c>
      <c r="I38" s="4" t="s">
        <v>20</v>
      </c>
      <c r="J38" s="4" t="s">
        <v>22</v>
      </c>
      <c r="K38" s="4" t="s">
        <v>90</v>
      </c>
      <c r="L38" s="4" t="s">
        <v>11</v>
      </c>
      <c r="M38" s="4" t="s">
        <v>138</v>
      </c>
      <c r="N38" s="23">
        <v>0</v>
      </c>
      <c r="O38" s="23">
        <v>0</v>
      </c>
      <c r="P38" s="51"/>
      <c r="Q38" s="51"/>
      <c r="R38" s="51"/>
      <c r="S38" s="4"/>
      <c r="T38" s="4"/>
      <c r="U38" s="22"/>
      <c r="V38" s="28"/>
      <c r="W38" s="1"/>
    </row>
    <row r="39" spans="3:23" ht="90" x14ac:dyDescent="0.25">
      <c r="C39" s="58"/>
      <c r="D39" s="59"/>
      <c r="E39" s="59"/>
      <c r="F39" s="59"/>
      <c r="G39" s="59"/>
      <c r="H39" s="4" t="s">
        <v>50</v>
      </c>
      <c r="I39" s="4" t="s">
        <v>20</v>
      </c>
      <c r="J39" s="4" t="s">
        <v>22</v>
      </c>
      <c r="K39" s="4" t="s">
        <v>90</v>
      </c>
      <c r="L39" s="4" t="s">
        <v>11</v>
      </c>
      <c r="M39" s="4" t="s">
        <v>139</v>
      </c>
      <c r="N39" s="23">
        <v>0</v>
      </c>
      <c r="O39" s="23">
        <v>0</v>
      </c>
      <c r="P39" s="51"/>
      <c r="Q39" s="51"/>
      <c r="R39" s="51"/>
      <c r="S39" s="4"/>
      <c r="T39" s="4"/>
      <c r="U39" s="22"/>
      <c r="V39" s="28"/>
      <c r="W39" s="1"/>
    </row>
    <row r="40" spans="3:23" ht="198" x14ac:dyDescent="0.25">
      <c r="C40" s="48" t="s">
        <v>175</v>
      </c>
      <c r="D40" s="59" t="s">
        <v>112</v>
      </c>
      <c r="E40" s="59"/>
      <c r="F40" s="59"/>
      <c r="G40" s="59"/>
      <c r="H40" s="4" t="s">
        <v>58</v>
      </c>
      <c r="I40" s="4" t="s">
        <v>18</v>
      </c>
      <c r="J40" s="4" t="s">
        <v>14</v>
      </c>
      <c r="K40" s="4" t="s">
        <v>19</v>
      </c>
      <c r="L40" s="4" t="s">
        <v>11</v>
      </c>
      <c r="M40" s="4" t="s">
        <v>120</v>
      </c>
      <c r="N40" s="23">
        <v>0</v>
      </c>
      <c r="O40" s="23">
        <v>0</v>
      </c>
      <c r="P40" s="51">
        <f>(N40*O40)+(N41*O41)+(N42*O42)+(N43*O43)+(N44*O44)+(N45*O45)+(N46*O46)+(N47*O47)</f>
        <v>0</v>
      </c>
      <c r="Q40" s="51"/>
      <c r="R40" s="51"/>
      <c r="S40" s="4"/>
      <c r="T40" s="4"/>
      <c r="U40" s="22"/>
      <c r="V40" s="28"/>
      <c r="W40" s="1"/>
    </row>
    <row r="41" spans="3:23" ht="198" x14ac:dyDescent="0.25">
      <c r="C41" s="49"/>
      <c r="D41" s="59"/>
      <c r="E41" s="59"/>
      <c r="F41" s="59"/>
      <c r="G41" s="59"/>
      <c r="H41" s="4" t="s">
        <v>52</v>
      </c>
      <c r="I41" s="4" t="s">
        <v>18</v>
      </c>
      <c r="J41" s="4" t="s">
        <v>14</v>
      </c>
      <c r="K41" s="4" t="s">
        <v>19</v>
      </c>
      <c r="L41" s="4" t="s">
        <v>11</v>
      </c>
      <c r="M41" s="4" t="s">
        <v>115</v>
      </c>
      <c r="N41" s="23">
        <v>0</v>
      </c>
      <c r="O41" s="23">
        <v>0</v>
      </c>
      <c r="P41" s="60" t="s">
        <v>156</v>
      </c>
      <c r="Q41" s="61"/>
      <c r="R41" s="16">
        <f>P40*PI()</f>
        <v>0</v>
      </c>
      <c r="S41" s="4"/>
      <c r="T41" s="4"/>
      <c r="U41" s="22"/>
      <c r="V41" s="28"/>
      <c r="W41" s="1"/>
    </row>
    <row r="42" spans="3:23" ht="198" x14ac:dyDescent="0.25">
      <c r="C42" s="49"/>
      <c r="D42" s="59"/>
      <c r="E42" s="59"/>
      <c r="F42" s="59"/>
      <c r="G42" s="59"/>
      <c r="H42" s="4" t="s">
        <v>53</v>
      </c>
      <c r="I42" s="4" t="s">
        <v>18</v>
      </c>
      <c r="J42" s="4" t="s">
        <v>14</v>
      </c>
      <c r="K42" s="4" t="s">
        <v>19</v>
      </c>
      <c r="L42" s="4" t="s">
        <v>11</v>
      </c>
      <c r="M42" s="4" t="s">
        <v>116</v>
      </c>
      <c r="N42" s="23">
        <v>0</v>
      </c>
      <c r="O42" s="23">
        <v>0</v>
      </c>
      <c r="P42" s="7"/>
      <c r="Q42" s="8" t="s">
        <v>157</v>
      </c>
      <c r="R42" s="9" t="s">
        <v>158</v>
      </c>
      <c r="S42" s="4"/>
      <c r="T42" s="4"/>
      <c r="U42" s="22"/>
      <c r="V42" s="28"/>
      <c r="W42" s="1"/>
    </row>
    <row r="43" spans="3:23" ht="198" x14ac:dyDescent="0.25">
      <c r="C43" s="49"/>
      <c r="D43" s="59"/>
      <c r="E43" s="59"/>
      <c r="F43" s="59"/>
      <c r="G43" s="59"/>
      <c r="H43" s="4" t="s">
        <v>54</v>
      </c>
      <c r="I43" s="4" t="s">
        <v>18</v>
      </c>
      <c r="J43" s="4" t="s">
        <v>14</v>
      </c>
      <c r="K43" s="4" t="s">
        <v>19</v>
      </c>
      <c r="L43" s="4" t="s">
        <v>11</v>
      </c>
      <c r="M43" s="4" t="s">
        <v>117</v>
      </c>
      <c r="N43" s="23">
        <v>0</v>
      </c>
      <c r="O43" s="23">
        <v>0</v>
      </c>
      <c r="P43" s="7" t="s">
        <v>159</v>
      </c>
      <c r="Q43" s="8">
        <v>0</v>
      </c>
      <c r="R43" s="9">
        <v>0</v>
      </c>
      <c r="S43" s="4"/>
      <c r="T43" s="4"/>
      <c r="U43" s="22"/>
      <c r="V43" s="28"/>
      <c r="W43" s="1"/>
    </row>
    <row r="44" spans="3:23" ht="198" x14ac:dyDescent="0.25">
      <c r="C44" s="49"/>
      <c r="D44" s="59"/>
      <c r="E44" s="59"/>
      <c r="F44" s="59"/>
      <c r="G44" s="59"/>
      <c r="H44" s="4" t="s">
        <v>55</v>
      </c>
      <c r="I44" s="4" t="s">
        <v>18</v>
      </c>
      <c r="J44" s="4" t="s">
        <v>14</v>
      </c>
      <c r="K44" s="4" t="s">
        <v>19</v>
      </c>
      <c r="L44" s="4" t="s">
        <v>11</v>
      </c>
      <c r="M44" s="4" t="s">
        <v>154</v>
      </c>
      <c r="N44" s="23">
        <v>0</v>
      </c>
      <c r="O44" s="23">
        <v>0</v>
      </c>
      <c r="P44" s="17" t="s">
        <v>160</v>
      </c>
      <c r="Q44" s="18">
        <f>COS(R41)*-1</f>
        <v>-1</v>
      </c>
      <c r="R44" s="19">
        <f>SIN(R41)</f>
        <v>0</v>
      </c>
      <c r="S44" s="4"/>
      <c r="T44" s="4"/>
      <c r="U44" s="22"/>
      <c r="V44" s="28"/>
      <c r="W44" s="1"/>
    </row>
    <row r="45" spans="3:23" ht="198" x14ac:dyDescent="0.25">
      <c r="C45" s="49"/>
      <c r="D45" s="59"/>
      <c r="E45" s="59"/>
      <c r="F45" s="59"/>
      <c r="G45" s="59"/>
      <c r="H45" s="4" t="s">
        <v>110</v>
      </c>
      <c r="I45" s="4" t="s">
        <v>18</v>
      </c>
      <c r="J45" s="4" t="s">
        <v>14</v>
      </c>
      <c r="K45" s="4" t="s">
        <v>19</v>
      </c>
      <c r="L45" s="4" t="s">
        <v>11</v>
      </c>
      <c r="M45" s="4" t="s">
        <v>118</v>
      </c>
      <c r="N45" s="23">
        <v>0</v>
      </c>
      <c r="O45" s="23">
        <v>0</v>
      </c>
      <c r="P45" s="51"/>
      <c r="Q45" s="51"/>
      <c r="R45" s="51"/>
      <c r="S45" s="4"/>
      <c r="T45" s="4"/>
      <c r="U45" s="22"/>
      <c r="V45" s="28"/>
      <c r="W45" s="1"/>
    </row>
    <row r="46" spans="3:23" ht="198" x14ac:dyDescent="0.25">
      <c r="C46" s="49"/>
      <c r="D46" s="59"/>
      <c r="E46" s="59"/>
      <c r="F46" s="59"/>
      <c r="G46" s="59"/>
      <c r="H46" s="4" t="s">
        <v>56</v>
      </c>
      <c r="I46" s="4" t="s">
        <v>18</v>
      </c>
      <c r="J46" s="4" t="s">
        <v>14</v>
      </c>
      <c r="K46" s="4" t="s">
        <v>19</v>
      </c>
      <c r="L46" s="4" t="s">
        <v>11</v>
      </c>
      <c r="M46" s="4" t="s">
        <v>121</v>
      </c>
      <c r="N46" s="23">
        <v>0</v>
      </c>
      <c r="O46" s="23">
        <v>0</v>
      </c>
      <c r="P46" s="51"/>
      <c r="Q46" s="51"/>
      <c r="R46" s="51"/>
      <c r="S46" s="4"/>
      <c r="T46" s="4"/>
      <c r="U46" s="22"/>
      <c r="V46" s="28"/>
      <c r="W46" s="1"/>
    </row>
    <row r="47" spans="3:23" ht="198" x14ac:dyDescent="0.25">
      <c r="C47" s="49"/>
      <c r="D47" s="59"/>
      <c r="E47" s="59"/>
      <c r="F47" s="59"/>
      <c r="G47" s="59"/>
      <c r="H47" s="4" t="s">
        <v>57</v>
      </c>
      <c r="I47" s="4" t="s">
        <v>18</v>
      </c>
      <c r="J47" s="4" t="s">
        <v>14</v>
      </c>
      <c r="K47" s="4" t="s">
        <v>19</v>
      </c>
      <c r="L47" s="4" t="s">
        <v>11</v>
      </c>
      <c r="M47" s="4" t="s">
        <v>119</v>
      </c>
      <c r="N47" s="23">
        <v>0</v>
      </c>
      <c r="O47" s="23">
        <v>0</v>
      </c>
      <c r="P47" s="51"/>
      <c r="Q47" s="51"/>
      <c r="R47" s="51"/>
      <c r="S47" s="4"/>
      <c r="T47" s="4"/>
      <c r="U47" s="22"/>
      <c r="V47" s="28"/>
      <c r="W47" s="1"/>
    </row>
    <row r="48" spans="3:23" ht="108" x14ac:dyDescent="0.25">
      <c r="C48" s="48" t="s">
        <v>176</v>
      </c>
      <c r="D48" s="59" t="s">
        <v>1</v>
      </c>
      <c r="E48" s="59"/>
      <c r="F48" s="59"/>
      <c r="G48" s="59"/>
      <c r="H48" s="4" t="s">
        <v>61</v>
      </c>
      <c r="I48" s="4" t="s">
        <v>17</v>
      </c>
      <c r="J48" s="4" t="s">
        <v>23</v>
      </c>
      <c r="K48" s="4" t="s">
        <v>24</v>
      </c>
      <c r="L48" s="4" t="s">
        <v>11</v>
      </c>
      <c r="M48" s="4" t="s">
        <v>161</v>
      </c>
      <c r="N48" s="23">
        <v>0</v>
      </c>
      <c r="O48" s="23">
        <v>0</v>
      </c>
      <c r="P48" s="51">
        <f>(N48*O48)+(N49*O49)+(N50*O50)+(N51*O51)</f>
        <v>0</v>
      </c>
      <c r="Q48" s="51"/>
      <c r="R48" s="51"/>
      <c r="S48" s="4"/>
      <c r="T48" s="4"/>
      <c r="U48" s="22"/>
      <c r="V48" s="28"/>
      <c r="W48" s="1"/>
    </row>
    <row r="49" spans="3:23" ht="72" x14ac:dyDescent="0.25">
      <c r="C49" s="48"/>
      <c r="D49" s="59"/>
      <c r="E49" s="59"/>
      <c r="F49" s="59"/>
      <c r="G49" s="59"/>
      <c r="H49" s="4" t="s">
        <v>59</v>
      </c>
      <c r="I49" s="4" t="s">
        <v>17</v>
      </c>
      <c r="J49" s="4" t="s">
        <v>23</v>
      </c>
      <c r="K49" s="4" t="s">
        <v>24</v>
      </c>
      <c r="L49" s="4" t="s">
        <v>11</v>
      </c>
      <c r="M49" s="4" t="s">
        <v>163</v>
      </c>
      <c r="N49" s="23">
        <v>0</v>
      </c>
      <c r="O49" s="23">
        <v>0</v>
      </c>
      <c r="P49" s="55" t="s">
        <v>156</v>
      </c>
      <c r="Q49" s="56"/>
      <c r="R49" s="11">
        <f>P48*PI()</f>
        <v>0</v>
      </c>
      <c r="S49" s="4"/>
      <c r="T49" s="4"/>
      <c r="U49" s="22"/>
      <c r="V49" s="28"/>
      <c r="W49" s="1"/>
    </row>
    <row r="50" spans="3:23" ht="149.25" customHeight="1" x14ac:dyDescent="0.25">
      <c r="C50" s="48"/>
      <c r="D50" s="59"/>
      <c r="E50" s="59"/>
      <c r="F50" s="59"/>
      <c r="G50" s="59"/>
      <c r="H50" s="4" t="s">
        <v>60</v>
      </c>
      <c r="I50" s="4" t="s">
        <v>17</v>
      </c>
      <c r="J50" s="4" t="s">
        <v>23</v>
      </c>
      <c r="K50" s="4" t="s">
        <v>24</v>
      </c>
      <c r="L50" s="4" t="s">
        <v>11</v>
      </c>
      <c r="M50" s="4" t="s">
        <v>162</v>
      </c>
      <c r="N50" s="23">
        <v>0</v>
      </c>
      <c r="O50" s="23">
        <v>0</v>
      </c>
      <c r="P50" s="12"/>
      <c r="Q50" s="13" t="s">
        <v>157</v>
      </c>
      <c r="R50" s="14" t="s">
        <v>158</v>
      </c>
      <c r="S50" s="4"/>
      <c r="T50" s="4"/>
      <c r="U50" s="22"/>
      <c r="V50" s="28"/>
      <c r="W50" s="1"/>
    </row>
    <row r="51" spans="3:23" ht="72" x14ac:dyDescent="0.25">
      <c r="C51" s="48"/>
      <c r="D51" s="59"/>
      <c r="E51" s="59"/>
      <c r="F51" s="59"/>
      <c r="G51" s="59"/>
      <c r="H51" s="4" t="s">
        <v>62</v>
      </c>
      <c r="I51" s="4" t="s">
        <v>17</v>
      </c>
      <c r="J51" s="4" t="s">
        <v>23</v>
      </c>
      <c r="K51" s="4" t="s">
        <v>24</v>
      </c>
      <c r="L51" s="4" t="s">
        <v>11</v>
      </c>
      <c r="M51" s="4" t="s">
        <v>164</v>
      </c>
      <c r="N51" s="23">
        <v>0</v>
      </c>
      <c r="O51" s="23">
        <v>0</v>
      </c>
      <c r="P51" s="63"/>
      <c r="Q51" s="64"/>
      <c r="R51" s="65"/>
      <c r="S51" s="4"/>
      <c r="T51" s="4"/>
      <c r="U51" s="22"/>
      <c r="V51" s="28"/>
      <c r="W51" s="1"/>
    </row>
    <row r="52" spans="3:23" ht="162" x14ac:dyDescent="0.25">
      <c r="C52" s="48" t="s">
        <v>185</v>
      </c>
      <c r="D52" s="59" t="s">
        <v>2</v>
      </c>
      <c r="E52" s="59"/>
      <c r="F52" s="59"/>
      <c r="G52" s="59"/>
      <c r="H52" s="4" t="s">
        <v>70</v>
      </c>
      <c r="I52" s="4" t="s">
        <v>16</v>
      </c>
      <c r="J52" s="4" t="s">
        <v>26</v>
      </c>
      <c r="K52" s="4" t="s">
        <v>24</v>
      </c>
      <c r="L52" s="4" t="s">
        <v>11</v>
      </c>
      <c r="M52" s="4" t="s">
        <v>140</v>
      </c>
      <c r="N52" s="23">
        <v>0</v>
      </c>
      <c r="O52" s="23">
        <v>0</v>
      </c>
      <c r="P52" s="66">
        <f>(N52*O52)+(N53*O53)+(N54*O54)+(N55*O55)+(N56*O56)+(N57*O57)+(N58*O58)+(N59*O59)+(N60*O60)</f>
        <v>0</v>
      </c>
      <c r="Q52" s="66"/>
      <c r="R52" s="66"/>
      <c r="S52" s="4"/>
      <c r="T52" s="4"/>
      <c r="U52" s="22"/>
      <c r="V52" s="29"/>
      <c r="W52" s="1"/>
    </row>
    <row r="53" spans="3:23" ht="72" x14ac:dyDescent="0.25">
      <c r="C53" s="48"/>
      <c r="D53" s="59"/>
      <c r="E53" s="59"/>
      <c r="F53" s="59"/>
      <c r="G53" s="59"/>
      <c r="H53" s="4" t="s">
        <v>63</v>
      </c>
      <c r="I53" s="4" t="s">
        <v>16</v>
      </c>
      <c r="J53" s="4" t="s">
        <v>85</v>
      </c>
      <c r="K53" s="4" t="s">
        <v>24</v>
      </c>
      <c r="L53" s="4" t="s">
        <v>11</v>
      </c>
      <c r="M53" s="4" t="s">
        <v>141</v>
      </c>
      <c r="N53" s="23">
        <v>0</v>
      </c>
      <c r="O53" s="23">
        <v>0</v>
      </c>
      <c r="P53" s="55" t="s">
        <v>156</v>
      </c>
      <c r="Q53" s="56"/>
      <c r="R53" s="11">
        <f>P52*PI()</f>
        <v>0</v>
      </c>
      <c r="S53" s="4"/>
      <c r="T53" s="4"/>
      <c r="U53" s="22"/>
      <c r="V53" s="29"/>
      <c r="W53" s="1"/>
    </row>
    <row r="54" spans="3:23" ht="72" x14ac:dyDescent="0.25">
      <c r="C54" s="48"/>
      <c r="D54" s="59"/>
      <c r="E54" s="59"/>
      <c r="F54" s="59"/>
      <c r="G54" s="59"/>
      <c r="H54" s="4" t="s">
        <v>64</v>
      </c>
      <c r="I54" s="4" t="s">
        <v>16</v>
      </c>
      <c r="J54" s="4" t="s">
        <v>85</v>
      </c>
      <c r="K54" s="4" t="s">
        <v>24</v>
      </c>
      <c r="L54" s="4" t="s">
        <v>11</v>
      </c>
      <c r="M54" s="4" t="s">
        <v>142</v>
      </c>
      <c r="N54" s="23">
        <v>0</v>
      </c>
      <c r="O54" s="23">
        <v>0</v>
      </c>
      <c r="P54" s="12"/>
      <c r="Q54" s="13" t="s">
        <v>157</v>
      </c>
      <c r="R54" s="14" t="s">
        <v>158</v>
      </c>
      <c r="S54" s="4"/>
      <c r="T54" s="4"/>
      <c r="U54" s="22"/>
      <c r="V54" s="29"/>
      <c r="W54" s="1"/>
    </row>
    <row r="55" spans="3:23" ht="72" x14ac:dyDescent="0.25">
      <c r="C55" s="48"/>
      <c r="D55" s="59"/>
      <c r="E55" s="59"/>
      <c r="F55" s="59"/>
      <c r="G55" s="59"/>
      <c r="H55" s="4" t="s">
        <v>65</v>
      </c>
      <c r="I55" s="4" t="s">
        <v>16</v>
      </c>
      <c r="J55" s="4" t="s">
        <v>85</v>
      </c>
      <c r="K55" s="4" t="s">
        <v>24</v>
      </c>
      <c r="L55" s="4" t="s">
        <v>11</v>
      </c>
      <c r="M55" s="4" t="s">
        <v>143</v>
      </c>
      <c r="N55" s="23">
        <v>0</v>
      </c>
      <c r="O55" s="23">
        <v>0</v>
      </c>
      <c r="P55" s="12" t="s">
        <v>159</v>
      </c>
      <c r="Q55" s="13">
        <v>0</v>
      </c>
      <c r="R55" s="14">
        <v>0</v>
      </c>
      <c r="S55" s="4"/>
      <c r="T55" s="4"/>
      <c r="U55" s="22"/>
      <c r="V55" s="29"/>
      <c r="W55" s="1"/>
    </row>
    <row r="56" spans="3:23" ht="72" x14ac:dyDescent="0.25">
      <c r="C56" s="48"/>
      <c r="D56" s="59"/>
      <c r="E56" s="59"/>
      <c r="F56" s="59"/>
      <c r="G56" s="59"/>
      <c r="H56" s="4" t="s">
        <v>66</v>
      </c>
      <c r="I56" s="4" t="s">
        <v>16</v>
      </c>
      <c r="J56" s="4" t="s">
        <v>86</v>
      </c>
      <c r="K56" s="4" t="s">
        <v>24</v>
      </c>
      <c r="L56" s="4" t="s">
        <v>11</v>
      </c>
      <c r="M56" s="4" t="s">
        <v>144</v>
      </c>
      <c r="N56" s="23">
        <v>0</v>
      </c>
      <c r="O56" s="23">
        <v>0</v>
      </c>
      <c r="P56" s="12" t="s">
        <v>160</v>
      </c>
      <c r="Q56" s="15">
        <f>COS(R53)*-1</f>
        <v>-1</v>
      </c>
      <c r="R56" s="14">
        <f>SIN(R53)</f>
        <v>0</v>
      </c>
      <c r="S56" s="4"/>
      <c r="T56" s="4"/>
      <c r="U56" s="22"/>
      <c r="V56" s="29"/>
      <c r="W56" s="1"/>
    </row>
    <row r="57" spans="3:23" ht="72" x14ac:dyDescent="0.25">
      <c r="C57" s="48"/>
      <c r="D57" s="59"/>
      <c r="E57" s="59"/>
      <c r="F57" s="59"/>
      <c r="G57" s="59"/>
      <c r="H57" s="4" t="s">
        <v>67</v>
      </c>
      <c r="I57" s="4" t="s">
        <v>16</v>
      </c>
      <c r="J57" s="4" t="s">
        <v>86</v>
      </c>
      <c r="K57" s="4" t="s">
        <v>24</v>
      </c>
      <c r="L57" s="4" t="s">
        <v>11</v>
      </c>
      <c r="M57" s="4" t="s">
        <v>145</v>
      </c>
      <c r="N57" s="23">
        <v>0</v>
      </c>
      <c r="O57" s="23">
        <v>0</v>
      </c>
      <c r="P57" s="67"/>
      <c r="Q57" s="68"/>
      <c r="R57" s="69"/>
      <c r="S57" s="4"/>
      <c r="T57" s="4"/>
      <c r="U57" s="22"/>
      <c r="V57" s="29"/>
      <c r="W57" s="1"/>
    </row>
    <row r="58" spans="3:23" ht="72" x14ac:dyDescent="0.25">
      <c r="C58" s="48"/>
      <c r="D58" s="59"/>
      <c r="E58" s="59"/>
      <c r="F58" s="59"/>
      <c r="G58" s="59"/>
      <c r="H58" s="4" t="s">
        <v>68</v>
      </c>
      <c r="I58" s="4" t="s">
        <v>16</v>
      </c>
      <c r="J58" s="4" t="s">
        <v>29</v>
      </c>
      <c r="K58" s="4" t="s">
        <v>24</v>
      </c>
      <c r="L58" s="4" t="s">
        <v>11</v>
      </c>
      <c r="M58" s="4" t="s">
        <v>146</v>
      </c>
      <c r="N58" s="23">
        <v>0</v>
      </c>
      <c r="O58" s="23">
        <v>0</v>
      </c>
      <c r="P58" s="70"/>
      <c r="Q58" s="71"/>
      <c r="R58" s="72"/>
      <c r="S58" s="4"/>
      <c r="T58" s="4"/>
      <c r="U58" s="22"/>
      <c r="V58" s="29"/>
      <c r="W58" s="1"/>
    </row>
    <row r="59" spans="3:23" ht="72" x14ac:dyDescent="0.25">
      <c r="C59" s="48"/>
      <c r="D59" s="59"/>
      <c r="E59" s="59"/>
      <c r="F59" s="59"/>
      <c r="G59" s="59"/>
      <c r="H59" s="4" t="s">
        <v>69</v>
      </c>
      <c r="I59" s="4" t="s">
        <v>16</v>
      </c>
      <c r="J59" s="4" t="s">
        <v>85</v>
      </c>
      <c r="K59" s="4" t="s">
        <v>24</v>
      </c>
      <c r="L59" s="4" t="s">
        <v>11</v>
      </c>
      <c r="M59" s="4" t="s">
        <v>147</v>
      </c>
      <c r="N59" s="23">
        <v>0</v>
      </c>
      <c r="O59" s="23">
        <v>0</v>
      </c>
      <c r="P59" s="70"/>
      <c r="Q59" s="71"/>
      <c r="R59" s="72"/>
      <c r="S59" s="4"/>
      <c r="T59" s="4"/>
      <c r="U59" s="22"/>
      <c r="V59" s="29"/>
      <c r="W59" s="1"/>
    </row>
    <row r="60" spans="3:23" ht="72" x14ac:dyDescent="0.25">
      <c r="C60" s="48"/>
      <c r="D60" s="59"/>
      <c r="E60" s="59"/>
      <c r="F60" s="59"/>
      <c r="G60" s="59"/>
      <c r="H60" s="4" t="s">
        <v>71</v>
      </c>
      <c r="I60" s="4" t="s">
        <v>16</v>
      </c>
      <c r="J60" s="4" t="s">
        <v>88</v>
      </c>
      <c r="K60" s="4" t="s">
        <v>24</v>
      </c>
      <c r="L60" s="4" t="s">
        <v>11</v>
      </c>
      <c r="M60" s="4" t="s">
        <v>166</v>
      </c>
      <c r="N60" s="23">
        <v>0</v>
      </c>
      <c r="O60" s="23">
        <v>0</v>
      </c>
      <c r="P60" s="73"/>
      <c r="Q60" s="74"/>
      <c r="R60" s="75"/>
      <c r="S60" s="4"/>
      <c r="T60" s="4"/>
      <c r="U60" s="22"/>
      <c r="V60" s="29"/>
      <c r="W60" s="1"/>
    </row>
    <row r="61" spans="3:23" ht="90" x14ac:dyDescent="0.25">
      <c r="C61" s="48" t="s">
        <v>185</v>
      </c>
      <c r="D61" s="59" t="s">
        <v>3</v>
      </c>
      <c r="E61" s="59"/>
      <c r="F61" s="59"/>
      <c r="G61" s="59"/>
      <c r="H61" s="4" t="s">
        <v>75</v>
      </c>
      <c r="I61" s="4" t="s">
        <v>25</v>
      </c>
      <c r="J61" s="4" t="s">
        <v>27</v>
      </c>
      <c r="K61" s="4" t="s">
        <v>90</v>
      </c>
      <c r="L61" s="4" t="s">
        <v>11</v>
      </c>
      <c r="M61" s="4" t="s">
        <v>167</v>
      </c>
      <c r="N61" s="23">
        <v>0</v>
      </c>
      <c r="O61" s="23">
        <v>0</v>
      </c>
      <c r="P61" s="76">
        <f>(N61*O61)+(N62*O62)+(N63*O63)+(N64*O64)+(N65*O65)</f>
        <v>0</v>
      </c>
      <c r="Q61" s="76"/>
      <c r="R61" s="76"/>
      <c r="S61" s="4"/>
      <c r="T61" s="4"/>
      <c r="U61" s="22"/>
      <c r="V61" s="29"/>
      <c r="W61" s="1"/>
    </row>
    <row r="62" spans="3:23" ht="90" x14ac:dyDescent="0.25">
      <c r="C62" s="49"/>
      <c r="D62" s="59"/>
      <c r="E62" s="59"/>
      <c r="F62" s="59"/>
      <c r="G62" s="59"/>
      <c r="H62" s="4" t="s">
        <v>72</v>
      </c>
      <c r="I62" s="4" t="s">
        <v>25</v>
      </c>
      <c r="J62" s="4" t="s">
        <v>27</v>
      </c>
      <c r="K62" s="4" t="s">
        <v>90</v>
      </c>
      <c r="L62" s="4" t="s">
        <v>11</v>
      </c>
      <c r="M62" s="4" t="s">
        <v>168</v>
      </c>
      <c r="N62" s="23">
        <v>0</v>
      </c>
      <c r="O62" s="23">
        <v>0</v>
      </c>
      <c r="P62" s="60" t="s">
        <v>156</v>
      </c>
      <c r="Q62" s="61"/>
      <c r="R62" s="16">
        <f>P61*PI()</f>
        <v>0</v>
      </c>
      <c r="S62" s="4"/>
      <c r="T62" s="4"/>
      <c r="U62" s="22"/>
      <c r="V62" s="29"/>
      <c r="W62" s="1"/>
    </row>
    <row r="63" spans="3:23" ht="90" x14ac:dyDescent="0.25">
      <c r="C63" s="49"/>
      <c r="D63" s="59"/>
      <c r="E63" s="59"/>
      <c r="F63" s="59"/>
      <c r="G63" s="59"/>
      <c r="H63" s="4" t="s">
        <v>73</v>
      </c>
      <c r="I63" s="4" t="s">
        <v>25</v>
      </c>
      <c r="J63" s="4" t="s">
        <v>27</v>
      </c>
      <c r="K63" s="4" t="s">
        <v>90</v>
      </c>
      <c r="L63" s="4" t="s">
        <v>11</v>
      </c>
      <c r="M63" s="4" t="s">
        <v>168</v>
      </c>
      <c r="N63" s="23">
        <v>0</v>
      </c>
      <c r="O63" s="23">
        <v>0</v>
      </c>
      <c r="P63" s="7"/>
      <c r="Q63" s="8" t="s">
        <v>157</v>
      </c>
      <c r="R63" s="9" t="s">
        <v>158</v>
      </c>
      <c r="S63" s="4"/>
      <c r="T63" s="4"/>
      <c r="U63" s="22"/>
      <c r="V63" s="29"/>
      <c r="W63" s="1"/>
    </row>
    <row r="64" spans="3:23" ht="90" x14ac:dyDescent="0.25">
      <c r="C64" s="49"/>
      <c r="D64" s="59"/>
      <c r="E64" s="59"/>
      <c r="F64" s="59"/>
      <c r="G64" s="59"/>
      <c r="H64" s="4" t="s">
        <v>74</v>
      </c>
      <c r="I64" s="4" t="s">
        <v>25</v>
      </c>
      <c r="J64" s="4" t="s">
        <v>27</v>
      </c>
      <c r="K64" s="4" t="s">
        <v>90</v>
      </c>
      <c r="L64" s="4" t="s">
        <v>11</v>
      </c>
      <c r="M64" s="4" t="s">
        <v>169</v>
      </c>
      <c r="N64" s="23">
        <v>0</v>
      </c>
      <c r="O64" s="23">
        <v>0</v>
      </c>
      <c r="P64" s="7" t="s">
        <v>159</v>
      </c>
      <c r="Q64" s="8">
        <v>0</v>
      </c>
      <c r="R64" s="9">
        <v>0</v>
      </c>
      <c r="S64" s="4"/>
      <c r="T64" s="4"/>
      <c r="U64" s="22"/>
      <c r="V64" s="29"/>
      <c r="W64" s="1"/>
    </row>
    <row r="65" spans="3:23" ht="90" x14ac:dyDescent="0.25">
      <c r="C65" s="49"/>
      <c r="D65" s="59"/>
      <c r="E65" s="59"/>
      <c r="F65" s="59"/>
      <c r="G65" s="59"/>
      <c r="H65" s="4" t="s">
        <v>76</v>
      </c>
      <c r="I65" s="4" t="s">
        <v>25</v>
      </c>
      <c r="J65" s="4" t="s">
        <v>170</v>
      </c>
      <c r="K65" s="4" t="s">
        <v>90</v>
      </c>
      <c r="L65" s="4" t="s">
        <v>11</v>
      </c>
      <c r="M65" s="4" t="s">
        <v>171</v>
      </c>
      <c r="N65" s="23">
        <v>0</v>
      </c>
      <c r="O65" s="23">
        <v>0</v>
      </c>
      <c r="P65" s="7" t="s">
        <v>160</v>
      </c>
      <c r="Q65" s="10">
        <f>COS(R62)*-1</f>
        <v>-1</v>
      </c>
      <c r="R65" s="9">
        <f>SIN(R62)</f>
        <v>0</v>
      </c>
      <c r="S65" s="4"/>
      <c r="T65" s="4"/>
      <c r="U65" s="22"/>
      <c r="V65" s="29"/>
      <c r="W65" s="1"/>
    </row>
    <row r="66" spans="3:23" ht="180" x14ac:dyDescent="0.25">
      <c r="C66" s="48" t="s">
        <v>186</v>
      </c>
      <c r="D66" s="59" t="s">
        <v>4</v>
      </c>
      <c r="E66" s="59"/>
      <c r="F66" s="59"/>
      <c r="G66" s="59"/>
      <c r="H66" s="4" t="s">
        <v>83</v>
      </c>
      <c r="I66" s="4" t="s">
        <v>21</v>
      </c>
      <c r="J66" s="4" t="s">
        <v>28</v>
      </c>
      <c r="K66" s="4" t="s">
        <v>24</v>
      </c>
      <c r="L66" s="4" t="s">
        <v>11</v>
      </c>
      <c r="M66" s="4" t="s">
        <v>173</v>
      </c>
      <c r="N66" s="23">
        <v>0</v>
      </c>
      <c r="O66" s="23">
        <v>0</v>
      </c>
      <c r="P66" s="77">
        <f>(N66*O66)+(N67*O67)+(N68*O68)+(N69*O69)+(N70*O70)+(N71*O71)+(N72*O72)+(N73*O73)+(N74*O74)</f>
        <v>0</v>
      </c>
      <c r="Q66" s="77"/>
      <c r="R66" s="77"/>
      <c r="S66" s="4"/>
      <c r="T66" s="4"/>
      <c r="U66" s="22"/>
      <c r="V66" s="29"/>
      <c r="W66" s="1"/>
    </row>
    <row r="67" spans="3:23" ht="144" x14ac:dyDescent="0.25">
      <c r="C67" s="48"/>
      <c r="D67" s="59"/>
      <c r="E67" s="59"/>
      <c r="F67" s="59"/>
      <c r="G67" s="59"/>
      <c r="H67" s="4" t="s">
        <v>77</v>
      </c>
      <c r="I67" s="4" t="s">
        <v>21</v>
      </c>
      <c r="J67" s="4" t="s">
        <v>85</v>
      </c>
      <c r="K67" s="4" t="s">
        <v>24</v>
      </c>
      <c r="L67" s="4" t="s">
        <v>11</v>
      </c>
      <c r="M67" s="4" t="s">
        <v>148</v>
      </c>
      <c r="N67" s="23">
        <v>0</v>
      </c>
      <c r="O67" s="23">
        <v>0</v>
      </c>
      <c r="P67" s="60" t="s">
        <v>156</v>
      </c>
      <c r="Q67" s="61"/>
      <c r="R67" s="16">
        <f>P66*PI()</f>
        <v>0</v>
      </c>
      <c r="S67" s="4"/>
      <c r="T67" s="4"/>
      <c r="U67" s="22"/>
      <c r="V67" s="29"/>
      <c r="W67" s="1"/>
    </row>
    <row r="68" spans="3:23" ht="144" x14ac:dyDescent="0.25">
      <c r="C68" s="48"/>
      <c r="D68" s="59"/>
      <c r="E68" s="59"/>
      <c r="F68" s="59"/>
      <c r="G68" s="59"/>
      <c r="H68" s="4" t="s">
        <v>78</v>
      </c>
      <c r="I68" s="4" t="s">
        <v>21</v>
      </c>
      <c r="J68" s="4" t="s">
        <v>89</v>
      </c>
      <c r="K68" s="4" t="s">
        <v>24</v>
      </c>
      <c r="L68" s="4" t="s">
        <v>11</v>
      </c>
      <c r="M68" s="4" t="s">
        <v>172</v>
      </c>
      <c r="N68" s="23">
        <v>0</v>
      </c>
      <c r="O68" s="23">
        <v>0</v>
      </c>
      <c r="P68" s="7" t="s">
        <v>159</v>
      </c>
      <c r="Q68" s="8">
        <v>0</v>
      </c>
      <c r="R68" s="9">
        <v>0</v>
      </c>
      <c r="S68" s="4"/>
      <c r="T68" s="4"/>
      <c r="U68" s="22"/>
      <c r="V68" s="29"/>
      <c r="W68" s="1"/>
    </row>
    <row r="69" spans="3:23" ht="144" x14ac:dyDescent="0.25">
      <c r="C69" s="48"/>
      <c r="D69" s="59"/>
      <c r="E69" s="59"/>
      <c r="F69" s="59"/>
      <c r="G69" s="59"/>
      <c r="H69" s="4" t="s">
        <v>79</v>
      </c>
      <c r="I69" s="4" t="s">
        <v>21</v>
      </c>
      <c r="J69" s="4" t="s">
        <v>85</v>
      </c>
      <c r="K69" s="4" t="s">
        <v>24</v>
      </c>
      <c r="L69" s="4" t="s">
        <v>11</v>
      </c>
      <c r="M69" s="4" t="s">
        <v>149</v>
      </c>
      <c r="N69" s="23">
        <v>0</v>
      </c>
      <c r="O69" s="23">
        <v>0</v>
      </c>
      <c r="P69" s="7" t="s">
        <v>160</v>
      </c>
      <c r="Q69" s="10">
        <f>COS(R67)*-1</f>
        <v>-1</v>
      </c>
      <c r="R69" s="9">
        <f>SIN(R67)</f>
        <v>0</v>
      </c>
      <c r="S69" s="4"/>
      <c r="T69" s="4"/>
      <c r="U69" s="22"/>
      <c r="V69" s="29"/>
      <c r="W69" s="1"/>
    </row>
    <row r="70" spans="3:23" ht="144" x14ac:dyDescent="0.25">
      <c r="C70" s="48"/>
      <c r="D70" s="59"/>
      <c r="E70" s="59"/>
      <c r="F70" s="59"/>
      <c r="G70" s="59"/>
      <c r="H70" s="4" t="s">
        <v>80</v>
      </c>
      <c r="I70" s="4" t="s">
        <v>21</v>
      </c>
      <c r="J70" s="4" t="s">
        <v>85</v>
      </c>
      <c r="K70" s="4" t="s">
        <v>24</v>
      </c>
      <c r="L70" s="4" t="s">
        <v>11</v>
      </c>
      <c r="M70" s="4" t="s">
        <v>150</v>
      </c>
      <c r="N70" s="23">
        <v>0</v>
      </c>
      <c r="O70" s="23">
        <v>0</v>
      </c>
      <c r="P70" s="67"/>
      <c r="Q70" s="68"/>
      <c r="R70" s="69"/>
      <c r="S70" s="4"/>
      <c r="T70" s="4"/>
      <c r="U70" s="22"/>
      <c r="V70" s="29"/>
      <c r="W70" s="1"/>
    </row>
    <row r="71" spans="3:23" ht="144" x14ac:dyDescent="0.25">
      <c r="C71" s="48"/>
      <c r="D71" s="59"/>
      <c r="E71" s="59"/>
      <c r="F71" s="59"/>
      <c r="G71" s="59"/>
      <c r="H71" s="4" t="s">
        <v>81</v>
      </c>
      <c r="I71" s="4" t="s">
        <v>21</v>
      </c>
      <c r="J71" s="4" t="s">
        <v>85</v>
      </c>
      <c r="K71" s="4" t="s">
        <v>24</v>
      </c>
      <c r="L71" s="4" t="s">
        <v>11</v>
      </c>
      <c r="M71" s="4" t="s">
        <v>151</v>
      </c>
      <c r="N71" s="23">
        <v>0</v>
      </c>
      <c r="O71" s="23">
        <v>0</v>
      </c>
      <c r="P71" s="70"/>
      <c r="Q71" s="71"/>
      <c r="R71" s="72"/>
      <c r="S71" s="4"/>
      <c r="T71" s="4"/>
      <c r="U71" s="22"/>
      <c r="V71" s="29"/>
      <c r="W71" s="1"/>
    </row>
    <row r="72" spans="3:23" ht="144" x14ac:dyDescent="0.25">
      <c r="C72" s="48"/>
      <c r="D72" s="59"/>
      <c r="E72" s="59"/>
      <c r="F72" s="59"/>
      <c r="G72" s="59"/>
      <c r="H72" s="4" t="s">
        <v>82</v>
      </c>
      <c r="I72" s="4" t="s">
        <v>21</v>
      </c>
      <c r="J72" s="4" t="s">
        <v>87</v>
      </c>
      <c r="K72" s="4" t="s">
        <v>24</v>
      </c>
      <c r="L72" s="4" t="s">
        <v>11</v>
      </c>
      <c r="M72" s="4" t="s">
        <v>165</v>
      </c>
      <c r="N72" s="23">
        <v>0</v>
      </c>
      <c r="O72" s="23">
        <v>0</v>
      </c>
      <c r="P72" s="70"/>
      <c r="Q72" s="71"/>
      <c r="R72" s="72"/>
      <c r="S72" s="4"/>
      <c r="T72" s="4"/>
      <c r="U72" s="22"/>
      <c r="V72" s="29"/>
      <c r="W72" s="1"/>
    </row>
    <row r="73" spans="3:23" ht="144" x14ac:dyDescent="0.25">
      <c r="C73" s="48"/>
      <c r="D73" s="59"/>
      <c r="E73" s="59"/>
      <c r="F73" s="59"/>
      <c r="G73" s="59"/>
      <c r="H73" s="4" t="s">
        <v>84</v>
      </c>
      <c r="I73" s="4" t="s">
        <v>21</v>
      </c>
      <c r="J73" s="4" t="s">
        <v>85</v>
      </c>
      <c r="K73" s="4" t="s">
        <v>24</v>
      </c>
      <c r="L73" s="4" t="s">
        <v>11</v>
      </c>
      <c r="M73" s="4" t="s">
        <v>152</v>
      </c>
      <c r="N73" s="23">
        <v>0</v>
      </c>
      <c r="O73" s="23">
        <v>0</v>
      </c>
      <c r="P73" s="73"/>
      <c r="Q73" s="74"/>
      <c r="R73" s="75"/>
      <c r="S73" s="4"/>
      <c r="T73" s="4"/>
      <c r="U73" s="22"/>
      <c r="V73" s="29"/>
      <c r="W73" s="1"/>
    </row>
    <row r="74" spans="3:23" ht="18.75" thickBot="1" x14ac:dyDescent="0.3">
      <c r="C74" s="30"/>
      <c r="D74" s="31"/>
      <c r="E74" s="31"/>
      <c r="F74" s="31"/>
      <c r="G74" s="31"/>
      <c r="H74" s="31"/>
      <c r="I74" s="31"/>
      <c r="J74" s="31"/>
      <c r="K74" s="31"/>
      <c r="L74" s="31"/>
      <c r="M74" s="31"/>
      <c r="N74" s="31"/>
      <c r="O74" s="31"/>
      <c r="P74" s="31"/>
      <c r="Q74" s="31"/>
      <c r="R74" s="31"/>
      <c r="S74" s="31"/>
      <c r="T74" s="31"/>
      <c r="U74" s="31"/>
      <c r="V74" s="32"/>
      <c r="W74" s="1"/>
    </row>
    <row r="79" spans="3:23" x14ac:dyDescent="0.25">
      <c r="N79" s="20"/>
    </row>
  </sheetData>
  <sheetProtection formatCells="0" formatColumns="0" formatRows="0" insertColumns="0" insertRows="0" insertHyperlinks="0" deleteColumns="0" deleteRows="0" sort="0" autoFilter="0" pivotTables="0"/>
  <autoFilter ref="D8:U73">
    <filterColumn colId="0" showButton="0"/>
    <filterColumn colId="1" showButton="0"/>
    <filterColumn colId="2" showButton="0"/>
    <filterColumn colId="4" showButton="0"/>
    <filterColumn colId="5" showButton="0"/>
    <filterColumn colId="6" showButton="0"/>
    <filterColumn colId="7" showButton="0"/>
    <filterColumn colId="12" showButton="0"/>
    <filterColumn colId="13" showButton="0"/>
  </autoFilter>
  <mergeCells count="52">
    <mergeCell ref="U8:U9"/>
    <mergeCell ref="S8:S9"/>
    <mergeCell ref="T8:T9"/>
    <mergeCell ref="C2:G5"/>
    <mergeCell ref="H2:O3"/>
    <mergeCell ref="H8:L8"/>
    <mergeCell ref="N8:N9"/>
    <mergeCell ref="O8:O9"/>
    <mergeCell ref="H4:O5"/>
    <mergeCell ref="D66:G73"/>
    <mergeCell ref="D61:G65"/>
    <mergeCell ref="D10:G19"/>
    <mergeCell ref="D20:G39"/>
    <mergeCell ref="D40:G47"/>
    <mergeCell ref="P70:R73"/>
    <mergeCell ref="P57:R60"/>
    <mergeCell ref="P61:R61"/>
    <mergeCell ref="P62:Q62"/>
    <mergeCell ref="P66:R66"/>
    <mergeCell ref="P67:Q67"/>
    <mergeCell ref="C66:C73"/>
    <mergeCell ref="C10:C19"/>
    <mergeCell ref="P10:R10"/>
    <mergeCell ref="P40:R40"/>
    <mergeCell ref="P15:R19"/>
    <mergeCell ref="P20:R20"/>
    <mergeCell ref="P11:Q11"/>
    <mergeCell ref="P21:Q21"/>
    <mergeCell ref="C20:C39"/>
    <mergeCell ref="C40:C47"/>
    <mergeCell ref="P48:R48"/>
    <mergeCell ref="D48:G51"/>
    <mergeCell ref="P41:Q41"/>
    <mergeCell ref="P25:R39"/>
    <mergeCell ref="P45:R47"/>
    <mergeCell ref="C48:C51"/>
    <mergeCell ref="P2:V2"/>
    <mergeCell ref="P3:V3"/>
    <mergeCell ref="T4:V5"/>
    <mergeCell ref="P4:S5"/>
    <mergeCell ref="C61:C65"/>
    <mergeCell ref="P49:Q49"/>
    <mergeCell ref="P51:R51"/>
    <mergeCell ref="P52:R52"/>
    <mergeCell ref="D52:G60"/>
    <mergeCell ref="C52:C60"/>
    <mergeCell ref="P53:Q53"/>
    <mergeCell ref="P8:R9"/>
    <mergeCell ref="C8:C9"/>
    <mergeCell ref="D8:G9"/>
    <mergeCell ref="M8:M9"/>
    <mergeCell ref="V8:V9"/>
  </mergeCells>
  <pageMargins left="0.70866141732283472" right="0.70866141732283472" top="0.74803149606299213" bottom="0.74803149606299213" header="0.31496062992125984" footer="0.31496062992125984"/>
  <pageSetup scale="2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U53" sqref="U5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base</vt:lpstr>
      <vt:lpstr>Graficas</vt:lpstr>
      <vt:lpstr>base!Área_de_impresión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Alessandra Blanco Bernal</dc:creator>
  <cp:lastModifiedBy>Diana Alessandra Blanco Bernal</cp:lastModifiedBy>
  <cp:lastPrinted>2018-09-21T17:26:26Z</cp:lastPrinted>
  <dcterms:created xsi:type="dcterms:W3CDTF">2018-08-17T16:11:20Z</dcterms:created>
  <dcterms:modified xsi:type="dcterms:W3CDTF">2020-02-12T13:19:22Z</dcterms:modified>
</cp:coreProperties>
</file>