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sandra.cubillos\Desktop\CONTRATACION 2019\PROCESOS CONTRACTUALES ABIERTOS 2019\INVITACION 013 DE 2019 ESTRUCTURA MEZANINE\"/>
    </mc:Choice>
  </mc:AlternateContent>
  <bookViews>
    <workbookView xWindow="0" yWindow="0" windowWidth="14595" windowHeight="11910" activeTab="4"/>
  </bookViews>
  <sheets>
    <sheet name="EVALUCION TECNICA" sheetId="1" r:id="rId1"/>
    <sheet name="EVALUCION ECONOMICA" sheetId="2" r:id="rId2"/>
    <sheet name="EVALUCION EXPERIENCIA" sheetId="3" r:id="rId3"/>
    <sheet name="EVALUACION  JURIDICA" sheetId="4" r:id="rId4"/>
    <sheet name="RESUMEN  DE  LA  EVALUACION" sheetId="5" r:id="rId5"/>
    <sheet name="EVALUACION FINANCIERA" sheetId="6" r:id="rId6"/>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6" i="6" l="1"/>
  <c r="C24" i="6"/>
  <c r="C23" i="6"/>
  <c r="D23" i="6" s="1"/>
  <c r="D20" i="6"/>
  <c r="G7" i="2" l="1"/>
  <c r="G8" i="2"/>
  <c r="G9" i="2"/>
  <c r="G10" i="2"/>
  <c r="G11" i="2"/>
  <c r="G12" i="2"/>
  <c r="G13" i="2"/>
  <c r="G14" i="2"/>
  <c r="G15" i="2"/>
  <c r="G16" i="2"/>
  <c r="G6" i="2"/>
  <c r="G17" i="2" l="1"/>
  <c r="G20" i="2" s="1"/>
  <c r="G19" i="2" l="1"/>
  <c r="G21" i="2"/>
  <c r="G23" i="2" s="1"/>
  <c r="G22" i="2" l="1"/>
  <c r="G25" i="2" s="1"/>
</calcChain>
</file>

<file path=xl/sharedStrings.xml><?xml version="1.0" encoding="utf-8"?>
<sst xmlns="http://schemas.openxmlformats.org/spreadsheetml/2006/main" count="262" uniqueCount="159">
  <si>
    <t>ITEM</t>
  </si>
  <si>
    <t>UNIDAD</t>
  </si>
  <si>
    <t>CANTIDAD</t>
  </si>
  <si>
    <t>UND</t>
  </si>
  <si>
    <t>RESULTADO</t>
  </si>
  <si>
    <t>CUMPLE</t>
  </si>
  <si>
    <t xml:space="preserve">RESULTADO </t>
  </si>
  <si>
    <t>DESCRIPCION</t>
  </si>
  <si>
    <t>VALOR UNITARIO</t>
  </si>
  <si>
    <t>VALOR TOTAL</t>
  </si>
  <si>
    <t>DISEÑOS Y CALCULOS ESTRUCTURALES</t>
  </si>
  <si>
    <t>GL</t>
  </si>
  <si>
    <t>SUMISTRO,FABRICACION Y MONTAJE DE ESTRUCTURA METALICA PARA MEZANINE: PLATAFORMA Y ESCALERA.INCLUYE: COLUMNAS,VIGAS,CORREAS Y ELEMENTOS COMPLEMENTARIOS DE ACUERDO A ESPECIFICACIONES DE PLANOS DE DISEÑO,SOLDADURAS,TORNILLERIA Y ANCLAJES, PINTURA EN ANTICORROSIVO  Y ESMALTE ESTANDAR 3 MILLS EPS CADA CAPA</t>
  </si>
  <si>
    <t>KG</t>
  </si>
  <si>
    <t>PELDAÑOS EN LAMINA DE ALFAJOR DE 100 CM</t>
  </si>
  <si>
    <t>PLATAFORMA EN LAMINA ALFAJOR CON TUBERIA ESTRUCTURAL</t>
  </si>
  <si>
    <t>M2</t>
  </si>
  <si>
    <t>SUMINISTRO E INSTALACION DE ENTREPISO EN STEEL DECK 2” CAL 22 HT =10 CM TAPAS STEEL DECK,CONCECTORES DE CORTANTE, CONCRETO DE 3500 PSI.</t>
  </si>
  <si>
    <t>REFUERZO MALLA ELECTROSOLDADO</t>
  </si>
  <si>
    <t>BARANDA METALICA SEGÚN ESPECIFICACIONES DEL PROYECTO</t>
  </si>
  <si>
    <t>ML</t>
  </si>
  <si>
    <t>MURO FLOTANTE EN SUPERBOARD 12 CM DOBLE CARA</t>
  </si>
  <si>
    <t>PUERTA ENTAMBORADA EN CAL 18 INCLUYE  ANTICORROSIVO Y PINTURA ELECTROSTATICA</t>
  </si>
  <si>
    <t>MARCO PARA PUERTA EN LAMINA CALIBRE 18</t>
  </si>
  <si>
    <t>CERRADURA DE SEGURIDAD PARA PUERTA</t>
  </si>
  <si>
    <t>ASEO Y LIMPIEZA DE OBRA</t>
  </si>
  <si>
    <t>TOTAL COSTOS DIRECTOS</t>
  </si>
  <si>
    <t>CUMPLIMIENTO</t>
  </si>
  <si>
    <t xml:space="preserve">ADMINISTRACION          </t>
  </si>
  <si>
    <t xml:space="preserve">IMPREVISTOS                  </t>
  </si>
  <si>
    <t xml:space="preserve">UTILIDAD                          </t>
  </si>
  <si>
    <t>SUBTOTAL COSTOS INDIRECTOS</t>
  </si>
  <si>
    <t>IVA UTILIDAD</t>
  </si>
  <si>
    <t>COSTOS TOTAL INDIRECTOS</t>
  </si>
  <si>
    <t>COSTOS TOTAL DEL PROYECTO</t>
  </si>
  <si>
    <t>MAVING SAS</t>
  </si>
  <si>
    <t>EVALUACION TECNICA INVITACIÓN ABIERTA No. 013 DE 2019</t>
  </si>
  <si>
    <t>EVALUACION ECONOMICA INVITACIÓN ABIERTA No. 013 DE 2019</t>
  </si>
  <si>
    <t>EVALUACION EXPERIENCIA INVITACIÓN ABIERTA No. 013 DE 2019</t>
  </si>
  <si>
    <t xml:space="preserve">EXPERIENCIA MAVING SAS </t>
  </si>
  <si>
    <t>PLASTICOS SILVATRIM</t>
  </si>
  <si>
    <t xml:space="preserve">1.Plasticos Silvatrim de colombia S.A., Carrera 69 k # 78-34 Tel: 3113877.                                                      2. Maving S.A.S.                                                                                          3. Contrato civil de obra No 002 de 2014.                              4. Sistema estructural dual,cimentacion en concreto y con estructura metalica vertical y de cubierta,cubierta cindu y placa de entrepiso en steel deck de la bodega de produccion de la empresa plasticos Silvatrim de Colombia S.A.           5. Inicio 22 de diciembre de 2014 al 31 de julio de 2015.                                                                                                     6.Ejecutado con calidad, cantidad y oportunidad contratada.                                                                                7. $ 546.853.547,76.                                                                8. Carlos Eduardo Castillo Fandiño. Representante Legal. PLASTICOS SILVATRIM DE COLOMBIA S.A.                                                                             </t>
  </si>
  <si>
    <t>ALCALDIA MUNICIPAL SAN JUAN DE RIOSECO</t>
  </si>
  <si>
    <t xml:space="preserve">1.Alcaldia municipal de sanjuan de rioseco, Calle 4 No 6 - 06  Tel: 8465052                                                       2. Maving S.A.S.                                                                                          3. Contrato civil de obra No 058 de 2015.                              4. Adecuacion de instalaciones para el proyecto cultivarte del municipio de san juan de rioseco cundinamarca.                                        5. Inicio 27 de Abril de 2015 al 11 de diciembre de 2015.                                                                                                     6.Ejecutado con calidad, cantidad y oportunidad contratada.                                                                                7. $ 274.971.966                                                                8. Olga Liliana Ramirez M.                         Alcadesa municipal SAN JUAN  DE RIOSECO.                                                                           </t>
  </si>
  <si>
    <t xml:space="preserve">DIRECTOR DE OBRA </t>
  </si>
  <si>
    <r>
      <t>Perfil profesional:</t>
    </r>
    <r>
      <rPr>
        <sz val="12"/>
        <color theme="1"/>
        <rFont val="Arial"/>
        <family val="2"/>
      </rPr>
      <t xml:space="preserve"> Ingeniero civil y/o arquitecto </t>
    </r>
  </si>
  <si>
    <r>
      <t>Experiencia por antigüedad:</t>
    </r>
    <r>
      <rPr>
        <sz val="12"/>
        <color theme="1"/>
        <rFont val="Arial"/>
        <family val="2"/>
      </rPr>
      <t xml:space="preserve"> No menor a cinco (05) años, contados a partir de la fecha de expedición de la matrícula profesional como Ingeniero civil hasta el cierre de la presente invitación abierta.</t>
    </r>
  </si>
  <si>
    <r>
      <t>Experiencia específica:</t>
    </r>
    <r>
      <rPr>
        <sz val="12"/>
        <color theme="1"/>
        <rFont val="Arial"/>
        <family val="2"/>
      </rPr>
      <t xml:space="preserve"> Director de obra, en contratos de obra así: dos (2) años acumulados, en proyectos relacionados con la construcción en edificaciones de uso no residencial. </t>
    </r>
  </si>
  <si>
    <t xml:space="preserve">RESIDENTE PARA FRENTE DE OBRA </t>
  </si>
  <si>
    <r>
      <t>Experiencia por antigüedad:</t>
    </r>
    <r>
      <rPr>
        <sz val="12"/>
        <color theme="1"/>
        <rFont val="Arial"/>
        <family val="2"/>
      </rPr>
      <t xml:space="preserve"> No menor a cinco (5) años, contados a partir de la fecha de expedición de la matrícula profesional como Ingeniero civil y/o de vías y transporte y hasta el cierre de la presente invitación abierta.</t>
    </r>
  </si>
  <si>
    <r>
      <t xml:space="preserve">Experiencia específica: </t>
    </r>
    <r>
      <rPr>
        <sz val="12"/>
        <color theme="1"/>
        <rFont val="Arial"/>
        <family val="2"/>
      </rPr>
      <t xml:space="preserve">Desempeño como contratista y/o director y/o residente de obra en contratos de obras civiles así: en contratos de obra así: dos (2) años acumulados, en proyectos relacionados con la construcción en edificaciones de uso no residencial. </t>
    </r>
  </si>
  <si>
    <t>JOSUE MORALES RAMIREZ</t>
  </si>
  <si>
    <t>DERLLY SAMANDA AMADO ALFONSO</t>
  </si>
  <si>
    <t xml:space="preserve">EXPERIENCIA DEL OFERENTE. LOS OFERENTES deberán acreditar experiencia específica con la presentación de mínimo dos (2) certificaciones con entidades privadas o públicas, relacionadas con el objeto de la presente invitación.
En el caso de Ofertas presentadas por consorcios o uniones temporales, cada uno de sus integrantes deberá acreditar experiencia específica en mínimo un contrato relacionado con el objeto de la presente invitación, esta será la sumatoria de la experiencia de los integrantes que tengan de manera proporcional a su participación en el mismo.
La certificación deberá contener la siguiente información:
1. Nombre o razón social del contratante, dirección y teléfono.
2. Nombre o razón social del contratista.
3. Número del contrato.
4. Objeto del contrato.
5. Fecha de inicio y terminación (día, mes y año).
6. Indicación de cumplimiento y calidad a satisfacción. 
7. Valor del contrato (incluyendo adiciones en valor).
8. Nombre, firma y cargo de quien expide la certificación.
Cada certificación de contrato u orden se analizará por separado, en caso de presentarse certificaciones que incluyan contratos u órdenes adicionales a la principal, éstas se contarán como una sola.   
En caso de que las certificaciones no contengan toda la información solicitada, el OFERENTE deberá anexar el contrato o acta de liquidación del mismo o acta de recibo final, o el documento donde conste la misma, de tal forma que la información no contenida en la certificación, se soporte con el contenido de dichos documentos. 
Solo se verificarán las certificaciones que indiquen que se reciben a satisfacción las actividades realizadas. 
</t>
  </si>
  <si>
    <t xml:space="preserve">NESTOR JAVIER  LEMUS CLAVIJO </t>
  </si>
  <si>
    <t xml:space="preserve">Subgerente Tecnico </t>
  </si>
  <si>
    <t>Subgerente Tecnico</t>
  </si>
  <si>
    <t>NESTOR   JAVIER  LEMUS  CLAVIJO</t>
  </si>
  <si>
    <t xml:space="preserve">DESCRIPCIÓN </t>
  </si>
  <si>
    <t>OFERENTES</t>
  </si>
  <si>
    <t>EVALUACION JURIDICA</t>
  </si>
  <si>
    <t>MAVING  SAS</t>
  </si>
  <si>
    <t xml:space="preserve">2.1.1. CARTA DE PRESENTACIÓN DE LA OFERTA </t>
  </si>
  <si>
    <t>La carta de presentación de la OFERTA, deberá ser diligenciada de acuerdo al Formulario No. 1 adjunto a las condiciones de contratación, deberá estar firmada por el representante legal  o apoderado debidamente constituido, quien debe estar facultado para participar en la presente INVITACIÓN.  Para el último caso, deberá anexar el poder correspondiente.</t>
  </si>
  <si>
    <t>2.1.1.1.  EXISTENCIA Y REPRESENTACIÓN LEGAL</t>
  </si>
  <si>
    <t xml:space="preserve">El oferente deberá presentar el Certificado de Existencia y Representación Legal expedido por la Cámara de Comercio de su domicilio principal, con fecha no superior a treinta (30) días calendario de antelación a la fecha de cierre fijada para la presente invitación.
Cuando el oferente obre por conducto de un representante o apoderado, allegará con su propuesta, copia del documento legalmente otorgado en el que conste tal circunstancia, y las facultades conferidas.
Si existieren limitaciones en las facultades del representante legal para contratar y comprometer a la sociedad, deberá acreditar mediante copia del acta expedida, como lo determina el Código de Comercio, que ha sido facultado por el máximo órgano social, para presentar la propuesta.
En el evento en que no se presente este documento con la oferta, la Empresa de Licores de Cundinamarca podrá solicitarlo, pero en todo caso la fecha de éste no podrá ser posterior al de la aceptación de la oferta. Cuando el documento correspondiente no contenga información completa acerca del objeto social, la representación legal y/o las facultades o atribuciones de los distintos órganos de dirección y administración, debe presentarse, además, certificación del representante y del revisor fiscal o persona natural o jurídica responsable de la auditoría externa de sus operaciones, en el que se hagan constar las anteriores circunstancias.
Los documentos que deben tener el trámite de traducción oficial, consularización o apostilla según sean públicos o privados.
</t>
  </si>
  <si>
    <t xml:space="preserve">CUMPLE </t>
  </si>
  <si>
    <t xml:space="preserve">
El representante legal de la persona jurídica, deberá anexar a la oferta fotocopia de su cédula de ciudadanía o del documento legal que acredite su identidad.</t>
  </si>
  <si>
    <t>2.1.2.2 PERSONAS JURÍDICAS EXTRANJERAS:</t>
  </si>
  <si>
    <t>N/A</t>
  </si>
  <si>
    <t>2.1.2.3. PERSONAS  NATURALES</t>
  </si>
  <si>
    <t xml:space="preserve">Las personas naturales deberán presentar fotocopia de la cédula de ciudadanía. En el caso de ser comerciantes deberán presentar copia del Registro Mercantil. </t>
  </si>
  <si>
    <t>2.1.2.4. PERSONAS  NATURALES  EXTRANJERAS</t>
  </si>
  <si>
    <t>Las personas naturales deberán presentar fotocopia de la cédula de ciudadanía. En el caso de ser comerciantes deberán presentar copia del Registro Mercantil</t>
  </si>
  <si>
    <t>2.1.2.5 CONSORCIO O UNIÓN TEMPORAL</t>
  </si>
  <si>
    <t>Si EL OFERENTE presenta propuesta en Consorcio o Unión Temporal, de conformidad con lo señalado en el artículo 7o. de la Ley 80 de 1993, deberá diligenciar debidamente los Formularios 2 o 3 de las presentes condiciones de contratación</t>
  </si>
  <si>
    <t>NA</t>
  </si>
  <si>
    <t>2.1.4. GARANTÍA DE SERIEDAD DE LA OFERTA</t>
  </si>
  <si>
    <t>FOLIOS 11 AL 18</t>
  </si>
  <si>
    <t>A la OFERTA debe adjuntarse una “Garantía de Seriedad” de la misma, consistente en una póliza expedida por una compañía de seguros legalmente establecida en Colombia, por una cuantía equivalente o superior al diez por ciento  (10%) del presupuesto oficial. La vigencia será de ciento veinte (120) días calendario, contados a partir de la fecha fijada para la recepción de ofertas de la presente Invitación. En todo caso el OFERENTE se compromete a mantenerla vigente hasta la fecha en que se suscriba la correspondiente Orden de Iniciación.</t>
  </si>
  <si>
    <t xml:space="preserve">2.1.5 CERTIFICACIÓN EXPEDIDA POR LA CONTRALORÍA GENERAL DE LA REPÚBLICA. </t>
  </si>
  <si>
    <t xml:space="preserve">El OFERENTE, podrá presentar certificación expedida por la Contraloría General de la República, en la cual conste que el proponente y el Representante Legal de la firma o firmas no se encuentran reportados en el Boletín de Responsables Fiscales. En caso de que el proponente se presente a título de consorcio o unión temporal cada uno de sus integrantes debe cumplir con este requisito.
La anterior solicitud se hace a título de colaboración del oferente con la entidad, sin que en momento alguno su ausencia se constituya en causal de rechazo de la oferta. De no presentarse o de considerarlo conveniente, en cumplimiento de lo establecido por la Contraloría General de la República mediante la Circular No. 05 del 25 de febrero de 2008, La Empresa, verificará que los proponentes no se encuentren reportados en el Boletín de Responsables Fiscales que expide la Contraloría General de la República.
</t>
  </si>
  <si>
    <t>2.1.1.11. ANTECEDENTES DISCIPLINARIOS DE LA PROCURADURÍA GENERAL DE LA NACIÓN</t>
  </si>
  <si>
    <t>FOLIOS 23 Y 24</t>
  </si>
  <si>
    <t xml:space="preserve">El OFERENTE podrá adjuntar copia del Certificado de Antecedentes Disciplinarios expedido por la Procuraduría General de la Nación. En caso de que el proponente se presente a título de consorcio o unión temporal cada uno de sus integrantes debe cumplir con este requisito.
La anterior solicitud se hace a título de colaboración del oferente con la entidad, sin que en momento alguno su ausencia se constituya en causal de rechazo de la oferta. De no presentarse o de considerarlo conveniente, La Empresa, verificará en cumplimiento de lo establecido por la Ley 1238 de 2008, los antecedentes disciplinarios de los proponentes.
</t>
  </si>
  <si>
    <t>FOLIO -26</t>
  </si>
  <si>
    <t xml:space="preserve">El oferente podrá presentar certificación de antecedentes judiciales expedida por autoridad competente. En caso de que el oferente se presente a título de consorcio o unión temporal cada uno de sus integrantes debe cumplir con este requisito.
La anterior solicitud se hace a título de colaboración del oferente con la entidad, sin que en momento alguno su ausencia se constituya en causal de rechazo de la oferta. De no presentarse o de considerarlo conveniente, La empresa consultará que los oferentes no se encuentren reportados en los registros delictivos, de acuerdo con lo previsto en el artículo 94 del Decreto 0020 de 2012
</t>
  </si>
  <si>
    <t>2.1.8. REGISTRO UNICO TRIBUTARIO (RUT)</t>
  </si>
  <si>
    <t>FOLIO 28</t>
  </si>
  <si>
    <t xml:space="preserve">El oferente deberá presentar con la OFERTA, fotocopia del Registro Único Tributario.
</t>
  </si>
  <si>
    <t>2.1.9 INHABILIDADES E INCOMPATIBILIDADES</t>
  </si>
  <si>
    <t xml:space="preserve">El OFERENTE no podrá estar incurso en alguna causal de inhabilidad o incompatibilidad constitucional o legal para contratar con la Nación, de acuerdo con lo contemplado en los artículos 8º y 9º de la Ley 80 de 1993, en sus Decretos reglamentarios y en las demás normas complementarias y concordantes. 
Con la presentación de la OFERTA y la suscripción de la Carta de Presentación de la misma, se entiende que el OFERENTE manifiesta bajo la gravedad del juramento, que no se encuentra incurso en cualquiera de las causales de inhabilidad o incompatibilidad señaladas en la Ley.
</t>
  </si>
  <si>
    <t>2.1.10. INCRIPCION  EN EL REGISTRO INTERNO  DE  PROVEEDORES  DE LA  EMPRESA</t>
  </si>
  <si>
    <t>SE  VERIFICO EN PAGINA WEB</t>
  </si>
  <si>
    <t xml:space="preserve">Los OFERENTES al momento de presentar su OFERTA deberán estar inscritos en el registro interno de proveedores, por lo cual diligenciarán el Formulario que se encuentra en la página web www.licorercundinamarca.com.co y allegar vía correo electrónico ó medio físico en la Oficina de Gestión Contractual, el formulario diligenciado, la cédula de ciudadanía del Represente Legal, Cámara de Comercio y Rut.    </t>
  </si>
  <si>
    <t xml:space="preserve">2.1.11 CERTIFICACIÓN DE PARAFISCALES LEY 789 DE 2002 Y LEY 828 DE 2003 </t>
  </si>
  <si>
    <t xml:space="preserve">LOS OFERENTES NACIONALES deberán anexar a su OFERTA, certificación de paz y salvo del pago de los aportes a los sistemas de salud, riesgos profesionales, pensiones y aportes a las Cajas de Compensación Familiar, Instituto Colombiano de Bienestar Familiar y Servicio Nacional de Aprendizaje, cuando a ello haya lugar, mediante certificación expedida por el revisor fiscal, cuando éste exista de acuerdo con los requerimientos de ley, o por el representante legal, durante un lapso equivalente al que exija el respectivo régimen de contratación para que se hubiera constituido la sociedad, el cual en todo caso no será inferior a los seis (6) meses anteriores a la presentación de la OFERTA. En el evento en que la sociedad no tenga más de seis (6) meses de constituida, deberá acreditar los pagos a partir de la fecha de su constitución.  No obstante lo anterior, cuando no haya lugar a ello, el OFERENTE deberá certificar que no existe obligación de realizar aportes por la razón legal que corresponda, a través de su representante legal o del revisor fiscal, según el caso.
No obstante lo anterior, cuando no haya lugar a ello, el OFERENTE deberá certificar que no existe obligación de realizar aportes por la razón legal que corresponda, a través de su representante legal o del revisor fiscal, según el caso.
</t>
  </si>
  <si>
    <t>2.1.12 CERTIFICADO DE INSCRIPCIÓN, CALIFICACIÓN Y CLASIFICACIÓN EN EL REGISTRO ÚNICO DE OFERENTES – RUP-</t>
  </si>
  <si>
    <t xml:space="preserve">El oferente persona natural o jurídica o cada uno de los integrantes del consorcio o unión temporal, según corresponda, deberán presentar el certificado de inscripción en el Registro Único de Oferentes - RUP, expedido dentro del mes anterior a la fecha señalada para el cierre del término para presentar propuestas, en el que se encuentre clasificado, de conformidad con el Decreto 1082 de 2015 y normas complementarias.
Al oferente se le tendrá en cuenta la información Vigente y en Firme registrada en el RUP.
</t>
  </si>
  <si>
    <t>2.1.13   HOJA DE VIDA</t>
  </si>
  <si>
    <t>En caso de ser persona natural debe adjuntar la Hoja de vida como persona natural y si es Jurídica debe diligenciar la Hoja de vida como persona Jurídica, la cual puede bajar de la página de la Función Pública (dafp)</t>
  </si>
  <si>
    <t xml:space="preserve">TOTAL </t>
  </si>
  <si>
    <t xml:space="preserve"> CUMPLE</t>
  </si>
  <si>
    <t>SANDRA MILENA CUBILLOS GONZALEZ</t>
  </si>
  <si>
    <t xml:space="preserve">Jefe  Oficina  Gestión Contractual </t>
  </si>
  <si>
    <t>OFERENTE</t>
  </si>
  <si>
    <t>VERIFICACION JURÍDICA</t>
  </si>
  <si>
    <t>VERIFICACIÓN TÉCNICA</t>
  </si>
  <si>
    <t>VERIFICACIÓN EXPERIENCIA</t>
  </si>
  <si>
    <t>VERIFICACION FINANCIERA</t>
  </si>
  <si>
    <t>VERIFICACION TOTAL</t>
  </si>
  <si>
    <t>Vo.B. LUZ MYRIAM RINCON SOTELO</t>
  </si>
  <si>
    <t>Subgerente Finaciera</t>
  </si>
  <si>
    <t>Vo. Bo. NESTOR  JAVIER  LEMUS  CLAVIJO</t>
  </si>
  <si>
    <t>Subgerente Técnico</t>
  </si>
  <si>
    <t>Vo.Bo. SANDRA MILENA CUBILLOS GONZALEZ</t>
  </si>
  <si>
    <t>Jefe  Oficina  Gestión Contractual</t>
  </si>
  <si>
    <r>
      <t xml:space="preserve">Cuando el oferente sea una persona jurídica extranjera sin domicilio en Colombia, que no tenga establecida sucursal en Colombia, debe presentar el documento que acredite la inscripción de la personería jurídica en el registro correspondiente del país donde tenga su domicilio principal, así como los documentos que acrediten su existencia y representación legal, debidamente consularizados en la forma en que lo establece el artículo 480 del Código de Comercio y la Ley 455 de 1998 ( Por medio de la cual se aprueba la </t>
    </r>
    <r>
      <rPr>
        <i/>
        <sz val="10"/>
        <color theme="1"/>
        <rFont val="Arial"/>
        <family val="2"/>
      </rPr>
      <t>“Convención sobre la abolición del requisito de legalización para documentos públicos extranjeros”</t>
    </r>
    <r>
      <rPr>
        <sz val="10"/>
        <color theme="1"/>
        <rFont val="Arial"/>
        <family val="2"/>
      </rPr>
      <t>, suscrita en La Haya el 5 de octubre de 1961).</t>
    </r>
  </si>
  <si>
    <t>FOLIOS  5 AL 9</t>
  </si>
  <si>
    <t xml:space="preserve">A la OFERTA debe adjuntarse una “Garantía de Seriedad” de la misma, consistente en una póliza expedida por una compañía de seguros legalmente establecida en Colombia, por una cuantía equivalente o superior al diez por ciento (10%) del presupuesto oficial. La vigencia será de ciento veinte (120) días calendario, contados a partir de la fecha fijada para el cierre de la presente Invitación. En todo caso los OFERENTES se comprometen a mantenerla vigente hasta la fecha en que se suscriba el Correspondiente Contrato.
</t>
  </si>
  <si>
    <t>FOLIO  32 AL 57</t>
  </si>
  <si>
    <t>FOLIO 2</t>
  </si>
  <si>
    <t>FOLIOS 2 - 3</t>
  </si>
  <si>
    <t>FOLIOS 20 Y 21</t>
  </si>
  <si>
    <t>FOLIO 30</t>
  </si>
  <si>
    <t>FOLIO  59</t>
  </si>
  <si>
    <t>INVITACIÓN ABIERTA No 013 DE 2019</t>
  </si>
  <si>
    <t>CONSTRUCCIÓN DE UNA ESTRUCTURA TIPO MEZANINE Y AMPLIACIÓN DE EDIFICACIÓN TIPO INDUSTRIAL</t>
  </si>
  <si>
    <t>EVALUACION DOCUMENTOS</t>
  </si>
  <si>
    <t>DOCUMENTO</t>
  </si>
  <si>
    <t>NIT</t>
  </si>
  <si>
    <t>830079101-7</t>
  </si>
  <si>
    <t>CUMPLE CON DOCUMENTOS</t>
  </si>
  <si>
    <t>Información financiera RUP Cámara de Comercio a 31/12/2018</t>
  </si>
  <si>
    <t>Presenta el Registro Único de Proponentes con información financiera a diciembre 31 de 2018, según la Cámara de Comercio de Bogotá , sede virtual , con Código de Verificación No. C19039929C1403 del 08 de nov. -2019-CUMPLE</t>
  </si>
  <si>
    <t>INDICADORES FINANCIEROS</t>
  </si>
  <si>
    <t>SOLICITADOS</t>
  </si>
  <si>
    <t>LIQUIDEZ</t>
  </si>
  <si>
    <t>Indice de Liquidez</t>
  </si>
  <si>
    <t>&gt; = 1,5</t>
  </si>
  <si>
    <t>CAPITAL DE TRABAJO</t>
  </si>
  <si>
    <t>Capital de trabajo    &gt; = al 50% del Presupuesto oficial</t>
  </si>
  <si>
    <t>presupuesto oficial:$62.818.836 M/cte incluye(AIU)</t>
  </si>
  <si>
    <t>ENDEUDAMIENTO</t>
  </si>
  <si>
    <t>Indice de Endeudamiento</t>
  </si>
  <si>
    <t>&lt;=60%</t>
  </si>
  <si>
    <t>En Col $</t>
  </si>
  <si>
    <t>Activo corriente</t>
  </si>
  <si>
    <t>SI</t>
  </si>
  <si>
    <t>Pasivo corriente</t>
  </si>
  <si>
    <t>(-) Pasivo corriente</t>
  </si>
  <si>
    <t>Pasivo total</t>
  </si>
  <si>
    <t>Activo total</t>
  </si>
  <si>
    <t xml:space="preserve"> SOLICITADOS</t>
  </si>
  <si>
    <t>OBTENIDO POR</t>
  </si>
  <si>
    <t>INVITACION ABIERTA  No. 013  DE  2019</t>
  </si>
  <si>
    <t>CONSTRUCCION  DE  UNA  ESTRUCTURA TIPO MEZANINE Y AMPLIACIÓN  DE  EDIFICACION  TIPO INDUSTRIAL</t>
  </si>
  <si>
    <t>presupuesto oficial:$ 62.818.836 M/cte incluye(AIU)</t>
  </si>
  <si>
    <t xml:space="preserve">2.1.7 ANTECEDENTES JUDICIALES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</si>
</sst>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_);_(* \(#,##0\);_(* &quot;-&quot;_);_(@_)"/>
    <numFmt numFmtId="165" formatCode="_(* #,##0.00_);_(* \(#,##0.00\);_(* &quot;-&quot;??_);_(@_)"/>
    <numFmt numFmtId="166" formatCode="&quot;$&quot;\ #,##0;[Red]\-&quot;$&quot;\ #,##0"/>
    <numFmt numFmtId="167" formatCode="0.0%"/>
    <numFmt numFmtId="168" formatCode="&quot;$&quot;\ #,##0_);[Red]\(&quot;$&quot;\ #,##0\)"/>
    <numFmt numFmtId="169" formatCode="_(* #,##0_);_(* \(#,##0\);_(* &quot;-&quot;??_);_(@_)"/>
    <numFmt numFmtId="170" formatCode="&quot;$&quot;\ #,##0"/>
  </numFmts>
  <fonts count="31"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sz val="8"/>
      <color theme="1"/>
      <name val="Calibri"/>
      <family val="2"/>
      <scheme val="minor"/>
    </font>
    <font>
      <sz val="8"/>
      <color rgb="FF000000"/>
      <name val="Calibri"/>
      <family val="2"/>
    </font>
    <font>
      <sz val="11"/>
      <color rgb="FF000000"/>
      <name val="Calibri"/>
      <family val="2"/>
    </font>
    <font>
      <sz val="9"/>
      <color rgb="FF000000"/>
      <name val="Calibri"/>
      <family val="2"/>
    </font>
    <font>
      <b/>
      <sz val="9"/>
      <color rgb="FF000000"/>
      <name val="Calibri"/>
      <family val="2"/>
    </font>
    <font>
      <b/>
      <sz val="8"/>
      <color rgb="FF000000"/>
      <name val="Calibri"/>
      <family val="2"/>
    </font>
    <font>
      <b/>
      <sz val="12"/>
      <color theme="1"/>
      <name val="Arial"/>
      <family val="2"/>
    </font>
    <font>
      <sz val="12"/>
      <color theme="1"/>
      <name val="Arial"/>
      <family val="2"/>
    </font>
    <font>
      <b/>
      <sz val="14"/>
      <color theme="1"/>
      <name val="Calibri"/>
      <family val="2"/>
      <scheme val="minor"/>
    </font>
    <font>
      <sz val="14"/>
      <color theme="1"/>
      <name val="Calibri"/>
      <family val="2"/>
      <scheme val="minor"/>
    </font>
    <font>
      <b/>
      <sz val="12"/>
      <name val="Arial"/>
      <family val="2"/>
    </font>
    <font>
      <sz val="12"/>
      <name val="Arial"/>
      <family val="2"/>
    </font>
    <font>
      <sz val="9"/>
      <name val="Arial"/>
      <family val="2"/>
    </font>
    <font>
      <b/>
      <sz val="11"/>
      <name val="Arial"/>
      <family val="2"/>
    </font>
    <font>
      <b/>
      <sz val="11"/>
      <color rgb="FF000000"/>
      <name val="Arial"/>
      <family val="2"/>
    </font>
    <font>
      <sz val="11"/>
      <name val="Calibri"/>
      <family val="2"/>
      <scheme val="minor"/>
    </font>
    <font>
      <b/>
      <sz val="11"/>
      <name val="Calibri"/>
      <family val="2"/>
      <scheme val="minor"/>
    </font>
    <font>
      <b/>
      <sz val="10"/>
      <name val="Arial"/>
      <family val="2"/>
    </font>
    <font>
      <b/>
      <sz val="10"/>
      <color theme="1"/>
      <name val="Arial"/>
      <family val="2"/>
    </font>
    <font>
      <i/>
      <sz val="10"/>
      <color theme="1"/>
      <name val="Arial"/>
      <family val="2"/>
    </font>
    <font>
      <sz val="10"/>
      <color theme="1"/>
      <name val="Arial"/>
      <family val="2"/>
    </font>
    <font>
      <b/>
      <sz val="8"/>
      <color theme="1"/>
      <name val="Arial"/>
      <family val="2"/>
    </font>
    <font>
      <b/>
      <sz val="8"/>
      <color theme="1"/>
      <name val="Calibri"/>
      <family val="2"/>
      <scheme val="minor"/>
    </font>
    <font>
      <b/>
      <sz val="8"/>
      <name val="Calibri"/>
      <family val="2"/>
      <scheme val="minor"/>
    </font>
    <font>
      <sz val="8"/>
      <name val="Calibri"/>
      <family val="2"/>
      <scheme val="minor"/>
    </font>
    <font>
      <b/>
      <sz val="10"/>
      <color theme="1"/>
      <name val="Calibri"/>
      <family val="2"/>
      <scheme val="minor"/>
    </font>
    <font>
      <b/>
      <sz val="11"/>
      <color theme="1"/>
      <name val="Arial"/>
      <family val="2"/>
    </font>
  </fonts>
  <fills count="7">
    <fill>
      <patternFill patternType="none"/>
    </fill>
    <fill>
      <patternFill patternType="gray125"/>
    </fill>
    <fill>
      <patternFill patternType="solid">
        <fgColor rgb="FFD9D9D9"/>
        <bgColor indexed="64"/>
      </patternFill>
    </fill>
    <fill>
      <patternFill patternType="solid">
        <fgColor theme="9" tint="0.59999389629810485"/>
        <bgColor indexed="64"/>
      </patternFill>
    </fill>
    <fill>
      <patternFill patternType="solid">
        <fgColor theme="4" tint="0.39997558519241921"/>
        <bgColor indexed="64"/>
      </patternFill>
    </fill>
    <fill>
      <patternFill patternType="solid">
        <fgColor rgb="FFFFFF00"/>
        <bgColor indexed="64"/>
      </patternFill>
    </fill>
    <fill>
      <patternFill patternType="solid">
        <fgColor theme="3" tint="0.79998168889431442"/>
        <bgColor indexed="64"/>
      </patternFill>
    </fill>
  </fills>
  <borders count="28">
    <border>
      <left/>
      <right/>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right/>
      <top style="medium">
        <color indexed="64"/>
      </top>
      <bottom/>
      <diagonal/>
    </border>
    <border>
      <left style="medium">
        <color indexed="64"/>
      </left>
      <right style="medium">
        <color rgb="FF000000"/>
      </right>
      <top style="medium">
        <color indexed="64"/>
      </top>
      <bottom style="medium">
        <color indexed="64"/>
      </bottom>
      <diagonal/>
    </border>
    <border>
      <left style="medium">
        <color indexed="64"/>
      </left>
      <right style="medium">
        <color rgb="FF000000"/>
      </right>
      <top/>
      <bottom style="medium">
        <color indexed="64"/>
      </bottom>
      <diagonal/>
    </border>
    <border>
      <left style="medium">
        <color indexed="64"/>
      </left>
      <right/>
      <top/>
      <bottom/>
      <diagonal/>
    </border>
    <border>
      <left/>
      <right/>
      <top style="medium">
        <color indexed="64"/>
      </top>
      <bottom style="medium">
        <color indexed="64"/>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right/>
      <top/>
      <bottom style="medium">
        <color indexed="64"/>
      </bottom>
      <diagonal/>
    </border>
    <border>
      <left style="medium">
        <color auto="1"/>
      </left>
      <right style="medium">
        <color auto="1"/>
      </right>
      <top/>
      <bottom style="hair">
        <color auto="1"/>
      </bottom>
      <diagonal/>
    </border>
    <border>
      <left style="medium">
        <color indexed="64"/>
      </left>
      <right style="medium">
        <color indexed="64"/>
      </right>
      <top style="medium">
        <color indexed="64"/>
      </top>
      <bottom style="hair">
        <color auto="1"/>
      </bottom>
      <diagonal/>
    </border>
    <border>
      <left style="medium">
        <color auto="1"/>
      </left>
      <right style="medium">
        <color auto="1"/>
      </right>
      <top style="hair">
        <color auto="1"/>
      </top>
      <bottom style="hair">
        <color auto="1"/>
      </bottom>
      <diagonal/>
    </border>
    <border>
      <left style="medium">
        <color auto="1"/>
      </left>
      <right style="medium">
        <color auto="1"/>
      </right>
      <top style="hair">
        <color auto="1"/>
      </top>
      <bottom/>
      <diagonal/>
    </border>
    <border>
      <left style="medium">
        <color indexed="64"/>
      </left>
      <right/>
      <top style="medium">
        <color indexed="64"/>
      </top>
      <bottom/>
      <diagonal/>
    </border>
    <border>
      <left/>
      <right/>
      <top/>
      <bottom style="thin">
        <color indexed="64"/>
      </bottom>
      <diagonal/>
    </border>
  </borders>
  <cellStyleXfs count="5">
    <xf numFmtId="0" fontId="0" fillId="0" borderId="0"/>
    <xf numFmtId="0" fontId="3" fillId="0" borderId="0"/>
    <xf numFmtId="0" fontId="1" fillId="0" borderId="0"/>
    <xf numFmtId="165" fontId="1" fillId="0" borderId="0" applyFont="0" applyFill="0" applyBorder="0" applyAlignment="0" applyProtection="0"/>
    <xf numFmtId="9" fontId="1" fillId="0" borderId="0" applyFont="0" applyFill="0" applyBorder="0" applyAlignment="0" applyProtection="0"/>
  </cellStyleXfs>
  <cellXfs count="182">
    <xf numFmtId="0" fontId="0" fillId="0" borderId="0" xfId="0"/>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6" fillId="0" borderId="4" xfId="0" applyFont="1" applyBorder="1" applyAlignment="1">
      <alignment horizontal="center" vertical="center"/>
    </xf>
    <xf numFmtId="0" fontId="6" fillId="0" borderId="6" xfId="0" applyFont="1" applyBorder="1" applyAlignment="1">
      <alignment horizontal="center" vertical="center"/>
    </xf>
    <xf numFmtId="0" fontId="5" fillId="0" borderId="5" xfId="0" applyFont="1" applyBorder="1" applyAlignment="1">
      <alignment horizontal="center" vertical="center"/>
    </xf>
    <xf numFmtId="166" fontId="7" fillId="0" borderId="5" xfId="0" applyNumberFormat="1" applyFont="1" applyBorder="1" applyAlignment="1">
      <alignment horizontal="right" vertical="center"/>
    </xf>
    <xf numFmtId="0" fontId="6" fillId="0" borderId="7" xfId="0" applyFont="1" applyBorder="1" applyAlignment="1">
      <alignment horizontal="center" vertical="center"/>
    </xf>
    <xf numFmtId="0" fontId="8" fillId="0" borderId="10" xfId="0" applyFont="1" applyBorder="1" applyAlignment="1">
      <alignment horizontal="center" vertical="center"/>
    </xf>
    <xf numFmtId="9" fontId="8" fillId="0" borderId="3" xfId="0" applyNumberFormat="1" applyFont="1" applyBorder="1" applyAlignment="1">
      <alignment horizontal="right" vertical="center"/>
    </xf>
    <xf numFmtId="0" fontId="8" fillId="0" borderId="11" xfId="0" applyFont="1" applyBorder="1" applyAlignment="1">
      <alignment horizontal="center" vertical="center"/>
    </xf>
    <xf numFmtId="9" fontId="8" fillId="0" borderId="5" xfId="0" applyNumberFormat="1" applyFont="1" applyBorder="1" applyAlignment="1">
      <alignment horizontal="right" vertical="center"/>
    </xf>
    <xf numFmtId="0" fontId="8" fillId="0" borderId="12" xfId="0" applyFont="1" applyBorder="1" applyAlignment="1">
      <alignment horizontal="center" vertical="center"/>
    </xf>
    <xf numFmtId="0" fontId="8" fillId="0" borderId="14" xfId="0" applyFont="1" applyBorder="1" applyAlignment="1">
      <alignment horizontal="center" vertical="center"/>
    </xf>
    <xf numFmtId="0" fontId="5" fillId="0" borderId="5" xfId="0" applyFont="1" applyFill="1" applyBorder="1" applyAlignment="1">
      <alignment horizontal="center" vertical="center"/>
    </xf>
    <xf numFmtId="0" fontId="0" fillId="0" borderId="0" xfId="0" applyFill="1" applyBorder="1"/>
    <xf numFmtId="0" fontId="2" fillId="0" borderId="4" xfId="0" applyFont="1" applyBorder="1" applyAlignment="1">
      <alignment horizontal="center"/>
    </xf>
    <xf numFmtId="0" fontId="9" fillId="0" borderId="1" xfId="0" applyFont="1" applyBorder="1" applyAlignment="1">
      <alignment horizontal="center" vertical="center"/>
    </xf>
    <xf numFmtId="0" fontId="9" fillId="0" borderId="2" xfId="0" applyFont="1" applyBorder="1" applyAlignment="1">
      <alignment horizontal="center" vertical="center"/>
    </xf>
    <xf numFmtId="0" fontId="9" fillId="0" borderId="3" xfId="0" applyFont="1" applyBorder="1" applyAlignment="1">
      <alignment horizontal="center" vertical="center"/>
    </xf>
    <xf numFmtId="166" fontId="7" fillId="0" borderId="0" xfId="0" applyNumberFormat="1" applyFont="1" applyBorder="1" applyAlignment="1">
      <alignment vertical="center"/>
    </xf>
    <xf numFmtId="166" fontId="7" fillId="0" borderId="4" xfId="0" applyNumberFormat="1" applyFont="1" applyBorder="1" applyAlignment="1">
      <alignment vertical="center"/>
    </xf>
    <xf numFmtId="0" fontId="0" fillId="0" borderId="0" xfId="0" applyBorder="1"/>
    <xf numFmtId="9" fontId="8" fillId="0" borderId="4" xfId="0" applyNumberFormat="1" applyFont="1" applyBorder="1" applyAlignment="1">
      <alignment horizontal="right" vertical="center"/>
    </xf>
    <xf numFmtId="166" fontId="7" fillId="0" borderId="5" xfId="0" applyNumberFormat="1" applyFont="1" applyFill="1" applyBorder="1" applyAlignment="1">
      <alignment horizontal="right" vertical="center"/>
    </xf>
    <xf numFmtId="166" fontId="8" fillId="2" borderId="4" xfId="0" applyNumberFormat="1" applyFont="1" applyFill="1" applyBorder="1" applyAlignment="1">
      <alignment horizontal="right" vertical="center"/>
    </xf>
    <xf numFmtId="0" fontId="8" fillId="0" borderId="4" xfId="0" applyFont="1" applyBorder="1" applyAlignment="1">
      <alignment vertical="center"/>
    </xf>
    <xf numFmtId="9" fontId="8" fillId="0" borderId="1" xfId="0" applyNumberFormat="1" applyFont="1" applyBorder="1" applyAlignment="1">
      <alignment horizontal="right"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4" xfId="0" applyFont="1" applyBorder="1"/>
    <xf numFmtId="0" fontId="11" fillId="0" borderId="0" xfId="0" applyFont="1" applyAlignment="1">
      <alignment vertical="center"/>
    </xf>
    <xf numFmtId="0" fontId="11" fillId="0" borderId="0" xfId="0" applyFont="1" applyAlignment="1">
      <alignment horizontal="justify" vertical="center"/>
    </xf>
    <xf numFmtId="0" fontId="10" fillId="0" borderId="4" xfId="0" applyFont="1" applyBorder="1" applyAlignment="1">
      <alignment vertical="center"/>
    </xf>
    <xf numFmtId="0" fontId="10" fillId="0" borderId="4" xfId="0" applyFont="1" applyBorder="1" applyAlignment="1">
      <alignment horizontal="center" vertical="center"/>
    </xf>
    <xf numFmtId="0" fontId="0" fillId="0" borderId="16" xfId="0" applyBorder="1" applyAlignment="1">
      <alignment horizontal="center"/>
    </xf>
    <xf numFmtId="0" fontId="0" fillId="0" borderId="4" xfId="0" applyBorder="1" applyAlignment="1">
      <alignment horizontal="center"/>
    </xf>
    <xf numFmtId="0" fontId="10" fillId="0" borderId="16" xfId="0" applyFont="1" applyBorder="1" applyAlignment="1">
      <alignment horizontal="justify" vertical="center"/>
    </xf>
    <xf numFmtId="0" fontId="10" fillId="0" borderId="4" xfId="0" applyFont="1" applyBorder="1" applyAlignment="1">
      <alignment horizontal="justify" vertical="center"/>
    </xf>
    <xf numFmtId="0" fontId="10" fillId="0" borderId="16" xfId="0" applyFont="1" applyBorder="1" applyAlignment="1">
      <alignment vertical="center"/>
    </xf>
    <xf numFmtId="0" fontId="2" fillId="0" borderId="0" xfId="0" applyFont="1"/>
    <xf numFmtId="0" fontId="5" fillId="0" borderId="5" xfId="0" applyFont="1" applyBorder="1" applyAlignment="1">
      <alignment horizontal="justify" vertical="center" wrapText="1"/>
    </xf>
    <xf numFmtId="0" fontId="5" fillId="0" borderId="3" xfId="0" applyFont="1" applyFill="1" applyBorder="1" applyAlignment="1">
      <alignment horizontal="justify" vertical="center" wrapText="1"/>
    </xf>
    <xf numFmtId="0" fontId="5" fillId="0" borderId="8" xfId="0" applyFont="1" applyBorder="1" applyAlignment="1">
      <alignment horizontal="justify" vertical="center" wrapText="1"/>
    </xf>
    <xf numFmtId="0" fontId="2" fillId="0" borderId="0" xfId="0" applyFont="1" applyBorder="1" applyAlignment="1"/>
    <xf numFmtId="0" fontId="2" fillId="0" borderId="0" xfId="0" applyFont="1" applyBorder="1" applyAlignment="1">
      <alignment horizontal="center"/>
    </xf>
    <xf numFmtId="0" fontId="5" fillId="0" borderId="3" xfId="0" applyFont="1" applyFill="1" applyBorder="1" applyAlignment="1">
      <alignment horizontal="justify" vertical="center"/>
    </xf>
    <xf numFmtId="0" fontId="5" fillId="0" borderId="5" xfId="0" applyFont="1" applyBorder="1" applyAlignment="1">
      <alignment horizontal="justify" vertical="center"/>
    </xf>
    <xf numFmtId="0" fontId="5" fillId="0" borderId="8" xfId="0" applyFont="1" applyBorder="1" applyAlignment="1">
      <alignment horizontal="justify" vertical="center"/>
    </xf>
    <xf numFmtId="0" fontId="10" fillId="0" borderId="0" xfId="0" applyFont="1" applyBorder="1" applyAlignment="1">
      <alignment horizontal="justify" vertical="center"/>
    </xf>
    <xf numFmtId="0" fontId="0" fillId="0" borderId="0" xfId="0" applyBorder="1" applyAlignment="1">
      <alignment horizontal="center"/>
    </xf>
    <xf numFmtId="0" fontId="4" fillId="0" borderId="4" xfId="0" applyFont="1" applyBorder="1" applyAlignment="1">
      <alignment horizontal="justify" vertical="top" wrapText="1"/>
    </xf>
    <xf numFmtId="0" fontId="0" fillId="0" borderId="4" xfId="0" applyBorder="1" applyAlignment="1">
      <alignment horizontal="justify" vertical="top" wrapText="1"/>
    </xf>
    <xf numFmtId="0" fontId="12" fillId="0" borderId="0" xfId="0" applyFont="1"/>
    <xf numFmtId="0" fontId="13" fillId="0" borderId="0" xfId="0" applyFont="1"/>
    <xf numFmtId="0" fontId="16" fillId="0" borderId="0" xfId="0" applyFont="1" applyBorder="1" applyAlignment="1">
      <alignment vertical="top" wrapText="1"/>
    </xf>
    <xf numFmtId="0" fontId="17" fillId="0" borderId="17" xfId="0" applyFont="1" applyBorder="1" applyAlignment="1">
      <alignment horizontal="center" vertical="center" wrapText="1"/>
    </xf>
    <xf numFmtId="0" fontId="18" fillId="4" borderId="17" xfId="0" applyFont="1" applyFill="1" applyBorder="1" applyAlignment="1">
      <alignment horizontal="center" vertical="center" wrapText="1"/>
    </xf>
    <xf numFmtId="0" fontId="17" fillId="0" borderId="17" xfId="0" applyFont="1" applyFill="1" applyBorder="1" applyAlignment="1">
      <alignment horizontal="center" vertical="center" wrapText="1"/>
    </xf>
    <xf numFmtId="0" fontId="0" fillId="0" borderId="0" xfId="0" applyFont="1" applyAlignment="1">
      <alignment vertical="center" wrapText="1"/>
    </xf>
    <xf numFmtId="0" fontId="19" fillId="0" borderId="0" xfId="0" applyFont="1" applyBorder="1" applyAlignment="1">
      <alignment horizontal="left" vertical="top" wrapText="1"/>
    </xf>
    <xf numFmtId="0" fontId="20" fillId="0" borderId="0" xfId="0" applyFont="1" applyBorder="1" applyAlignment="1">
      <alignment horizontal="left" vertical="top" wrapText="1"/>
    </xf>
    <xf numFmtId="0" fontId="14" fillId="0" borderId="0" xfId="0" applyFont="1" applyBorder="1" applyAlignment="1">
      <alignment vertical="top"/>
    </xf>
    <xf numFmtId="0" fontId="15" fillId="0" borderId="0" xfId="0" applyFont="1" applyBorder="1" applyAlignment="1">
      <alignment horizontal="left" vertical="top" wrapText="1"/>
    </xf>
    <xf numFmtId="0" fontId="14" fillId="0" borderId="0" xfId="0" applyFont="1" applyBorder="1" applyAlignment="1">
      <alignment horizontal="left" vertical="top" wrapText="1"/>
    </xf>
    <xf numFmtId="0" fontId="14" fillId="0" borderId="0" xfId="1" applyFont="1" applyBorder="1" applyAlignment="1">
      <alignment horizontal="left" vertical="top" wrapText="1"/>
    </xf>
    <xf numFmtId="0" fontId="15" fillId="0" borderId="0" xfId="1" applyFont="1" applyBorder="1" applyAlignment="1">
      <alignment horizontal="left" vertical="top" wrapText="1"/>
    </xf>
    <xf numFmtId="0" fontId="11" fillId="0" borderId="0" xfId="0" applyFont="1" applyAlignment="1">
      <alignment vertical="center" wrapText="1"/>
    </xf>
    <xf numFmtId="0" fontId="0" fillId="0" borderId="0" xfId="0" applyAlignment="1">
      <alignment horizontal="justify" vertical="center"/>
    </xf>
    <xf numFmtId="0" fontId="0" fillId="0" borderId="0" xfId="0" applyFont="1" applyAlignment="1">
      <alignment horizontal="justify" vertical="center" wrapText="1"/>
    </xf>
    <xf numFmtId="0" fontId="19" fillId="0" borderId="0" xfId="0" applyFont="1" applyAlignment="1">
      <alignment horizontal="justify" vertical="center" wrapText="1"/>
    </xf>
    <xf numFmtId="0" fontId="17" fillId="0" borderId="17" xfId="0" applyFont="1" applyBorder="1" applyAlignment="1">
      <alignment horizontal="justify" vertical="justify" wrapText="1"/>
    </xf>
    <xf numFmtId="0" fontId="21" fillId="0" borderId="17" xfId="0" applyFont="1" applyBorder="1" applyAlignment="1">
      <alignment horizontal="center"/>
    </xf>
    <xf numFmtId="0" fontId="21" fillId="0" borderId="17" xfId="0" applyFont="1" applyBorder="1" applyAlignment="1">
      <alignment vertical="center" wrapText="1"/>
    </xf>
    <xf numFmtId="0" fontId="21" fillId="0" borderId="17" xfId="0" applyFont="1" applyBorder="1" applyAlignment="1">
      <alignment horizontal="center" vertical="center" wrapText="1"/>
    </xf>
    <xf numFmtId="0" fontId="3" fillId="0" borderId="17" xfId="0" applyFont="1" applyBorder="1" applyAlignment="1">
      <alignment horizontal="justify" vertical="top" wrapText="1"/>
    </xf>
    <xf numFmtId="0" fontId="22" fillId="0" borderId="17" xfId="0" applyFont="1" applyFill="1" applyBorder="1" applyAlignment="1">
      <alignment horizontal="center" vertical="center" wrapText="1"/>
    </xf>
    <xf numFmtId="0" fontId="21" fillId="0" borderId="17" xfId="0" applyFont="1" applyBorder="1" applyAlignment="1">
      <alignment horizontal="center" vertical="center"/>
    </xf>
    <xf numFmtId="0" fontId="21" fillId="0" borderId="17" xfId="0" applyFont="1" applyBorder="1" applyAlignment="1">
      <alignment horizontal="justify" vertical="top"/>
    </xf>
    <xf numFmtId="0" fontId="21" fillId="0" borderId="17" xfId="0" applyFont="1" applyBorder="1" applyAlignment="1">
      <alignment horizontal="justify" vertical="top" wrapText="1"/>
    </xf>
    <xf numFmtId="0" fontId="21" fillId="0" borderId="0" xfId="0" applyFont="1" applyFill="1" applyBorder="1" applyAlignment="1">
      <alignment horizontal="center" vertical="center" wrapText="1"/>
    </xf>
    <xf numFmtId="0" fontId="15" fillId="0" borderId="0" xfId="0" applyFont="1" applyBorder="1" applyAlignment="1">
      <alignment vertical="top" wrapText="1"/>
    </xf>
    <xf numFmtId="0" fontId="21" fillId="0" borderId="17" xfId="0" applyFont="1" applyBorder="1" applyAlignment="1">
      <alignment horizontal="justify" vertical="center"/>
    </xf>
    <xf numFmtId="0" fontId="21" fillId="0" borderId="17" xfId="0" applyFont="1" applyFill="1" applyBorder="1" applyAlignment="1">
      <alignment horizontal="center" vertical="center" wrapText="1"/>
    </xf>
    <xf numFmtId="0" fontId="3" fillId="0" borderId="17" xfId="0" applyFont="1" applyFill="1" applyBorder="1" applyAlignment="1">
      <alignment horizontal="justify" vertical="justify" wrapText="1"/>
    </xf>
    <xf numFmtId="0" fontId="2" fillId="0" borderId="21" xfId="0" applyFont="1" applyBorder="1" applyAlignment="1">
      <alignment horizontal="center" vertical="justify" wrapText="1"/>
    </xf>
    <xf numFmtId="0" fontId="26" fillId="0" borderId="4" xfId="0" applyFont="1" applyBorder="1" applyAlignment="1">
      <alignment horizontal="center" vertical="center"/>
    </xf>
    <xf numFmtId="0" fontId="26" fillId="0" borderId="4" xfId="0" applyFont="1" applyBorder="1" applyAlignment="1">
      <alignment horizontal="center" vertical="justify"/>
    </xf>
    <xf numFmtId="0" fontId="26" fillId="0" borderId="4" xfId="0" applyFont="1" applyBorder="1" applyAlignment="1">
      <alignment horizontal="center"/>
    </xf>
    <xf numFmtId="0" fontId="4" fillId="0" borderId="4" xfId="0" applyFont="1" applyBorder="1" applyAlignment="1">
      <alignment horizontal="center" vertical="center"/>
    </xf>
    <xf numFmtId="0" fontId="26" fillId="0" borderId="4" xfId="0" applyFont="1" applyBorder="1" applyAlignment="1">
      <alignment horizontal="justify" vertical="justify" wrapText="1"/>
    </xf>
    <xf numFmtId="167" fontId="27" fillId="0" borderId="4" xfId="4" applyNumberFormat="1" applyFont="1" applyBorder="1" applyAlignment="1">
      <alignment horizontal="center" vertical="justify"/>
    </xf>
    <xf numFmtId="0" fontId="4" fillId="0" borderId="4" xfId="0" applyFont="1" applyBorder="1" applyAlignment="1">
      <alignment horizontal="justify" vertical="center" wrapText="1"/>
    </xf>
    <xf numFmtId="0" fontId="28" fillId="0" borderId="4" xfId="0" applyFont="1" applyBorder="1" applyAlignment="1">
      <alignment horizontal="justify" vertical="center" wrapText="1"/>
    </xf>
    <xf numFmtId="0" fontId="4" fillId="0" borderId="21" xfId="0" applyFont="1" applyBorder="1" applyAlignment="1">
      <alignment horizontal="center"/>
    </xf>
    <xf numFmtId="0" fontId="4" fillId="0" borderId="0" xfId="0" applyFont="1"/>
    <xf numFmtId="0" fontId="29" fillId="0" borderId="15" xfId="0" applyFont="1" applyBorder="1" applyAlignment="1">
      <alignment horizontal="center" vertical="center"/>
    </xf>
    <xf numFmtId="0" fontId="29" fillId="0" borderId="13" xfId="0" applyFont="1" applyBorder="1" applyAlignment="1">
      <alignment horizontal="center" vertical="center"/>
    </xf>
    <xf numFmtId="0" fontId="29" fillId="0" borderId="3" xfId="0" applyFont="1" applyBorder="1" applyAlignment="1">
      <alignment horizontal="center" vertical="center"/>
    </xf>
    <xf numFmtId="0" fontId="4" fillId="0" borderId="0" xfId="0" applyFont="1" applyBorder="1"/>
    <xf numFmtId="0" fontId="4" fillId="0" borderId="22" xfId="0" applyFont="1" applyBorder="1"/>
    <xf numFmtId="0" fontId="4" fillId="0" borderId="1" xfId="0" applyFont="1" applyBorder="1"/>
    <xf numFmtId="0" fontId="4" fillId="0" borderId="23" xfId="0" applyFont="1" applyBorder="1" applyAlignment="1">
      <alignment horizontal="center"/>
    </xf>
    <xf numFmtId="0" fontId="4" fillId="0" borderId="0" xfId="0" applyFont="1" applyBorder="1" applyAlignment="1">
      <alignment horizontal="center" vertical="center"/>
    </xf>
    <xf numFmtId="0" fontId="4" fillId="0" borderId="0" xfId="0" applyFont="1" applyBorder="1" applyAlignment="1">
      <alignment vertical="justify"/>
    </xf>
    <xf numFmtId="0" fontId="4" fillId="0" borderId="24" xfId="0" applyFont="1" applyBorder="1"/>
    <xf numFmtId="0" fontId="4" fillId="0" borderId="24" xfId="0" applyFont="1" applyBorder="1" applyAlignment="1">
      <alignment horizontal="justify" vertical="justify" wrapText="1"/>
    </xf>
    <xf numFmtId="168" fontId="4" fillId="0" borderId="24" xfId="3" applyNumberFormat="1" applyFont="1" applyBorder="1" applyAlignment="1">
      <alignment horizontal="justify" vertical="justify" wrapText="1"/>
    </xf>
    <xf numFmtId="0" fontId="4" fillId="0" borderId="25" xfId="0" applyFont="1" applyBorder="1"/>
    <xf numFmtId="0" fontId="4" fillId="0" borderId="7" xfId="0" applyFont="1" applyBorder="1"/>
    <xf numFmtId="0" fontId="4" fillId="0" borderId="25" xfId="0" applyFont="1" applyBorder="1" applyAlignment="1">
      <alignment horizontal="center"/>
    </xf>
    <xf numFmtId="0" fontId="4" fillId="0" borderId="6" xfId="0" applyFont="1" applyBorder="1"/>
    <xf numFmtId="0" fontId="26" fillId="0" borderId="14" xfId="0" applyFont="1" applyBorder="1"/>
    <xf numFmtId="0" fontId="26" fillId="0" borderId="6" xfId="0" applyFont="1" applyBorder="1" applyAlignment="1">
      <alignment horizontal="center"/>
    </xf>
    <xf numFmtId="0" fontId="4" fillId="0" borderId="9" xfId="0" applyFont="1" applyBorder="1"/>
    <xf numFmtId="0" fontId="29" fillId="5" borderId="15" xfId="0" applyFont="1" applyFill="1" applyBorder="1" applyAlignment="1">
      <alignment horizontal="center" vertical="center"/>
    </xf>
    <xf numFmtId="0" fontId="29" fillId="5" borderId="13" xfId="0" applyFont="1" applyFill="1" applyBorder="1" applyAlignment="1">
      <alignment horizontal="center" vertical="center"/>
    </xf>
    <xf numFmtId="0" fontId="29" fillId="5" borderId="3" xfId="0" applyFont="1" applyFill="1" applyBorder="1" applyAlignment="1">
      <alignment horizontal="center" vertical="center"/>
    </xf>
    <xf numFmtId="0" fontId="26" fillId="0" borderId="4" xfId="0" applyFont="1" applyBorder="1" applyAlignment="1">
      <alignment horizontal="center" vertical="justify" wrapText="1"/>
    </xf>
    <xf numFmtId="0" fontId="26" fillId="6" borderId="12" xfId="0" applyFont="1" applyFill="1" applyBorder="1"/>
    <xf numFmtId="0" fontId="4" fillId="0" borderId="12" xfId="0" applyFont="1" applyBorder="1"/>
    <xf numFmtId="0" fontId="4" fillId="0" borderId="21" xfId="0" applyFont="1" applyFill="1" applyBorder="1" applyAlignment="1">
      <alignment horizontal="center"/>
    </xf>
    <xf numFmtId="169" fontId="4" fillId="0" borderId="21" xfId="3" applyNumberFormat="1" applyFont="1" applyBorder="1"/>
    <xf numFmtId="165" fontId="4" fillId="0" borderId="0" xfId="3" applyNumberFormat="1" applyFont="1" applyBorder="1" applyAlignment="1">
      <alignment horizontal="center"/>
    </xf>
    <xf numFmtId="165" fontId="26" fillId="0" borderId="7" xfId="3" applyNumberFormat="1" applyFont="1" applyBorder="1" applyAlignment="1">
      <alignment horizontal="center"/>
    </xf>
    <xf numFmtId="0" fontId="4" fillId="0" borderId="0" xfId="0" applyFont="1" applyFill="1" applyBorder="1" applyAlignment="1">
      <alignment horizontal="center"/>
    </xf>
    <xf numFmtId="169" fontId="4" fillId="0" borderId="0" xfId="3" applyNumberFormat="1" applyFont="1" applyBorder="1"/>
    <xf numFmtId="165" fontId="4" fillId="0" borderId="0" xfId="3" applyNumberFormat="1" applyFont="1" applyBorder="1"/>
    <xf numFmtId="164" fontId="4" fillId="0" borderId="0" xfId="3" applyNumberFormat="1" applyFont="1" applyBorder="1"/>
    <xf numFmtId="10" fontId="4" fillId="0" borderId="0" xfId="4" applyNumberFormat="1" applyFont="1" applyBorder="1" applyAlignment="1">
      <alignment horizontal="center"/>
    </xf>
    <xf numFmtId="165" fontId="4" fillId="0" borderId="7" xfId="3" applyNumberFormat="1" applyFont="1" applyBorder="1"/>
    <xf numFmtId="0" fontId="4" fillId="0" borderId="14" xfId="0" applyFont="1" applyBorder="1"/>
    <xf numFmtId="0" fontId="4" fillId="0" borderId="21" xfId="0" applyFont="1" applyBorder="1"/>
    <xf numFmtId="165" fontId="4" fillId="0" borderId="21" xfId="3" applyNumberFormat="1" applyFont="1" applyBorder="1"/>
    <xf numFmtId="165" fontId="4" fillId="0" borderId="6" xfId="3" applyNumberFormat="1" applyFont="1" applyBorder="1"/>
    <xf numFmtId="0" fontId="26" fillId="0" borderId="21" xfId="0" applyFont="1" applyBorder="1" applyAlignment="1">
      <alignment horizontal="center"/>
    </xf>
    <xf numFmtId="0" fontId="4" fillId="0" borderId="4" xfId="0" applyFont="1" applyBorder="1"/>
    <xf numFmtId="168" fontId="26" fillId="0" borderId="4" xfId="3" applyNumberFormat="1" applyFont="1" applyBorder="1" applyAlignment="1">
      <alignment horizontal="center" vertical="center"/>
    </xf>
    <xf numFmtId="0" fontId="4" fillId="0" borderId="4" xfId="0" applyFont="1" applyBorder="1" applyAlignment="1">
      <alignment horizontal="justify" wrapText="1"/>
    </xf>
    <xf numFmtId="168" fontId="26" fillId="0" borderId="4" xfId="3" applyNumberFormat="1" applyFont="1" applyBorder="1" applyAlignment="1">
      <alignment horizontal="justify" vertical="center" wrapText="1"/>
    </xf>
    <xf numFmtId="0" fontId="21" fillId="0" borderId="17" xfId="0" applyFont="1" applyFill="1" applyBorder="1" applyAlignment="1">
      <alignment horizontal="center" vertical="center" wrapText="1"/>
    </xf>
    <xf numFmtId="0" fontId="21" fillId="0" borderId="18" xfId="0" applyFont="1" applyFill="1" applyBorder="1" applyAlignment="1">
      <alignment horizontal="center" vertical="center" wrapText="1"/>
    </xf>
    <xf numFmtId="0" fontId="4" fillId="0" borderId="4" xfId="0" applyFont="1" applyBorder="1" applyAlignment="1">
      <alignment horizontal="center" vertical="justify" wrapText="1"/>
    </xf>
    <xf numFmtId="0" fontId="26" fillId="0" borderId="4" xfId="0" applyFont="1" applyBorder="1" applyAlignment="1">
      <alignment horizontal="center" vertical="center" wrapText="1"/>
    </xf>
    <xf numFmtId="0" fontId="4" fillId="0" borderId="27" xfId="0" applyFont="1" applyFill="1" applyBorder="1" applyAlignment="1">
      <alignment horizontal="center"/>
    </xf>
    <xf numFmtId="169" fontId="4" fillId="0" borderId="27" xfId="3" applyNumberFormat="1" applyFont="1" applyBorder="1"/>
    <xf numFmtId="165" fontId="4" fillId="0" borderId="4" xfId="0" applyNumberFormat="1" applyFont="1" applyBorder="1" applyAlignment="1">
      <alignment horizontal="right"/>
    </xf>
    <xf numFmtId="170" fontId="4" fillId="0" borderId="4" xfId="0" applyNumberFormat="1" applyFont="1" applyBorder="1" applyAlignment="1">
      <alignment horizontal="right"/>
    </xf>
    <xf numFmtId="10" fontId="4" fillId="0" borderId="6" xfId="4" applyNumberFormat="1" applyFont="1" applyBorder="1" applyAlignment="1">
      <alignment horizontal="right"/>
    </xf>
    <xf numFmtId="0" fontId="2" fillId="0" borderId="15" xfId="0" applyFont="1" applyBorder="1" applyAlignment="1">
      <alignment horizontal="center"/>
    </xf>
    <xf numFmtId="0" fontId="2" fillId="0" borderId="13" xfId="0" applyFont="1" applyBorder="1" applyAlignment="1">
      <alignment horizontal="center"/>
    </xf>
    <xf numFmtId="0" fontId="2" fillId="0" borderId="3" xfId="0" applyFont="1" applyBorder="1" applyAlignment="1">
      <alignment horizontal="center"/>
    </xf>
    <xf numFmtId="0" fontId="8" fillId="0" borderId="9" xfId="0" applyFont="1" applyBorder="1" applyAlignment="1">
      <alignment horizontal="center" vertical="center"/>
    </xf>
    <xf numFmtId="0" fontId="8" fillId="0" borderId="15" xfId="0" applyFont="1" applyBorder="1" applyAlignment="1">
      <alignment horizontal="center" vertical="center"/>
    </xf>
    <xf numFmtId="0" fontId="8" fillId="0" borderId="13" xfId="0" applyFont="1" applyBorder="1" applyAlignment="1">
      <alignment horizontal="center" vertical="center"/>
    </xf>
    <xf numFmtId="0" fontId="8" fillId="0" borderId="3" xfId="0" applyFont="1" applyBorder="1" applyAlignment="1">
      <alignment horizontal="center" vertical="center"/>
    </xf>
    <xf numFmtId="0" fontId="0" fillId="0" borderId="12" xfId="0" applyBorder="1" applyAlignment="1">
      <alignment horizontal="center"/>
    </xf>
    <xf numFmtId="0" fontId="0" fillId="0" borderId="0" xfId="0" applyAlignment="1">
      <alignment horizontal="center"/>
    </xf>
    <xf numFmtId="0" fontId="0" fillId="0" borderId="8" xfId="0" applyBorder="1" applyAlignment="1">
      <alignment horizontal="center"/>
    </xf>
    <xf numFmtId="0" fontId="8" fillId="0" borderId="12" xfId="0" applyFont="1" applyBorder="1" applyAlignment="1">
      <alignment horizontal="center" vertical="center"/>
    </xf>
    <xf numFmtId="0" fontId="8" fillId="0" borderId="0" xfId="0" applyFont="1" applyBorder="1" applyAlignment="1">
      <alignment horizontal="center" vertical="center"/>
    </xf>
    <xf numFmtId="0" fontId="8" fillId="0" borderId="8" xfId="0" applyFont="1" applyBorder="1" applyAlignment="1">
      <alignment horizontal="center" vertical="center"/>
    </xf>
    <xf numFmtId="0" fontId="21" fillId="3" borderId="17" xfId="0" applyFont="1" applyFill="1" applyBorder="1" applyAlignment="1">
      <alignment horizontal="center" vertical="center" wrapText="1"/>
    </xf>
    <xf numFmtId="0" fontId="14" fillId="0" borderId="0" xfId="0" applyFont="1" applyBorder="1" applyAlignment="1">
      <alignment horizontal="left" vertical="top"/>
    </xf>
    <xf numFmtId="0" fontId="3" fillId="0" borderId="16" xfId="0" applyFont="1" applyBorder="1" applyAlignment="1">
      <alignment horizontal="justify" vertical="top" wrapText="1"/>
    </xf>
    <xf numFmtId="0" fontId="3" fillId="0" borderId="18" xfId="0" applyFont="1" applyBorder="1" applyAlignment="1">
      <alignment horizontal="justify" vertical="top" wrapText="1"/>
    </xf>
    <xf numFmtId="0" fontId="21" fillId="0" borderId="17" xfId="0" applyFont="1" applyFill="1" applyBorder="1" applyAlignment="1">
      <alignment horizontal="center" vertical="center" wrapText="1"/>
    </xf>
    <xf numFmtId="0" fontId="21" fillId="3" borderId="17" xfId="0" applyFont="1" applyFill="1" applyBorder="1" applyAlignment="1">
      <alignment horizontal="justify" vertical="justify" wrapText="1"/>
    </xf>
    <xf numFmtId="0" fontId="21" fillId="0" borderId="16" xfId="0" applyFont="1" applyFill="1" applyBorder="1" applyAlignment="1">
      <alignment horizontal="center" vertical="center" wrapText="1"/>
    </xf>
    <xf numFmtId="0" fontId="21" fillId="0" borderId="20" xfId="0" applyFont="1" applyFill="1" applyBorder="1" applyAlignment="1">
      <alignment horizontal="center" vertical="center" wrapText="1"/>
    </xf>
    <xf numFmtId="0" fontId="15" fillId="0" borderId="0" xfId="0" applyFont="1" applyBorder="1" applyAlignment="1">
      <alignment horizontal="left" vertical="top" wrapText="1"/>
    </xf>
    <xf numFmtId="0" fontId="15" fillId="0" borderId="19" xfId="0" applyFont="1" applyBorder="1" applyAlignment="1">
      <alignment horizontal="left" vertical="top" wrapText="1"/>
    </xf>
    <xf numFmtId="0" fontId="29" fillId="0" borderId="26" xfId="0" applyFont="1" applyBorder="1" applyAlignment="1">
      <alignment horizontal="center" vertical="center"/>
    </xf>
    <xf numFmtId="0" fontId="29" fillId="0" borderId="2" xfId="0" applyFont="1" applyBorder="1" applyAlignment="1">
      <alignment horizontal="center" vertical="center"/>
    </xf>
    <xf numFmtId="0" fontId="29" fillId="0" borderId="14" xfId="0" applyFont="1" applyBorder="1" applyAlignment="1">
      <alignment horizontal="center" vertical="center"/>
    </xf>
    <xf numFmtId="0" fontId="29" fillId="0" borderId="5" xfId="0" applyFont="1" applyBorder="1" applyAlignment="1">
      <alignment horizontal="center" vertical="center"/>
    </xf>
    <xf numFmtId="0" fontId="10" fillId="0" borderId="0" xfId="0" applyFont="1" applyAlignment="1">
      <alignment horizontal="center" vertical="justify" wrapText="1"/>
    </xf>
    <xf numFmtId="0" fontId="25" fillId="0" borderId="0" xfId="0" applyFont="1" applyAlignment="1">
      <alignment horizontal="center" vertical="justify" wrapText="1"/>
    </xf>
    <xf numFmtId="0" fontId="25" fillId="0" borderId="0" xfId="0" applyFont="1" applyAlignment="1">
      <alignment horizontal="left" vertical="justify" wrapText="1"/>
    </xf>
    <xf numFmtId="0" fontId="30" fillId="0" borderId="0" xfId="0" applyFont="1" applyAlignment="1">
      <alignment horizontal="center"/>
    </xf>
    <xf numFmtId="0" fontId="25" fillId="0" borderId="0" xfId="0" applyFont="1" applyAlignment="1">
      <alignment horizontal="left" vertical="justify"/>
    </xf>
  </cellXfs>
  <cellStyles count="5">
    <cellStyle name="Millares" xfId="3" builtinId="3"/>
    <cellStyle name="Normal" xfId="0" builtinId="0"/>
    <cellStyle name="Normal 3" xfId="1"/>
    <cellStyle name="Normal 4" xfId="2"/>
    <cellStyle name="Porcentaje" xfId="4"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F27"/>
  <sheetViews>
    <sheetView workbookViewId="0">
      <selection activeCell="C17" sqref="C17"/>
    </sheetView>
  </sheetViews>
  <sheetFormatPr baseColWidth="10" defaultRowHeight="15" x14ac:dyDescent="0.25"/>
  <cols>
    <col min="3" max="3" width="31.42578125" customWidth="1"/>
    <col min="4" max="4" width="8" customWidth="1"/>
    <col min="5" max="5" width="10.85546875" customWidth="1"/>
    <col min="6" max="6" width="12.85546875" customWidth="1"/>
  </cols>
  <sheetData>
    <row r="3" spans="2:6" ht="15.75" thickBot="1" x14ac:dyDescent="0.3"/>
    <row r="4" spans="2:6" ht="15.75" thickBot="1" x14ac:dyDescent="0.3">
      <c r="B4" s="150" t="s">
        <v>36</v>
      </c>
      <c r="C4" s="151"/>
      <c r="D4" s="151"/>
      <c r="E4" s="151"/>
      <c r="F4" s="152"/>
    </row>
    <row r="5" spans="2:6" ht="15.75" thickBot="1" x14ac:dyDescent="0.3"/>
    <row r="6" spans="2:6" ht="15.75" thickBot="1" x14ac:dyDescent="0.3">
      <c r="C6" s="150" t="s">
        <v>35</v>
      </c>
      <c r="D6" s="151"/>
      <c r="E6" s="151"/>
      <c r="F6" s="152"/>
    </row>
    <row r="7" spans="2:6" ht="15.75" thickBot="1" x14ac:dyDescent="0.3">
      <c r="B7" s="18" t="s">
        <v>0</v>
      </c>
      <c r="C7" s="19" t="s">
        <v>7</v>
      </c>
      <c r="D7" s="20" t="s">
        <v>1</v>
      </c>
      <c r="E7" s="20" t="s">
        <v>2</v>
      </c>
      <c r="F7" s="20" t="s">
        <v>27</v>
      </c>
    </row>
    <row r="8" spans="2:6" ht="15.75" thickBot="1" x14ac:dyDescent="0.3">
      <c r="B8" s="4">
        <v>1</v>
      </c>
      <c r="C8" s="43" t="s">
        <v>10</v>
      </c>
      <c r="D8" s="15" t="s">
        <v>11</v>
      </c>
      <c r="E8" s="15">
        <v>1</v>
      </c>
      <c r="F8" s="15" t="s">
        <v>5</v>
      </c>
    </row>
    <row r="9" spans="2:6" ht="102" thickBot="1" x14ac:dyDescent="0.3">
      <c r="B9" s="5">
        <v>2</v>
      </c>
      <c r="C9" s="42" t="s">
        <v>12</v>
      </c>
      <c r="D9" s="6" t="s">
        <v>13</v>
      </c>
      <c r="E9" s="6">
        <v>2544.1</v>
      </c>
      <c r="F9" s="6" t="s">
        <v>5</v>
      </c>
    </row>
    <row r="10" spans="2:6" ht="15.75" thickBot="1" x14ac:dyDescent="0.3">
      <c r="B10" s="5">
        <v>3</v>
      </c>
      <c r="C10" s="42" t="s">
        <v>14</v>
      </c>
      <c r="D10" s="6" t="s">
        <v>3</v>
      </c>
      <c r="E10" s="6">
        <v>17</v>
      </c>
      <c r="F10" s="6" t="s">
        <v>5</v>
      </c>
    </row>
    <row r="11" spans="2:6" ht="23.25" thickBot="1" x14ac:dyDescent="0.3">
      <c r="B11" s="5">
        <v>4</v>
      </c>
      <c r="C11" s="42" t="s">
        <v>15</v>
      </c>
      <c r="D11" s="6" t="s">
        <v>16</v>
      </c>
      <c r="E11" s="6">
        <v>1.2</v>
      </c>
      <c r="F11" s="6" t="s">
        <v>5</v>
      </c>
    </row>
    <row r="12" spans="2:6" ht="45.75" thickBot="1" x14ac:dyDescent="0.3">
      <c r="B12" s="5">
        <v>5</v>
      </c>
      <c r="C12" s="42" t="s">
        <v>17</v>
      </c>
      <c r="D12" s="6" t="s">
        <v>16</v>
      </c>
      <c r="E12" s="6">
        <v>38.5</v>
      </c>
      <c r="F12" s="6" t="s">
        <v>5</v>
      </c>
    </row>
    <row r="13" spans="2:6" ht="15.75" thickBot="1" x14ac:dyDescent="0.3">
      <c r="B13" s="5">
        <v>6</v>
      </c>
      <c r="C13" s="42" t="s">
        <v>18</v>
      </c>
      <c r="D13" s="6" t="s">
        <v>13</v>
      </c>
      <c r="E13" s="6">
        <v>101.6</v>
      </c>
      <c r="F13" s="6" t="s">
        <v>5</v>
      </c>
    </row>
    <row r="14" spans="2:6" ht="23.25" thickBot="1" x14ac:dyDescent="0.3">
      <c r="B14" s="5">
        <v>7</v>
      </c>
      <c r="C14" s="42" t="s">
        <v>19</v>
      </c>
      <c r="D14" s="6" t="s">
        <v>20</v>
      </c>
      <c r="E14" s="6">
        <v>19.399999999999999</v>
      </c>
      <c r="F14" s="6" t="s">
        <v>5</v>
      </c>
    </row>
    <row r="15" spans="2:6" ht="23.25" thickBot="1" x14ac:dyDescent="0.3">
      <c r="B15" s="5">
        <v>8</v>
      </c>
      <c r="C15" s="42" t="s">
        <v>21</v>
      </c>
      <c r="D15" s="6" t="s">
        <v>16</v>
      </c>
      <c r="E15" s="6">
        <v>10.1</v>
      </c>
      <c r="F15" s="6" t="s">
        <v>5</v>
      </c>
    </row>
    <row r="16" spans="2:6" ht="23.25" thickBot="1" x14ac:dyDescent="0.3">
      <c r="B16" s="5">
        <v>9</v>
      </c>
      <c r="C16" s="42" t="s">
        <v>22</v>
      </c>
      <c r="D16" s="6" t="s">
        <v>16</v>
      </c>
      <c r="E16" s="6">
        <v>1.8</v>
      </c>
      <c r="F16" s="6" t="s">
        <v>5</v>
      </c>
    </row>
    <row r="17" spans="1:6" ht="15.75" thickBot="1" x14ac:dyDescent="0.3">
      <c r="B17" s="5">
        <v>10</v>
      </c>
      <c r="C17" s="42" t="s">
        <v>23</v>
      </c>
      <c r="D17" s="6" t="s">
        <v>3</v>
      </c>
      <c r="E17" s="6">
        <v>1</v>
      </c>
      <c r="F17" s="6" t="s">
        <v>5</v>
      </c>
    </row>
    <row r="18" spans="1:6" ht="15.75" thickBot="1" x14ac:dyDescent="0.3">
      <c r="B18" s="5">
        <v>11</v>
      </c>
      <c r="C18" s="42" t="s">
        <v>24</v>
      </c>
      <c r="D18" s="6" t="s">
        <v>3</v>
      </c>
      <c r="E18" s="6">
        <v>1</v>
      </c>
      <c r="F18" s="6" t="s">
        <v>5</v>
      </c>
    </row>
    <row r="19" spans="1:6" ht="15.75" thickBot="1" x14ac:dyDescent="0.3">
      <c r="B19" s="8">
        <v>12</v>
      </c>
      <c r="C19" s="44" t="s">
        <v>25</v>
      </c>
      <c r="D19" s="6" t="s">
        <v>11</v>
      </c>
      <c r="E19" s="6">
        <v>1</v>
      </c>
      <c r="F19" s="6" t="s">
        <v>5</v>
      </c>
    </row>
    <row r="20" spans="1:6" ht="15.75" thickBot="1" x14ac:dyDescent="0.3">
      <c r="A20" s="16"/>
      <c r="B20" s="153"/>
      <c r="C20" s="153"/>
      <c r="D20" s="153"/>
      <c r="E20" s="153"/>
      <c r="F20" s="153"/>
    </row>
    <row r="21" spans="1:6" ht="15.75" thickBot="1" x14ac:dyDescent="0.3">
      <c r="B21" s="150" t="s">
        <v>4</v>
      </c>
      <c r="C21" s="151"/>
      <c r="D21" s="151"/>
      <c r="E21" s="152"/>
      <c r="F21" s="17" t="s">
        <v>5</v>
      </c>
    </row>
    <row r="22" spans="1:6" x14ac:dyDescent="0.25">
      <c r="B22" s="45"/>
      <c r="C22" s="46"/>
      <c r="D22" s="46"/>
      <c r="E22" s="46"/>
      <c r="F22" s="46"/>
    </row>
    <row r="23" spans="1:6" x14ac:dyDescent="0.25">
      <c r="B23" s="45"/>
      <c r="C23" s="46"/>
      <c r="D23" s="46"/>
      <c r="E23" s="46"/>
      <c r="F23" s="46"/>
    </row>
    <row r="26" spans="1:6" x14ac:dyDescent="0.25">
      <c r="B26" s="41" t="s">
        <v>54</v>
      </c>
    </row>
    <row r="27" spans="1:6" x14ac:dyDescent="0.25">
      <c r="B27" t="s">
        <v>55</v>
      </c>
    </row>
  </sheetData>
  <mergeCells count="4">
    <mergeCell ref="B4:F4"/>
    <mergeCell ref="B20:F20"/>
    <mergeCell ref="C6:F6"/>
    <mergeCell ref="B21:E21"/>
  </mergeCells>
  <pageMargins left="0.7" right="0.7" top="0.75" bottom="0.75" header="0.3" footer="0.3"/>
  <pageSetup orientation="portrait" r:id="rId1"/>
  <headerFooter>
    <oddHeader>&amp;C&amp;"-,Negrita"&amp;14EVALUACION  TECNICA INVITACION  ABIERTA  No. 013  DE  2019</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29"/>
  <sheetViews>
    <sheetView workbookViewId="0">
      <selection activeCell="G6" sqref="G6"/>
    </sheetView>
  </sheetViews>
  <sheetFormatPr baseColWidth="10" defaultRowHeight="15" x14ac:dyDescent="0.25"/>
  <cols>
    <col min="1" max="1" width="9.140625" customWidth="1"/>
    <col min="2" max="2" width="22.5703125" customWidth="1"/>
    <col min="3" max="3" width="43.140625" customWidth="1"/>
    <col min="6" max="6" width="13.28515625" customWidth="1"/>
  </cols>
  <sheetData>
    <row r="1" spans="2:7" ht="15.75" thickBot="1" x14ac:dyDescent="0.3"/>
    <row r="2" spans="2:7" ht="15.75" thickBot="1" x14ac:dyDescent="0.3">
      <c r="B2" s="150" t="s">
        <v>37</v>
      </c>
      <c r="C2" s="151"/>
      <c r="D2" s="151"/>
      <c r="E2" s="151"/>
      <c r="F2" s="151"/>
      <c r="G2" s="152"/>
    </row>
    <row r="3" spans="2:7" ht="15.75" thickBot="1" x14ac:dyDescent="0.3"/>
    <row r="4" spans="2:7" ht="15.75" thickBot="1" x14ac:dyDescent="0.3">
      <c r="B4" s="1" t="s">
        <v>0</v>
      </c>
      <c r="C4" s="2" t="s">
        <v>7</v>
      </c>
      <c r="D4" s="3" t="s">
        <v>1</v>
      </c>
      <c r="E4" s="3" t="s">
        <v>2</v>
      </c>
      <c r="F4" s="3" t="s">
        <v>8</v>
      </c>
      <c r="G4" s="3" t="s">
        <v>9</v>
      </c>
    </row>
    <row r="5" spans="2:7" ht="15.75" thickBot="1" x14ac:dyDescent="0.3">
      <c r="B5" s="4">
        <v>1</v>
      </c>
      <c r="C5" s="47" t="s">
        <v>10</v>
      </c>
      <c r="D5" s="15" t="s">
        <v>11</v>
      </c>
      <c r="E5" s="15">
        <v>1</v>
      </c>
      <c r="F5" s="25">
        <v>2100000</v>
      </c>
      <c r="G5" s="25">
        <v>2100000</v>
      </c>
    </row>
    <row r="6" spans="2:7" ht="71.25" customHeight="1" thickBot="1" x14ac:dyDescent="0.3">
      <c r="B6" s="5">
        <v>2</v>
      </c>
      <c r="C6" s="42" t="s">
        <v>12</v>
      </c>
      <c r="D6" s="6" t="s">
        <v>13</v>
      </c>
      <c r="E6" s="6">
        <v>2544.1</v>
      </c>
      <c r="F6" s="7">
        <v>11400</v>
      </c>
      <c r="G6" s="7">
        <f>+F6*E6</f>
        <v>29002740</v>
      </c>
    </row>
    <row r="7" spans="2:7" ht="15.75" thickBot="1" x14ac:dyDescent="0.3">
      <c r="B7" s="5">
        <v>3</v>
      </c>
      <c r="C7" s="48" t="s">
        <v>14</v>
      </c>
      <c r="D7" s="6" t="s">
        <v>3</v>
      </c>
      <c r="E7" s="6">
        <v>17</v>
      </c>
      <c r="F7" s="7">
        <v>102000</v>
      </c>
      <c r="G7" s="7">
        <f t="shared" ref="G7:G16" si="0">+F7*E7</f>
        <v>1734000</v>
      </c>
    </row>
    <row r="8" spans="2:7" ht="18" customHeight="1" thickBot="1" x14ac:dyDescent="0.3">
      <c r="B8" s="5">
        <v>4</v>
      </c>
      <c r="C8" s="42" t="s">
        <v>15</v>
      </c>
      <c r="D8" s="6" t="s">
        <v>16</v>
      </c>
      <c r="E8" s="6">
        <v>1.2</v>
      </c>
      <c r="F8" s="7">
        <v>160000</v>
      </c>
      <c r="G8" s="7">
        <f t="shared" si="0"/>
        <v>192000</v>
      </c>
    </row>
    <row r="9" spans="2:7" ht="35.25" customHeight="1" thickBot="1" x14ac:dyDescent="0.3">
      <c r="B9" s="5">
        <v>5</v>
      </c>
      <c r="C9" s="42" t="s">
        <v>17</v>
      </c>
      <c r="D9" s="6" t="s">
        <v>16</v>
      </c>
      <c r="E9" s="6">
        <v>38.5</v>
      </c>
      <c r="F9" s="7">
        <v>108000</v>
      </c>
      <c r="G9" s="7">
        <f t="shared" si="0"/>
        <v>4158000</v>
      </c>
    </row>
    <row r="10" spans="2:7" ht="15.75" thickBot="1" x14ac:dyDescent="0.3">
      <c r="B10" s="5">
        <v>6</v>
      </c>
      <c r="C10" s="42" t="s">
        <v>18</v>
      </c>
      <c r="D10" s="6" t="s">
        <v>13</v>
      </c>
      <c r="E10" s="6">
        <v>101.6</v>
      </c>
      <c r="F10" s="7">
        <v>6200</v>
      </c>
      <c r="G10" s="7">
        <f t="shared" si="0"/>
        <v>629920</v>
      </c>
    </row>
    <row r="11" spans="2:7" ht="15.75" thickBot="1" x14ac:dyDescent="0.3">
      <c r="B11" s="5">
        <v>7</v>
      </c>
      <c r="C11" s="42" t="s">
        <v>19</v>
      </c>
      <c r="D11" s="6" t="s">
        <v>20</v>
      </c>
      <c r="E11" s="6">
        <v>19.399999999999999</v>
      </c>
      <c r="F11" s="7">
        <v>280000</v>
      </c>
      <c r="G11" s="7">
        <f t="shared" si="0"/>
        <v>5432000</v>
      </c>
    </row>
    <row r="12" spans="2:7" ht="15.75" thickBot="1" x14ac:dyDescent="0.3">
      <c r="B12" s="5">
        <v>8</v>
      </c>
      <c r="C12" s="48" t="s">
        <v>21</v>
      </c>
      <c r="D12" s="6" t="s">
        <v>16</v>
      </c>
      <c r="E12" s="6">
        <v>10.1</v>
      </c>
      <c r="F12" s="7">
        <v>125000</v>
      </c>
      <c r="G12" s="7">
        <f t="shared" si="0"/>
        <v>1262500</v>
      </c>
    </row>
    <row r="13" spans="2:7" ht="24" customHeight="1" thickBot="1" x14ac:dyDescent="0.3">
      <c r="B13" s="5">
        <v>9</v>
      </c>
      <c r="C13" s="42" t="s">
        <v>22</v>
      </c>
      <c r="D13" s="6" t="s">
        <v>16</v>
      </c>
      <c r="E13" s="6">
        <v>1.8</v>
      </c>
      <c r="F13" s="7">
        <v>680000</v>
      </c>
      <c r="G13" s="7">
        <f t="shared" si="0"/>
        <v>1224000</v>
      </c>
    </row>
    <row r="14" spans="2:7" ht="15.75" thickBot="1" x14ac:dyDescent="0.3">
      <c r="B14" s="5">
        <v>10</v>
      </c>
      <c r="C14" s="42" t="s">
        <v>23</v>
      </c>
      <c r="D14" s="6" t="s">
        <v>3</v>
      </c>
      <c r="E14" s="6">
        <v>1</v>
      </c>
      <c r="F14" s="7">
        <v>250000</v>
      </c>
      <c r="G14" s="7">
        <f t="shared" si="0"/>
        <v>250000</v>
      </c>
    </row>
    <row r="15" spans="2:7" ht="15.75" thickBot="1" x14ac:dyDescent="0.3">
      <c r="B15" s="5">
        <v>11</v>
      </c>
      <c r="C15" s="48" t="s">
        <v>24</v>
      </c>
      <c r="D15" s="6" t="s">
        <v>3</v>
      </c>
      <c r="E15" s="6">
        <v>1</v>
      </c>
      <c r="F15" s="7">
        <v>110000</v>
      </c>
      <c r="G15" s="7">
        <f t="shared" si="0"/>
        <v>110000</v>
      </c>
    </row>
    <row r="16" spans="2:7" ht="15.75" thickBot="1" x14ac:dyDescent="0.3">
      <c r="B16" s="8">
        <v>12</v>
      </c>
      <c r="C16" s="49" t="s">
        <v>25</v>
      </c>
      <c r="D16" s="6" t="s">
        <v>11</v>
      </c>
      <c r="E16" s="6">
        <v>1</v>
      </c>
      <c r="F16" s="7">
        <v>350000</v>
      </c>
      <c r="G16" s="7">
        <f t="shared" si="0"/>
        <v>350000</v>
      </c>
    </row>
    <row r="17" spans="2:8" ht="15.75" thickBot="1" x14ac:dyDescent="0.3">
      <c r="B17" s="154" t="s">
        <v>26</v>
      </c>
      <c r="C17" s="155"/>
      <c r="D17" s="155"/>
      <c r="E17" s="155"/>
      <c r="F17" s="156"/>
      <c r="G17" s="7">
        <f>SUM(G5:G16)</f>
        <v>46445160</v>
      </c>
    </row>
    <row r="18" spans="2:8" ht="15.75" thickBot="1" x14ac:dyDescent="0.3"/>
    <row r="19" spans="2:8" ht="15.75" thickBot="1" x14ac:dyDescent="0.3">
      <c r="B19" s="9" t="s">
        <v>28</v>
      </c>
      <c r="C19" s="10">
        <v>0.2</v>
      </c>
      <c r="G19" s="22">
        <f>+G17*20%</f>
        <v>9289032</v>
      </c>
      <c r="H19" s="21"/>
    </row>
    <row r="20" spans="2:8" ht="15.75" thickBot="1" x14ac:dyDescent="0.3">
      <c r="B20" s="14" t="s">
        <v>29</v>
      </c>
      <c r="C20" s="24">
        <v>0.05</v>
      </c>
      <c r="D20" s="23"/>
      <c r="E20" s="21"/>
      <c r="F20" s="23"/>
      <c r="G20" s="22">
        <f>+G17*5%</f>
        <v>2322258</v>
      </c>
    </row>
    <row r="21" spans="2:8" ht="15.75" thickBot="1" x14ac:dyDescent="0.3">
      <c r="B21" s="13" t="s">
        <v>30</v>
      </c>
      <c r="C21" s="28">
        <v>0.05</v>
      </c>
      <c r="D21" s="23"/>
      <c r="E21" s="21"/>
      <c r="F21" s="23"/>
      <c r="G21" s="22">
        <f>+G17*5%</f>
        <v>2322258</v>
      </c>
    </row>
    <row r="22" spans="2:8" ht="15.75" thickBot="1" x14ac:dyDescent="0.3">
      <c r="B22" s="154" t="s">
        <v>31</v>
      </c>
      <c r="C22" s="155"/>
      <c r="D22" s="155"/>
      <c r="E22" s="155"/>
      <c r="F22" s="156"/>
      <c r="G22" s="22">
        <f>SUM(G19:G21)</f>
        <v>13933548</v>
      </c>
    </row>
    <row r="23" spans="2:8" ht="15.75" thickBot="1" x14ac:dyDescent="0.3">
      <c r="B23" s="11" t="s">
        <v>32</v>
      </c>
      <c r="C23" s="12">
        <v>0.19</v>
      </c>
      <c r="D23" s="157"/>
      <c r="E23" s="158"/>
      <c r="F23" s="159"/>
      <c r="G23" s="22">
        <f>+G21*19%</f>
        <v>441229.02</v>
      </c>
    </row>
    <row r="24" spans="2:8" ht="15.75" thickBot="1" x14ac:dyDescent="0.3">
      <c r="B24" s="27" t="s">
        <v>33</v>
      </c>
      <c r="C24" s="160"/>
      <c r="D24" s="161"/>
      <c r="E24" s="161"/>
      <c r="F24" s="162"/>
      <c r="G24" s="26">
        <v>14847216</v>
      </c>
    </row>
    <row r="25" spans="2:8" ht="15.75" thickBot="1" x14ac:dyDescent="0.3">
      <c r="B25" s="27" t="s">
        <v>34</v>
      </c>
      <c r="C25" s="161"/>
      <c r="D25" s="161"/>
      <c r="E25" s="161"/>
      <c r="F25" s="162"/>
      <c r="G25" s="26">
        <f>+G17+G22+G23</f>
        <v>60819937.020000003</v>
      </c>
    </row>
    <row r="28" spans="2:8" x14ac:dyDescent="0.25">
      <c r="B28" s="41" t="s">
        <v>54</v>
      </c>
    </row>
    <row r="29" spans="2:8" x14ac:dyDescent="0.25">
      <c r="B29" t="s">
        <v>56</v>
      </c>
    </row>
  </sheetData>
  <mergeCells count="6">
    <mergeCell ref="B2:G2"/>
    <mergeCell ref="B22:F22"/>
    <mergeCell ref="D23:F23"/>
    <mergeCell ref="C24:F24"/>
    <mergeCell ref="C25:F25"/>
    <mergeCell ref="B17:F17"/>
  </mergeCells>
  <pageMargins left="0.70866141732283505" right="0.70866141732283505" top="0.74803149606299202" bottom="0.74803149606299202" header="0.31496062992126" footer="0.31496062992126"/>
  <pageSetup scale="90" orientation="landscape" r:id="rId1"/>
  <headerFooter>
    <oddHeader>&amp;C&amp;"-,Negrita"&amp;14EVALUACION ECONOMICA  DE LA  INVITACION  ABERITA  No. 013  DE  2019</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33"/>
  <sheetViews>
    <sheetView topLeftCell="A10" workbookViewId="0">
      <selection activeCell="B20" sqref="B20"/>
    </sheetView>
  </sheetViews>
  <sheetFormatPr baseColWidth="10" defaultRowHeight="15" x14ac:dyDescent="0.25"/>
  <cols>
    <col min="1" max="1" width="6" customWidth="1"/>
    <col min="2" max="2" width="41" customWidth="1"/>
    <col min="3" max="3" width="35.42578125" customWidth="1"/>
    <col min="4" max="4" width="39.7109375" customWidth="1"/>
  </cols>
  <sheetData>
    <row r="2" spans="2:4" ht="15.75" thickBot="1" x14ac:dyDescent="0.3"/>
    <row r="3" spans="2:4" ht="15.75" thickBot="1" x14ac:dyDescent="0.3">
      <c r="B3" s="150" t="s">
        <v>38</v>
      </c>
      <c r="C3" s="151"/>
      <c r="D3" s="152"/>
    </row>
    <row r="4" spans="2:4" ht="15.75" thickBot="1" x14ac:dyDescent="0.3"/>
    <row r="5" spans="2:4" ht="27" customHeight="1" thickBot="1" x14ac:dyDescent="0.3">
      <c r="B5" s="29" t="s">
        <v>39</v>
      </c>
      <c r="C5" s="30" t="s">
        <v>40</v>
      </c>
      <c r="D5" s="30" t="s">
        <v>42</v>
      </c>
    </row>
    <row r="6" spans="2:4" ht="385.5" customHeight="1" thickBot="1" x14ac:dyDescent="0.3">
      <c r="B6" s="52" t="s">
        <v>53</v>
      </c>
      <c r="C6" s="53" t="s">
        <v>41</v>
      </c>
      <c r="D6" s="53" t="s">
        <v>43</v>
      </c>
    </row>
    <row r="7" spans="2:4" ht="18" customHeight="1" thickBot="1" x14ac:dyDescent="0.3">
      <c r="B7" s="31" t="s">
        <v>6</v>
      </c>
      <c r="D7" s="31" t="s">
        <v>5</v>
      </c>
    </row>
    <row r="11" spans="2:4" ht="18.75" x14ac:dyDescent="0.3">
      <c r="B11" s="54" t="s">
        <v>57</v>
      </c>
    </row>
    <row r="12" spans="2:4" ht="18.75" x14ac:dyDescent="0.3">
      <c r="B12" s="55" t="s">
        <v>55</v>
      </c>
    </row>
    <row r="16" spans="2:4" ht="15.75" thickBot="1" x14ac:dyDescent="0.3"/>
    <row r="17" spans="2:3" ht="16.5" thickBot="1" x14ac:dyDescent="0.3">
      <c r="B17" s="34" t="s">
        <v>44</v>
      </c>
      <c r="C17" s="35" t="s">
        <v>27</v>
      </c>
    </row>
    <row r="18" spans="2:3" x14ac:dyDescent="0.25">
      <c r="B18" s="32" t="s">
        <v>51</v>
      </c>
    </row>
    <row r="19" spans="2:3" ht="16.5" thickBot="1" x14ac:dyDescent="0.3">
      <c r="B19" s="40" t="s">
        <v>45</v>
      </c>
      <c r="C19" s="36" t="s">
        <v>5</v>
      </c>
    </row>
    <row r="20" spans="2:3" ht="91.5" thickBot="1" x14ac:dyDescent="0.3">
      <c r="B20" s="39" t="s">
        <v>46</v>
      </c>
      <c r="C20" s="37" t="s">
        <v>5</v>
      </c>
    </row>
    <row r="21" spans="2:3" ht="76.5" thickBot="1" x14ac:dyDescent="0.3">
      <c r="B21" s="39" t="s">
        <v>47</v>
      </c>
      <c r="C21" s="37" t="s">
        <v>5</v>
      </c>
    </row>
    <row r="22" spans="2:3" ht="15.75" thickBot="1" x14ac:dyDescent="0.3">
      <c r="B22" s="32"/>
    </row>
    <row r="23" spans="2:3" ht="16.5" thickBot="1" x14ac:dyDescent="0.3">
      <c r="B23" s="34" t="s">
        <v>48</v>
      </c>
      <c r="C23" s="35" t="s">
        <v>27</v>
      </c>
    </row>
    <row r="24" spans="2:3" ht="30" x14ac:dyDescent="0.25">
      <c r="B24" s="33" t="s">
        <v>52</v>
      </c>
    </row>
    <row r="25" spans="2:3" ht="31.5" thickBot="1" x14ac:dyDescent="0.3">
      <c r="B25" s="38" t="s">
        <v>45</v>
      </c>
      <c r="C25" s="36" t="s">
        <v>5</v>
      </c>
    </row>
    <row r="26" spans="2:3" ht="91.5" thickBot="1" x14ac:dyDescent="0.3">
      <c r="B26" s="39" t="s">
        <v>49</v>
      </c>
      <c r="C26" s="37" t="s">
        <v>5</v>
      </c>
    </row>
    <row r="27" spans="2:3" ht="121.5" thickBot="1" x14ac:dyDescent="0.3">
      <c r="B27" s="39" t="s">
        <v>50</v>
      </c>
      <c r="C27" s="37" t="s">
        <v>5</v>
      </c>
    </row>
    <row r="28" spans="2:3" ht="15.75" x14ac:dyDescent="0.25">
      <c r="B28" s="50"/>
      <c r="C28" s="51"/>
    </row>
    <row r="29" spans="2:3" ht="15.75" x14ac:dyDescent="0.25">
      <c r="B29" s="50"/>
      <c r="C29" s="51"/>
    </row>
    <row r="30" spans="2:3" ht="15.75" x14ac:dyDescent="0.25">
      <c r="B30" s="50"/>
      <c r="C30" s="51"/>
    </row>
    <row r="32" spans="2:3" ht="18.75" x14ac:dyDescent="0.3">
      <c r="B32" s="54" t="s">
        <v>57</v>
      </c>
    </row>
    <row r="33" spans="2:2" ht="18.75" x14ac:dyDescent="0.3">
      <c r="B33" s="55" t="s">
        <v>55</v>
      </c>
    </row>
  </sheetData>
  <mergeCells count="1">
    <mergeCell ref="B3:D3"/>
  </mergeCells>
  <pageMargins left="0.70866141732283505" right="0.70866141732283505" top="0.74803149606299202" bottom="0.74803149606299202" header="0.31496062992126" footer="0.31496062992126"/>
  <pageSetup paperSize="5" scale="80" orientation="landscape" r:id="rId1"/>
  <headerFooter>
    <oddHeader>&amp;C&amp;"-,Negrita"&amp;12EVALUACION  DE  EXPERIENCIA DE  LA   INVITACION ABIERTA  No. 013  DE   2019</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8"/>
  <sheetViews>
    <sheetView topLeftCell="A8" zoomScale="80" zoomScaleNormal="80" workbookViewId="0">
      <selection activeCell="B7" sqref="B7:B8"/>
    </sheetView>
  </sheetViews>
  <sheetFormatPr baseColWidth="10" defaultRowHeight="15" x14ac:dyDescent="0.25"/>
  <cols>
    <col min="1" max="1" width="78.5703125" customWidth="1"/>
    <col min="2" max="2" width="50.28515625" customWidth="1"/>
  </cols>
  <sheetData>
    <row r="1" spans="1:2" x14ac:dyDescent="0.25">
      <c r="A1" s="73" t="s">
        <v>58</v>
      </c>
      <c r="B1" s="73" t="s">
        <v>59</v>
      </c>
    </row>
    <row r="2" spans="1:2" ht="14.45" customHeight="1" x14ac:dyDescent="0.25">
      <c r="A2" s="163" t="s">
        <v>60</v>
      </c>
      <c r="B2" s="163" t="s">
        <v>61</v>
      </c>
    </row>
    <row r="3" spans="1:2" ht="14.45" customHeight="1" x14ac:dyDescent="0.25">
      <c r="A3" s="163"/>
      <c r="B3" s="163"/>
    </row>
    <row r="4" spans="1:2" ht="22.15" customHeight="1" x14ac:dyDescent="0.25">
      <c r="A4" s="74" t="s">
        <v>62</v>
      </c>
      <c r="B4" s="75" t="s">
        <v>122</v>
      </c>
    </row>
    <row r="5" spans="1:2" ht="55.9" customHeight="1" x14ac:dyDescent="0.25">
      <c r="A5" s="76" t="s">
        <v>63</v>
      </c>
      <c r="B5" s="77" t="s">
        <v>5</v>
      </c>
    </row>
    <row r="6" spans="1:2" x14ac:dyDescent="0.25">
      <c r="A6" s="83" t="s">
        <v>64</v>
      </c>
      <c r="B6" s="73" t="s">
        <v>118</v>
      </c>
    </row>
    <row r="7" spans="1:2" ht="14.45" customHeight="1" x14ac:dyDescent="0.25">
      <c r="A7" s="165" t="s">
        <v>65</v>
      </c>
      <c r="B7" s="169" t="s">
        <v>66</v>
      </c>
    </row>
    <row r="8" spans="1:2" ht="280.5" customHeight="1" x14ac:dyDescent="0.25">
      <c r="A8" s="166"/>
      <c r="B8" s="170"/>
    </row>
    <row r="9" spans="1:2" ht="46.15" customHeight="1" x14ac:dyDescent="0.25">
      <c r="A9" s="76" t="s">
        <v>67</v>
      </c>
      <c r="B9" s="142" t="s">
        <v>5</v>
      </c>
    </row>
    <row r="10" spans="1:2" x14ac:dyDescent="0.25">
      <c r="A10" s="74" t="s">
        <v>68</v>
      </c>
      <c r="B10" s="75" t="s">
        <v>69</v>
      </c>
    </row>
    <row r="11" spans="1:2" ht="111.6" customHeight="1" x14ac:dyDescent="0.25">
      <c r="A11" s="76" t="s">
        <v>117</v>
      </c>
      <c r="B11" s="77" t="s">
        <v>69</v>
      </c>
    </row>
    <row r="12" spans="1:2" x14ac:dyDescent="0.25">
      <c r="A12" s="79" t="s">
        <v>70</v>
      </c>
      <c r="B12" s="73" t="s">
        <v>69</v>
      </c>
    </row>
    <row r="13" spans="1:2" ht="30.6" customHeight="1" x14ac:dyDescent="0.25">
      <c r="A13" s="76" t="s">
        <v>71</v>
      </c>
      <c r="B13" s="167" t="s">
        <v>69</v>
      </c>
    </row>
    <row r="14" spans="1:2" x14ac:dyDescent="0.25">
      <c r="A14" s="80" t="s">
        <v>72</v>
      </c>
      <c r="B14" s="167" t="s">
        <v>69</v>
      </c>
    </row>
    <row r="15" spans="1:2" ht="25.5" x14ac:dyDescent="0.25">
      <c r="A15" s="76" t="s">
        <v>73</v>
      </c>
      <c r="B15" s="75" t="s">
        <v>69</v>
      </c>
    </row>
    <row r="16" spans="1:2" x14ac:dyDescent="0.25">
      <c r="A16" s="80" t="s">
        <v>74</v>
      </c>
      <c r="B16" s="77" t="s">
        <v>69</v>
      </c>
    </row>
    <row r="17" spans="1:2" ht="38.25" x14ac:dyDescent="0.25">
      <c r="A17" s="76" t="s">
        <v>75</v>
      </c>
      <c r="B17" s="73" t="s">
        <v>76</v>
      </c>
    </row>
    <row r="18" spans="1:2" x14ac:dyDescent="0.25">
      <c r="A18" s="168" t="s">
        <v>77</v>
      </c>
      <c r="B18" s="167" t="s">
        <v>78</v>
      </c>
    </row>
    <row r="19" spans="1:2" x14ac:dyDescent="0.25">
      <c r="A19" s="168" t="s">
        <v>79</v>
      </c>
      <c r="B19" s="167" t="s">
        <v>5</v>
      </c>
    </row>
    <row r="20" spans="1:2" ht="84" customHeight="1" x14ac:dyDescent="0.25">
      <c r="A20" s="85" t="s">
        <v>119</v>
      </c>
      <c r="B20" s="84" t="s">
        <v>5</v>
      </c>
    </row>
    <row r="21" spans="1:2" ht="25.5" x14ac:dyDescent="0.25">
      <c r="A21" s="74" t="s">
        <v>80</v>
      </c>
      <c r="B21" s="75" t="s">
        <v>123</v>
      </c>
    </row>
    <row r="22" spans="1:2" ht="164.45" customHeight="1" x14ac:dyDescent="0.25">
      <c r="A22" s="76" t="s">
        <v>81</v>
      </c>
      <c r="B22" s="77" t="s">
        <v>5</v>
      </c>
    </row>
    <row r="23" spans="1:2" ht="25.5" x14ac:dyDescent="0.25">
      <c r="A23" s="74" t="s">
        <v>82</v>
      </c>
      <c r="B23" s="78" t="s">
        <v>83</v>
      </c>
    </row>
    <row r="24" spans="1:2" ht="118.9" customHeight="1" x14ac:dyDescent="0.25">
      <c r="A24" s="76" t="s">
        <v>84</v>
      </c>
      <c r="B24" s="141" t="s">
        <v>5</v>
      </c>
    </row>
    <row r="25" spans="1:2" x14ac:dyDescent="0.25">
      <c r="A25" s="74" t="s">
        <v>158</v>
      </c>
      <c r="B25" s="141" t="s">
        <v>85</v>
      </c>
    </row>
    <row r="26" spans="1:2" ht="121.9" customHeight="1" x14ac:dyDescent="0.25">
      <c r="A26" s="76" t="s">
        <v>86</v>
      </c>
      <c r="B26" s="75" t="s">
        <v>5</v>
      </c>
    </row>
    <row r="27" spans="1:2" x14ac:dyDescent="0.25">
      <c r="A27" s="74" t="s">
        <v>87</v>
      </c>
      <c r="B27" s="77" t="s">
        <v>88</v>
      </c>
    </row>
    <row r="28" spans="1:2" ht="19.899999999999999" customHeight="1" x14ac:dyDescent="0.25">
      <c r="A28" s="76" t="s">
        <v>89</v>
      </c>
      <c r="B28" s="73" t="s">
        <v>5</v>
      </c>
    </row>
    <row r="29" spans="1:2" ht="26.45" customHeight="1" x14ac:dyDescent="0.25">
      <c r="A29" s="74" t="s">
        <v>90</v>
      </c>
      <c r="B29" s="84" t="s">
        <v>121</v>
      </c>
    </row>
    <row r="30" spans="1:2" ht="119.25" customHeight="1" x14ac:dyDescent="0.25">
      <c r="A30" s="76" t="s">
        <v>91</v>
      </c>
      <c r="B30" s="84" t="s">
        <v>5</v>
      </c>
    </row>
    <row r="31" spans="1:2" ht="25.5" x14ac:dyDescent="0.25">
      <c r="A31" s="74" t="s">
        <v>92</v>
      </c>
      <c r="B31" s="75" t="s">
        <v>93</v>
      </c>
    </row>
    <row r="32" spans="1:2" ht="63.75" x14ac:dyDescent="0.25">
      <c r="A32" s="76" t="s">
        <v>94</v>
      </c>
      <c r="B32" s="77" t="s">
        <v>5</v>
      </c>
    </row>
    <row r="33" spans="1:2" x14ac:dyDescent="0.25">
      <c r="A33" s="74" t="s">
        <v>95</v>
      </c>
      <c r="B33" s="73" t="s">
        <v>124</v>
      </c>
    </row>
    <row r="34" spans="1:2" ht="220.9" customHeight="1" x14ac:dyDescent="0.25">
      <c r="A34" s="76" t="s">
        <v>96</v>
      </c>
      <c r="B34" s="84" t="s">
        <v>5</v>
      </c>
    </row>
    <row r="35" spans="1:2" ht="46.15" customHeight="1" x14ac:dyDescent="0.25">
      <c r="A35" s="74" t="s">
        <v>97</v>
      </c>
      <c r="B35" s="84" t="s">
        <v>120</v>
      </c>
    </row>
    <row r="36" spans="1:2" ht="97.15" customHeight="1" x14ac:dyDescent="0.25">
      <c r="A36" s="76" t="s">
        <v>98</v>
      </c>
      <c r="B36" s="75" t="s">
        <v>5</v>
      </c>
    </row>
    <row r="37" spans="1:2" x14ac:dyDescent="0.25">
      <c r="A37" s="74" t="s">
        <v>99</v>
      </c>
      <c r="B37" s="77" t="s">
        <v>125</v>
      </c>
    </row>
    <row r="38" spans="1:2" ht="38.25" x14ac:dyDescent="0.25">
      <c r="A38" s="76" t="s">
        <v>100</v>
      </c>
      <c r="B38" s="73" t="s">
        <v>5</v>
      </c>
    </row>
    <row r="39" spans="1:2" ht="14.45" customHeight="1" x14ac:dyDescent="0.25">
      <c r="A39" s="163" t="s">
        <v>101</v>
      </c>
      <c r="B39" s="163" t="s">
        <v>5</v>
      </c>
    </row>
    <row r="40" spans="1:2" ht="14.45" customHeight="1" x14ac:dyDescent="0.25">
      <c r="A40" s="163"/>
      <c r="B40" s="163"/>
    </row>
    <row r="41" spans="1:2" ht="14.45" customHeight="1" x14ac:dyDescent="0.25">
      <c r="A41" s="81"/>
      <c r="B41" s="81"/>
    </row>
    <row r="42" spans="1:2" ht="14.45" customHeight="1" x14ac:dyDescent="0.25">
      <c r="A42" s="81"/>
      <c r="B42" s="81"/>
    </row>
    <row r="43" spans="1:2" ht="14.45" customHeight="1" x14ac:dyDescent="0.25">
      <c r="A43" s="81"/>
      <c r="B43" s="81"/>
    </row>
    <row r="44" spans="1:2" ht="14.45" customHeight="1" x14ac:dyDescent="0.25">
      <c r="A44" s="81"/>
      <c r="B44" s="81"/>
    </row>
    <row r="45" spans="1:2" x14ac:dyDescent="0.25">
      <c r="A45" s="56"/>
      <c r="B45" s="56"/>
    </row>
    <row r="46" spans="1:2" x14ac:dyDescent="0.25">
      <c r="A46" s="64"/>
      <c r="B46" s="64"/>
    </row>
    <row r="47" spans="1:2" ht="15.75" x14ac:dyDescent="0.25">
      <c r="A47" s="164" t="s">
        <v>103</v>
      </c>
      <c r="B47" s="164"/>
    </row>
    <row r="48" spans="1:2" x14ac:dyDescent="0.25">
      <c r="A48" s="82" t="s">
        <v>104</v>
      </c>
      <c r="B48" s="82"/>
    </row>
  </sheetData>
  <mergeCells count="10">
    <mergeCell ref="A39:A40"/>
    <mergeCell ref="B39:B40"/>
    <mergeCell ref="A47:B47"/>
    <mergeCell ref="A2:A3"/>
    <mergeCell ref="B2:B3"/>
    <mergeCell ref="A7:A8"/>
    <mergeCell ref="B13:B14"/>
    <mergeCell ref="A18:A19"/>
    <mergeCell ref="B18:B19"/>
    <mergeCell ref="B7:B8"/>
  </mergeCells>
  <pageMargins left="0.7" right="0.7" top="0.75" bottom="0.75" header="0.3" footer="0.3"/>
  <pageSetup paperSize="9" orientation="landscape" r:id="rId1"/>
  <headerFooter>
    <oddHeader>&amp;C&amp;"-,Negrita"&amp;14EVALUACION  JURIDICA DE  LA  INVITACION ABIERTA  No. 013 DE  2019</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tabSelected="1" workbookViewId="0">
      <selection activeCell="B17" sqref="B17"/>
    </sheetView>
  </sheetViews>
  <sheetFormatPr baseColWidth="10" defaultRowHeight="15" x14ac:dyDescent="0.25"/>
  <cols>
    <col min="1" max="1" width="52" customWidth="1"/>
    <col min="2" max="2" width="36.7109375" customWidth="1"/>
  </cols>
  <sheetData>
    <row r="1" spans="1:5" x14ac:dyDescent="0.25">
      <c r="A1" s="57" t="s">
        <v>105</v>
      </c>
      <c r="B1" s="58" t="s">
        <v>35</v>
      </c>
      <c r="C1" s="69"/>
      <c r="D1" s="69"/>
      <c r="E1" s="69"/>
    </row>
    <row r="2" spans="1:5" x14ac:dyDescent="0.25">
      <c r="A2" s="72" t="s">
        <v>106</v>
      </c>
      <c r="B2" s="59" t="s">
        <v>5</v>
      </c>
      <c r="C2" s="69"/>
      <c r="D2" s="69"/>
      <c r="E2" s="69"/>
    </row>
    <row r="3" spans="1:5" x14ac:dyDescent="0.25">
      <c r="A3" s="72" t="s">
        <v>107</v>
      </c>
      <c r="B3" s="59" t="s">
        <v>5</v>
      </c>
      <c r="C3" s="69"/>
      <c r="D3" s="69"/>
      <c r="E3" s="69"/>
    </row>
    <row r="4" spans="1:5" x14ac:dyDescent="0.25">
      <c r="A4" s="72" t="s">
        <v>108</v>
      </c>
      <c r="B4" s="59" t="s">
        <v>5</v>
      </c>
      <c r="C4" s="69"/>
      <c r="D4" s="69"/>
      <c r="E4" s="69"/>
    </row>
    <row r="5" spans="1:5" x14ac:dyDescent="0.25">
      <c r="A5" s="72" t="s">
        <v>109</v>
      </c>
      <c r="B5" s="59" t="s">
        <v>5</v>
      </c>
      <c r="C5" s="69"/>
      <c r="D5" s="69"/>
      <c r="E5" s="69"/>
    </row>
    <row r="6" spans="1:5" x14ac:dyDescent="0.25">
      <c r="A6" s="72" t="s">
        <v>110</v>
      </c>
      <c r="B6" s="59" t="s">
        <v>5</v>
      </c>
      <c r="C6" s="69"/>
      <c r="D6" s="69"/>
      <c r="E6" s="69"/>
    </row>
    <row r="7" spans="1:5" x14ac:dyDescent="0.25">
      <c r="A7" s="70"/>
      <c r="B7" s="71"/>
      <c r="C7" s="69"/>
      <c r="D7" s="69"/>
      <c r="E7" s="69"/>
    </row>
    <row r="8" spans="1:5" x14ac:dyDescent="0.25">
      <c r="A8" s="70"/>
      <c r="B8" s="70"/>
      <c r="C8" s="69"/>
      <c r="D8" s="69"/>
      <c r="E8" s="69"/>
    </row>
    <row r="9" spans="1:5" x14ac:dyDescent="0.25">
      <c r="A9" s="70"/>
      <c r="B9" s="70"/>
      <c r="C9" s="69"/>
      <c r="D9" s="69"/>
      <c r="E9" s="69"/>
    </row>
    <row r="10" spans="1:5" x14ac:dyDescent="0.25">
      <c r="A10" s="61"/>
      <c r="B10" s="62"/>
    </row>
    <row r="11" spans="1:5" ht="15.75" x14ac:dyDescent="0.25">
      <c r="A11" s="63" t="s">
        <v>111</v>
      </c>
      <c r="B11" s="63"/>
    </row>
    <row r="12" spans="1:5" x14ac:dyDescent="0.25">
      <c r="A12" s="171" t="s">
        <v>112</v>
      </c>
      <c r="B12" s="171"/>
    </row>
    <row r="13" spans="1:5" ht="15.75" x14ac:dyDescent="0.25">
      <c r="A13" s="64"/>
      <c r="B13" s="65"/>
    </row>
    <row r="14" spans="1:5" ht="15.75" x14ac:dyDescent="0.25">
      <c r="A14" s="64"/>
      <c r="B14" s="65"/>
    </row>
    <row r="15" spans="1:5" ht="15.75" x14ac:dyDescent="0.25">
      <c r="A15" s="66" t="s">
        <v>113</v>
      </c>
      <c r="B15" s="66"/>
    </row>
    <row r="16" spans="1:5" x14ac:dyDescent="0.25">
      <c r="A16" s="67" t="s">
        <v>114</v>
      </c>
      <c r="B16" s="67"/>
    </row>
    <row r="17" spans="1:2" x14ac:dyDescent="0.25">
      <c r="A17" s="68"/>
      <c r="B17" s="68"/>
    </row>
    <row r="18" spans="1:2" x14ac:dyDescent="0.25">
      <c r="A18" s="68"/>
      <c r="B18" s="68"/>
    </row>
    <row r="19" spans="1:2" ht="15.75" x14ac:dyDescent="0.25">
      <c r="A19" s="63" t="s">
        <v>115</v>
      </c>
      <c r="B19" s="63"/>
    </row>
    <row r="20" spans="1:2" x14ac:dyDescent="0.25">
      <c r="A20" s="171" t="s">
        <v>116</v>
      </c>
      <c r="B20" s="172"/>
    </row>
    <row r="21" spans="1:2" x14ac:dyDescent="0.25">
      <c r="A21" s="60"/>
      <c r="B21" s="60"/>
    </row>
  </sheetData>
  <mergeCells count="2">
    <mergeCell ref="A12:B12"/>
    <mergeCell ref="A20:B20"/>
  </mergeCells>
  <pageMargins left="1" right="1" top="1" bottom="1" header="0.5" footer="0.5"/>
  <pageSetup paperSize="9" orientation="landscape" r:id="rId1"/>
  <headerFooter>
    <oddHeader>&amp;C&amp;"-,Negrita"&amp;14RESUMEN  DE  EVALUACION  DE  LA   INVITACION ABIERTA  No. 013  DE  2019</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8"/>
  <sheetViews>
    <sheetView topLeftCell="A13" workbookViewId="0">
      <selection activeCell="K40" sqref="K40"/>
    </sheetView>
  </sheetViews>
  <sheetFormatPr baseColWidth="10" defaultRowHeight="15" x14ac:dyDescent="0.25"/>
  <cols>
    <col min="1" max="1" width="28.85546875" customWidth="1"/>
    <col min="2" max="2" width="41.7109375" customWidth="1"/>
    <col min="3" max="3" width="21.7109375" customWidth="1"/>
    <col min="4" max="4" width="17.5703125" customWidth="1"/>
    <col min="5" max="5" width="8.7109375" customWidth="1"/>
  </cols>
  <sheetData>
    <row r="1" spans="1:5" ht="15.75" x14ac:dyDescent="0.25">
      <c r="A1" s="177" t="s">
        <v>126</v>
      </c>
      <c r="B1" s="177"/>
    </row>
    <row r="2" spans="1:5" ht="25.15" customHeight="1" x14ac:dyDescent="0.25">
      <c r="A2" s="178" t="s">
        <v>127</v>
      </c>
      <c r="B2" s="178"/>
    </row>
    <row r="3" spans="1:5" ht="15.75" thickBot="1" x14ac:dyDescent="0.3">
      <c r="A3" s="86" t="s">
        <v>128</v>
      </c>
      <c r="B3" s="86"/>
    </row>
    <row r="4" spans="1:5" ht="15.75" thickBot="1" x14ac:dyDescent="0.3">
      <c r="A4" s="87" t="s">
        <v>129</v>
      </c>
      <c r="B4" s="88" t="s">
        <v>35</v>
      </c>
    </row>
    <row r="5" spans="1:5" ht="15.75" thickBot="1" x14ac:dyDescent="0.3">
      <c r="A5" s="89" t="s">
        <v>130</v>
      </c>
      <c r="B5" s="90" t="s">
        <v>131</v>
      </c>
    </row>
    <row r="6" spans="1:5" ht="15.75" thickBot="1" x14ac:dyDescent="0.3">
      <c r="A6" s="91" t="s">
        <v>132</v>
      </c>
      <c r="B6" s="92" t="s">
        <v>5</v>
      </c>
    </row>
    <row r="7" spans="1:5" ht="57" thickBot="1" x14ac:dyDescent="0.3">
      <c r="A7" s="93" t="s">
        <v>133</v>
      </c>
      <c r="B7" s="94" t="s">
        <v>134</v>
      </c>
    </row>
    <row r="10" spans="1:5" x14ac:dyDescent="0.25">
      <c r="A10" s="179"/>
      <c r="B10" s="179"/>
      <c r="C10" s="179"/>
      <c r="D10" s="179"/>
      <c r="E10" s="179"/>
    </row>
    <row r="11" spans="1:5" ht="15.75" thickBot="1" x14ac:dyDescent="0.3">
      <c r="A11" s="95" t="s">
        <v>135</v>
      </c>
      <c r="B11" s="95"/>
      <c r="C11" s="95"/>
      <c r="D11" s="96"/>
      <c r="E11" s="96"/>
    </row>
    <row r="12" spans="1:5" ht="15.75" thickBot="1" x14ac:dyDescent="0.3">
      <c r="A12" s="97" t="s">
        <v>136</v>
      </c>
      <c r="B12" s="98"/>
      <c r="C12" s="99"/>
      <c r="D12" s="100"/>
      <c r="E12" s="100"/>
    </row>
    <row r="13" spans="1:5" x14ac:dyDescent="0.25">
      <c r="A13" s="101" t="s">
        <v>137</v>
      </c>
      <c r="B13" s="102" t="s">
        <v>138</v>
      </c>
      <c r="C13" s="103" t="s">
        <v>139</v>
      </c>
      <c r="D13" s="104"/>
      <c r="E13" s="105"/>
    </row>
    <row r="14" spans="1:5" ht="33.75" x14ac:dyDescent="0.25">
      <c r="A14" s="106" t="s">
        <v>140</v>
      </c>
      <c r="B14" s="107" t="s">
        <v>141</v>
      </c>
      <c r="C14" s="108" t="s">
        <v>142</v>
      </c>
      <c r="D14" s="100"/>
      <c r="E14" s="100"/>
    </row>
    <row r="15" spans="1:5" x14ac:dyDescent="0.25">
      <c r="A15" s="109" t="s">
        <v>143</v>
      </c>
      <c r="B15" s="110" t="s">
        <v>144</v>
      </c>
      <c r="C15" s="111" t="s">
        <v>145</v>
      </c>
      <c r="D15" s="100"/>
      <c r="E15" s="100"/>
    </row>
    <row r="16" spans="1:5" ht="15.75" thickBot="1" x14ac:dyDescent="0.3">
      <c r="A16" s="112"/>
      <c r="B16" s="113"/>
      <c r="C16" s="114"/>
      <c r="D16" s="100"/>
      <c r="E16" s="100"/>
    </row>
    <row r="17" spans="1:5" ht="15.75" thickBot="1" x14ac:dyDescent="0.3">
      <c r="A17" s="96"/>
      <c r="B17" s="115"/>
      <c r="C17" s="115"/>
      <c r="D17" s="96"/>
      <c r="E17" s="96"/>
    </row>
    <row r="18" spans="1:5" ht="15.75" thickBot="1" x14ac:dyDescent="0.3">
      <c r="A18" s="116" t="s">
        <v>35</v>
      </c>
      <c r="B18" s="117"/>
      <c r="C18" s="117"/>
      <c r="D18" s="118"/>
      <c r="E18" s="119" t="s">
        <v>102</v>
      </c>
    </row>
    <row r="19" spans="1:5" x14ac:dyDescent="0.25">
      <c r="A19" s="120" t="s">
        <v>146</v>
      </c>
      <c r="B19" s="100"/>
      <c r="C19" s="100"/>
      <c r="D19" s="100"/>
      <c r="E19" s="110"/>
    </row>
    <row r="20" spans="1:5" ht="15.75" thickBot="1" x14ac:dyDescent="0.3">
      <c r="A20" s="121" t="s">
        <v>137</v>
      </c>
      <c r="B20" s="122" t="s">
        <v>147</v>
      </c>
      <c r="C20" s="123">
        <v>1558012796</v>
      </c>
      <c r="D20" s="124">
        <f>+C20/C21</f>
        <v>20.596012454377828</v>
      </c>
      <c r="E20" s="125" t="s">
        <v>148</v>
      </c>
    </row>
    <row r="21" spans="1:5" x14ac:dyDescent="0.25">
      <c r="A21" s="121"/>
      <c r="B21" s="126" t="s">
        <v>149</v>
      </c>
      <c r="C21" s="127">
        <v>75646332</v>
      </c>
      <c r="D21" s="128"/>
      <c r="E21" s="125"/>
    </row>
    <row r="22" spans="1:5" x14ac:dyDescent="0.25">
      <c r="A22" s="121"/>
      <c r="B22" s="100"/>
      <c r="C22" s="127"/>
      <c r="D22" s="128"/>
      <c r="E22" s="125"/>
    </row>
    <row r="23" spans="1:5" x14ac:dyDescent="0.25">
      <c r="A23" s="121" t="s">
        <v>140</v>
      </c>
      <c r="B23" s="145" t="s">
        <v>147</v>
      </c>
      <c r="C23" s="146">
        <f>+C20</f>
        <v>1558012796</v>
      </c>
      <c r="D23" s="127">
        <f>C23-C24</f>
        <v>1482366464</v>
      </c>
      <c r="E23" s="125" t="s">
        <v>148</v>
      </c>
    </row>
    <row r="24" spans="1:5" x14ac:dyDescent="0.25">
      <c r="A24" s="121"/>
      <c r="B24" s="126" t="s">
        <v>150</v>
      </c>
      <c r="C24" s="127">
        <f>+C21</f>
        <v>75646332</v>
      </c>
      <c r="D24" s="129"/>
      <c r="E24" s="125"/>
    </row>
    <row r="25" spans="1:5" x14ac:dyDescent="0.25">
      <c r="A25" s="121"/>
      <c r="B25" s="100"/>
      <c r="C25" s="127"/>
      <c r="D25" s="127"/>
      <c r="E25" s="125"/>
    </row>
    <row r="26" spans="1:5" ht="15.75" thickBot="1" x14ac:dyDescent="0.3">
      <c r="A26" s="121" t="s">
        <v>143</v>
      </c>
      <c r="B26" s="122" t="s">
        <v>151</v>
      </c>
      <c r="C26" s="123">
        <v>374833999</v>
      </c>
      <c r="D26" s="130">
        <f>+C26/C27</f>
        <v>0.18253553865909183</v>
      </c>
      <c r="E26" s="125" t="s">
        <v>148</v>
      </c>
    </row>
    <row r="27" spans="1:5" x14ac:dyDescent="0.25">
      <c r="A27" s="121"/>
      <c r="B27" s="126" t="s">
        <v>152</v>
      </c>
      <c r="C27" s="127">
        <v>2053485046</v>
      </c>
      <c r="D27" s="128"/>
      <c r="E27" s="131"/>
    </row>
    <row r="28" spans="1:5" ht="15.75" thickBot="1" x14ac:dyDescent="0.3">
      <c r="A28" s="132"/>
      <c r="B28" s="133"/>
      <c r="C28" s="123"/>
      <c r="D28" s="134"/>
      <c r="E28" s="135"/>
    </row>
    <row r="31" spans="1:5" x14ac:dyDescent="0.25">
      <c r="A31" s="180" t="s">
        <v>155</v>
      </c>
      <c r="B31" s="180"/>
      <c r="C31" s="180"/>
    </row>
    <row r="32" spans="1:5" ht="22.9" customHeight="1" x14ac:dyDescent="0.25">
      <c r="A32" s="181" t="s">
        <v>156</v>
      </c>
      <c r="B32" s="181"/>
      <c r="C32" s="181"/>
    </row>
    <row r="33" spans="1:3" ht="15.75" thickBot="1" x14ac:dyDescent="0.3">
      <c r="A33" s="136" t="s">
        <v>135</v>
      </c>
      <c r="B33" s="136"/>
      <c r="C33" s="136"/>
    </row>
    <row r="34" spans="1:3" ht="15.75" thickBot="1" x14ac:dyDescent="0.3">
      <c r="A34" s="173" t="s">
        <v>153</v>
      </c>
      <c r="B34" s="174"/>
      <c r="C34" s="143" t="s">
        <v>154</v>
      </c>
    </row>
    <row r="35" spans="1:3" ht="15.75" thickBot="1" x14ac:dyDescent="0.3">
      <c r="A35" s="175"/>
      <c r="B35" s="176"/>
      <c r="C35" s="144" t="s">
        <v>35</v>
      </c>
    </row>
    <row r="36" spans="1:3" ht="15.75" thickBot="1" x14ac:dyDescent="0.3">
      <c r="A36" s="137" t="s">
        <v>137</v>
      </c>
      <c r="B36" s="138" t="s">
        <v>139</v>
      </c>
      <c r="C36" s="147">
        <v>20.596012454377828</v>
      </c>
    </row>
    <row r="37" spans="1:3" ht="15.75" thickBot="1" x14ac:dyDescent="0.3">
      <c r="A37" s="139" t="s">
        <v>140</v>
      </c>
      <c r="B37" s="140" t="s">
        <v>157</v>
      </c>
      <c r="C37" s="148">
        <v>1482366464</v>
      </c>
    </row>
    <row r="38" spans="1:3" ht="15.75" thickBot="1" x14ac:dyDescent="0.3">
      <c r="A38" s="93" t="s">
        <v>143</v>
      </c>
      <c r="B38" s="138" t="s">
        <v>145</v>
      </c>
      <c r="C38" s="149">
        <v>0.18253553865909183</v>
      </c>
    </row>
  </sheetData>
  <mergeCells count="6">
    <mergeCell ref="A34:B35"/>
    <mergeCell ref="A1:B1"/>
    <mergeCell ref="A2:B2"/>
    <mergeCell ref="A10:E10"/>
    <mergeCell ref="A31:C31"/>
    <mergeCell ref="A32:C32"/>
  </mergeCells>
  <pageMargins left="0.7" right="0.7" top="0.75" bottom="0.75" header="0.3" footer="0.3"/>
  <pageSetup paperSize="9" orientation="landscape" r:id="rId1"/>
  <headerFooter>
    <oddHeader>&amp;C&amp;"-,Negrita"&amp;12EVALUACION  FINANCIERA  INVITACION  ABIERTA  No. 013  DE  2019</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EVALUCION TECNICA</vt:lpstr>
      <vt:lpstr>EVALUCION ECONOMICA</vt:lpstr>
      <vt:lpstr>EVALUCION EXPERIENCIA</vt:lpstr>
      <vt:lpstr>EVALUACION  JURIDICA</vt:lpstr>
      <vt:lpstr>RESUMEN  DE  LA  EVALUACION</vt:lpstr>
      <vt:lpstr>EVALUACION FINANCIERA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jhon carlos castro beltran</dc:creator>
  <cp:lastModifiedBy>Sandra Milena Cubillos Gonzalez</cp:lastModifiedBy>
  <cp:lastPrinted>2019-11-15T19:01:40Z</cp:lastPrinted>
  <dcterms:created xsi:type="dcterms:W3CDTF">2019-11-14T16:15:11Z</dcterms:created>
  <dcterms:modified xsi:type="dcterms:W3CDTF">2019-11-15T20:06:04Z</dcterms:modified>
</cp:coreProperties>
</file>