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3"/>
  </bookViews>
  <sheets>
    <sheet name="JURÍDICA" sheetId="1" r:id="rId1"/>
    <sheet name="FINANCIERA" sheetId="2" r:id="rId2"/>
    <sheet name="TECNICA " sheetId="3" r:id="rId3"/>
    <sheet name="ECONOMICA" sheetId="4" r:id="rId4"/>
    <sheet name="RESUMEN" sheetId="5" r:id="rId5"/>
  </sheets>
  <definedNames/>
  <calcPr fullCalcOnLoad="1"/>
</workbook>
</file>

<file path=xl/sharedStrings.xml><?xml version="1.0" encoding="utf-8"?>
<sst xmlns="http://schemas.openxmlformats.org/spreadsheetml/2006/main" count="325" uniqueCount="191">
  <si>
    <t>VERIFICACION JURÍDICA</t>
  </si>
  <si>
    <t>VERIFICACION TOTAL</t>
  </si>
  <si>
    <t>EVALUACION JURIDICA</t>
  </si>
  <si>
    <t xml:space="preserve">CUMPLE </t>
  </si>
  <si>
    <t xml:space="preserve">OBSERVACIONES: </t>
  </si>
  <si>
    <t xml:space="preserve">TOTAL </t>
  </si>
  <si>
    <t>CUMPLE</t>
  </si>
  <si>
    <t xml:space="preserve">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</si>
  <si>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</si>
  <si>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</si>
  <si>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Jefe  Oficina  Gestión Contractual</t>
  </si>
  <si>
    <t>VERIFICACIÓN TÉCNICA</t>
  </si>
  <si>
    <t xml:space="preserve">De acuerdo con la circular No.005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</si>
  <si>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 xml:space="preserve">Jefe  Oficina  Gestión Contractual </t>
  </si>
  <si>
    <t>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la recepción de ofertas de la presente Invitación. En todo caso el OFERENTE se compromete a mantenerla vigente hasta la fecha en que se suscriba la correspondiente Orden de Iniciación.</t>
  </si>
  <si>
    <t>VERIFICACION FINANCIERA</t>
  </si>
  <si>
    <t>OFERENTE</t>
  </si>
  <si>
    <t xml:space="preserve">CUMPLE                               </t>
  </si>
  <si>
    <t xml:space="preserve">La Empresa de Licores de Cundinamarca verificara en la página Web de la Procuraduría General de la Nación el certificado  de antecedentes disciplinarios, del representante legal de de la persona jurídica y/o OFERENTE.
</t>
  </si>
  <si>
    <t xml:space="preserve">El oferente deberá presentar con la OFERTA, fotocopia del Registro Único Tributario.
</t>
  </si>
  <si>
    <t>Vo.Bo. BADUA DE LOS ANGELES CUAELLAR YAVER</t>
  </si>
  <si>
    <t>BADUA DE LOS ANGELES CUAELLAR YAVER</t>
  </si>
  <si>
    <t>FOLIOS 1-2</t>
  </si>
  <si>
    <t>*</t>
  </si>
  <si>
    <t>FOLIOS 2-3</t>
  </si>
  <si>
    <t>Vo.B. LUZ MYRIAM RINCON SOTELO</t>
  </si>
  <si>
    <t>Subgerente Finaciera</t>
  </si>
  <si>
    <t>VERIFICACIÓN ECONÓMICA</t>
  </si>
  <si>
    <t xml:space="preserve">2.1.1. CARTA DE PRESENTACIÓN DE LA OFERTA </t>
  </si>
  <si>
    <t>FOLIOS 3-4</t>
  </si>
  <si>
    <t>Vo. Bo. MARIA JULIANA QUINTANA ORJUELA</t>
  </si>
  <si>
    <t>Subgerente   Comercial</t>
  </si>
  <si>
    <t>EXPRECARD'S SAS</t>
  </si>
  <si>
    <t>PROMOS LTDA.</t>
  </si>
  <si>
    <t>CENTURY MEDIA SAS</t>
  </si>
  <si>
    <t>COLOMBIA FERRELECTRICA SAS</t>
  </si>
  <si>
    <t>UNION TEMPORAL CUATRO IMPRESOS ELC</t>
  </si>
  <si>
    <t>STRATEGI LTDA</t>
  </si>
  <si>
    <t>FOLIOS 3-5</t>
  </si>
  <si>
    <t>CUMPLE-18</t>
  </si>
  <si>
    <t>FOLIOS 6-8</t>
  </si>
  <si>
    <t>FOLIO 13-14</t>
  </si>
  <si>
    <t>FOLIOS 6-7</t>
  </si>
  <si>
    <t>FOLIOS 9-16</t>
  </si>
  <si>
    <t>FOLIO 19</t>
  </si>
  <si>
    <t>FOLIOS 4-5</t>
  </si>
  <si>
    <t>FOLIOS 39-40</t>
  </si>
  <si>
    <t>CUMPLE-13</t>
  </si>
  <si>
    <t>FOLIO 14-18</t>
  </si>
  <si>
    <t>FOLIO 37</t>
  </si>
  <si>
    <t>FOLIOS 4-8</t>
  </si>
  <si>
    <t>FOLIOS 10-18</t>
  </si>
  <si>
    <t>CUMPLE-19</t>
  </si>
  <si>
    <t>FOLIOS 24</t>
  </si>
  <si>
    <t>FOLIOS 21-22</t>
  </si>
  <si>
    <t>FOLIO 26</t>
  </si>
  <si>
    <t>FOLIOS 6-11</t>
  </si>
  <si>
    <t>FOLIO 15-20</t>
  </si>
  <si>
    <t>FOLIOS 24-25</t>
  </si>
  <si>
    <t>FOLIOS 22-23</t>
  </si>
  <si>
    <t>FOLIO 27</t>
  </si>
  <si>
    <t>2.1.2.5 CONSORCIO O UNIÓN TEMPORAL</t>
  </si>
  <si>
    <t>Si EL OFERENTE presenta propuesta en Consorcio o Unión Temporal, de conformidad con lo señalado en el artículo 7o. de la Ley 80 de 1993, deberá diligenciar debidamente los Formularios 2 o 3 de las presentes condiciones de contratación</t>
  </si>
  <si>
    <t>CUARTO PODER OR SAS</t>
  </si>
  <si>
    <t>MULTI IMPRESOS SAS</t>
  </si>
  <si>
    <t>FOLIOS 9-12</t>
  </si>
  <si>
    <t>CUMPLE-16</t>
  </si>
  <si>
    <t>CUMPLE-15</t>
  </si>
  <si>
    <t>FOLIOS 17-21</t>
  </si>
  <si>
    <t xml:space="preserve"> CUMPLE </t>
  </si>
  <si>
    <t xml:space="preserve">Se verificó en la pagina WEB </t>
  </si>
  <si>
    <t>FOLIO 22</t>
  </si>
  <si>
    <t>Subgerente  Comercial</t>
  </si>
  <si>
    <t>CUMPLE 17</t>
  </si>
  <si>
    <t>PROVEDOR</t>
  </si>
  <si>
    <t xml:space="preserve">CERTIFICACION 1 </t>
  </si>
  <si>
    <t xml:space="preserve">CERTIFICACION 2 </t>
  </si>
  <si>
    <t xml:space="preserve">CERTIFICACION 3 </t>
  </si>
  <si>
    <t>CENTURY MEDIA</t>
  </si>
  <si>
    <t>EXPRECARDS</t>
  </si>
  <si>
    <t>PROMOS</t>
  </si>
  <si>
    <t xml:space="preserve">COLOMBIA FERRELECTRICA SAS </t>
  </si>
  <si>
    <t>-</t>
  </si>
  <si>
    <t xml:space="preserve">UNION TEMPORAL 4 IMPRESOS </t>
  </si>
  <si>
    <t xml:space="preserve">DESCRIPCIÓN </t>
  </si>
  <si>
    <t>OFERENTES</t>
  </si>
  <si>
    <t>2.1.2. EXISTENCIA Y REPRESENTACIÓN LEGAL</t>
  </si>
  <si>
    <t>2.1.2.1PERSONAS JURÍDICAS</t>
  </si>
  <si>
    <t>2.1.4 GARANTÍA DE SERIEDAD DE LA OFERTA</t>
  </si>
  <si>
    <t xml:space="preserve">2.1.5 CERTIFICACIÓN EXPEDIDA POR LA CONTRALORÍA GENERAL DE LA REPÚBLICA. </t>
  </si>
  <si>
    <t>2.1.6 ANTECEDENTES DISCIPLINARIOS DE LA PROCURADURÍA GENERAL DE LA NACIÓN</t>
  </si>
  <si>
    <t>2.1.7 REGISTRO UNICO TRIBUTARIO (RUT)</t>
  </si>
  <si>
    <t>2.1.8 INHABILIDADES E INCOMPATIBILIDADES</t>
  </si>
  <si>
    <t>2.1.9. INCRIPCION  EN EL REGISTRO INTERNO  DE  PROVEEDORES  DE LA  EMPRESA</t>
  </si>
  <si>
    <t xml:space="preserve">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    </t>
  </si>
  <si>
    <t xml:space="preserve">2.1.10 CERTIFICACIÓN DE PARAFISCALES LEY 789 DE 2002 Y LEY 828 DE 2003 </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</si>
  <si>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</si>
  <si>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 xml:space="preserve">El oferente deberá presentar el Certificado de Existencia y Representación Legal expedido por la Cámara de Comercio de su domicilio principal, con fecha no superior a treinta (30) días calendario de antelación a la fecha de cierre fijada para la presente invitación.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En el evento en que no se presente este documento con la oferta, la Empresa de Licores de Cundinamarca podrá solicitarlo, pero en todo caso la fecha de éste no podrá ser posterior al de la aceptación de la oferta.
</t>
  </si>
  <si>
    <t xml:space="preserve">
El representante legal de la persona jurídica, deberá anexar a la oferta fotocopia de su cédula de ciudadanía o del documento legal que acredite su identidad.</t>
  </si>
  <si>
    <t>N/A</t>
  </si>
  <si>
    <t xml:space="preserve">CUMPLE
 </t>
  </si>
  <si>
    <t>FOLIOS 10-11</t>
  </si>
  <si>
    <t>FOLIOS 9</t>
  </si>
  <si>
    <t>FOLIO 1-2 Y 15</t>
  </si>
  <si>
    <t>FOLIOS 22-26</t>
  </si>
  <si>
    <t>FOLIO 20-21</t>
  </si>
  <si>
    <t xml:space="preserve">CUMPLE
</t>
  </si>
  <si>
    <t>FUE REQUERIDO Y PRESENTADO POR EL CONTRATISTA</t>
  </si>
  <si>
    <t>PROMOS LTDA</t>
  </si>
  <si>
    <t>VALOR TOTAL</t>
  </si>
  <si>
    <t xml:space="preserve">EVALUACIÓN </t>
  </si>
  <si>
    <r>
      <rPr>
        <b/>
        <sz val="10"/>
        <rFont val="Arial"/>
        <family val="2"/>
      </rPr>
      <t xml:space="preserve">Fuerzas Militares </t>
    </r>
    <r>
      <rPr>
        <sz val="10"/>
        <rFont val="Arial"/>
        <family val="2"/>
      </rPr>
      <t xml:space="preserve">
Valor Inicial del Contrato $1.619.686.698
Adición No. 1 $291.030.189
Adición No. $485.451.060</t>
    </r>
  </si>
  <si>
    <t>Satena 
Valor del Contrato $49.532.000</t>
  </si>
  <si>
    <t xml:space="preserve">Ministerio de Defensa: Valor Inicial del Contrato $120.000.000
Adición No. 1 $ 30.000.000
</t>
  </si>
  <si>
    <t>Fuerzas Militares de Colombia Armada Nacional. Valor del Contrato $533.297.778.24</t>
  </si>
  <si>
    <t>Fuerzas Militares de Colombia Armada Nacional. Valor del Contrato $323.999.959</t>
  </si>
  <si>
    <t>Secretaria de Movilidad Valor Inicial del Contrato $1.476.776.000
Adición No. 1 700.000.000</t>
  </si>
  <si>
    <t>FOLIO 38</t>
  </si>
  <si>
    <t>FOLIOS 4-5-20</t>
  </si>
  <si>
    <t>Fabrica de Licores y Alcoholes de Antioquia Valor del Contrato: $575.134.579</t>
  </si>
  <si>
    <t>Sab Miller. Presenta Orden de Compra, no se solicta certificación teniendo en cuenta que cumple con la certificación emitida por la Fabrica de Licores y Alcoholes de Antioquia.</t>
  </si>
  <si>
    <t>Bavaria Presenta Orden de Compra, no se solicta certificación teniendo en cuenta que cumple con la certificación emitida por la Fabrica de Licores y Alcoholes de Antioquia.</t>
  </si>
  <si>
    <t>Filadelfia Group SAS.
Valor del Contrato $589.100.000. Se solicitó Copia del Contrato y fue allegada en donde se verifica el valor real del Contrato.</t>
  </si>
  <si>
    <t>Mercadeo Estratégico: Valor del Contrato $576.000.000</t>
  </si>
  <si>
    <t>Fondo Financiero Distrital de Salud: Valor del Contrato: $199.224.300. El objeto no se relaciona con la contratación de la Empresa, sin embargo no se solicita certificación adicional teniendo en cuenta que la presentada de Mercadeo Estratégico cumple con el requerimiento de la Empresa.</t>
  </si>
  <si>
    <t>ICFES: Valor del Contrato: $2.799.999.999
Adición No. 1 $645.013.824
Adición No. 2 $191.006.544.</t>
  </si>
  <si>
    <t>FOLIOS 13-14</t>
  </si>
  <si>
    <t>Blanco y Negro: Valor Contrato $329.262.850</t>
  </si>
  <si>
    <t>Lifecom: valor Contrato $279.004.880</t>
  </si>
  <si>
    <t>Industria Nacional de Gaseosa S.A. Valor del Contrato $350.000.000</t>
  </si>
  <si>
    <t>SE REQUIRIO EL DOCIMENTO POR CORREO ELECTRONICO Y FUE ALLEGADO POR EL CONTRATISTA</t>
  </si>
  <si>
    <t>FOLIO 35</t>
  </si>
  <si>
    <t>FOLIOS 25</t>
  </si>
  <si>
    <t>FOLIO 16</t>
  </si>
  <si>
    <t>FOLIO 31</t>
  </si>
  <si>
    <t xml:space="preserve">Una vez efectuada la revisión de la Cámara de Comercio por parte de la Empresa de Licores de Cundinamarca se observa que el Gerente General requiere autorización por parte de la Junta Directiva para comprometer a la sociedad en los casos establecidos en los estatutos, como se transcribe a continuación: “el Gerente General se obliga a guardar un comportamiento ético y responsable en el uso y manejo de las facultades en estos estatutos a no fraccionar los contratos para evadir la autorización de la Junta Directiva en los casos establecidos”.
La Empresa de Licores de Cundinamarca mediante correo electrónico solicitó copia de los estatutos para verificar si el Gerente General tiene plena capacidad para comprometer a la sociedad, de acuerdo con el artículo 90 de Código Civil.
Mediante correo electrónico manifiesta que cuentan con plena capacidad pero no anexan los estatutos en los cuales se pueda verificar las limitaciones con las que cuenta el Representante Legal, fueron solicitados nuevamente y no fueron entregados por el oferente.
  </t>
  </si>
  <si>
    <t>NO CUMPLE</t>
  </si>
  <si>
    <t>ITEM</t>
  </si>
  <si>
    <t>DESCRIPCIÓN TÉCNICA</t>
  </si>
  <si>
    <t>VALOR UNITARIO CON IVA</t>
  </si>
  <si>
    <t>VALOR SIN IVA</t>
  </si>
  <si>
    <t>VALOR CON IVA</t>
  </si>
  <si>
    <t>CENTURI MEDIA SA</t>
  </si>
  <si>
    <t>STRATEGY</t>
  </si>
  <si>
    <t xml:space="preserve">PROMOS </t>
  </si>
  <si>
    <t xml:space="preserve">UNION TENPORAL CUARTO IMPRESOS </t>
  </si>
  <si>
    <t>COPA CILINDRICA 2 OZ CRISTAL MEDIDAS 7,5 DE ALTO X 3,5 DE DIÁMETRO, COLORES INSTITUCIONALES, TÉCNICA DE MARCA TAMPOGRAFIA. INCLUYE 1 LOGO A 1 TINTA 1 CARA (VARIOS LOGOS DE LAS MARCAS DE LA EMPRESA DE LICORES DE CUNDINAMARCA) + TEXTO LEGAL A 1 TINTA.</t>
  </si>
  <si>
    <t>PARAGUAS GOLF 29" Poliéster pongee 190T. Mango en espuma y doble herraje metálico con fibra de vidrio. 8 cascos.Medidas: 29"-Cobertura:127 cms Casco: 48 cms ancho. Largo total: 98.5 cms. COLORES INSTITUCIONALES INCLUYE MARCA A 1 TINTA EN 4 CASCOS (VARIOS LOGOS MARCAS LICORERA DE CUNDINAMARCA) + TEXTO LEGAL A 1 TINTA</t>
  </si>
  <si>
    <t>BOLIGRAFO PLASTICO CON STYLUS. Medidas: 14 .8 cm. COLORES INSTITUCIONALES, TÉCNICA DE MARCA TAMPOGRAFIA. INCLUYE MARCA 1 LOGO A 1 TINTA (VARIOS LOGOS DE LAS MARCAS DE LA EMPRESA DE LICORES DE CUNDINAMARCA)  + TEXTO LEGAL A 1 TINTA</t>
  </si>
  <si>
    <t>CALCULADORA CLIPBOARD Tabla para anotar con calculadora solar 8 dígitos. Regla lateral 25 cm.Medidas: 32.2 cm largo x 22.2 cm ancho. COLORES INSTITUCIONALES Técnica de marca: Screen. INCLUYE MARCA 1 LOGO A 1 TINTA (VARIOS LOGOS DE LAS MARCAS DE LA EMPRESA DE LICORES DE CUNDINAMARCA) + TEXTO LEGAL A 1 TINTA</t>
  </si>
  <si>
    <t>BOTILITO FOSTER 600 ML Botilito en AS, tapa rosca con pestaña y cierre a presión, manija en caucho, con escala de capacidad impresa.Medidas: 25.5 cm X 7 cm diámetro. COLORES INSTITUCIONALES Área de marca: 4.5 cm X 3.5 cm. Técnica de marca: Tampografía. INCLUYE MARCA 1 LOGO A 1 TINTA ((VARIOS LOGOS DE LAS MARCAS DE LA EMPRESA DE LICORES DE CUNDINAMARCA)) + TEXTO LEGAL A 1 TINTA.</t>
  </si>
  <si>
    <t>GAFAS FASHION Gafas con marco de policarbonato, lentes en acrílico UV 400. 
Colores: INSTITUCIONALES. 
Medidas: 14.5 cm ancho X 14.8 cm largo.
Área de marca: 2 cm ancho X 0.5 cm alto.
Técnica de marca: Tampografía. INCLUYE MARCA 1 LOGO A 1 TINTA (VARIOS LOGOS MARCAS LICORERA DE CUNDINAMARCA) + TEXTO LEGAL A 1 TINTA</t>
  </si>
  <si>
    <t>SET DE HERRAMIENTAS CLIPPY TOOL Kit de herramientas en estuche de lona con cierre de velcro y clip metálico. Contiene 19 piezas. 
Medidas: 8 cm largo x 14.5 cm ancho. 
Colores: INSTITUCIONALES. 
Técnica de marca: Screen. 
Área de marca: 8 cm ancho. INCLUYE MARCA 1 LOGO A 1 TINTA (VARIOS LOGOS MARCAS LICORERA DE CUNDINAMARCA) + TEXTO LEGAL A 1 TINTA</t>
  </si>
  <si>
    <t>CAMISETA T-SHIRT 100% ALGODÓN 180 GRS. EN COLORES INSTITUCIONALES. CUELLO EN V Y EN CUELLO REDONDO INCLUYE ESTAMPADO A FULL COLOR EN PECHO TAMAÑO CARTA + TEXTO LEGAL ESPALDA INFERIOR A 1 TINTA. (VARIOS LOGOS DE LAS MARCAS DE LA EMPRESA DE LICORES DE CUNDINAMARCA)</t>
  </si>
  <si>
    <t xml:space="preserve">CAMISETA TIPO POLO ALGODÓN 200 GRS. CUELLOS Y PUÑOS TEJIDOS A TONO, PECHERA CON 3 BOTONES.  COLORES INSTITUCIONALES INCLUYE LOGO BORDADO EN PECHO TAMAÑO BOLSILLO, LOGO ESTAMPADO EN ESPALDA INFERIOR 1 TINTA TEXTOS LEGALES (VARIOS LOGOS DE LAS MARCAS DE LA EMPRESA DE LICORES DE CUNDINAMARCA) </t>
  </si>
  <si>
    <t>GORRA  TRUCKER 5 paneles, frente en poliéster espumado y cuatro paneles en poliéster-malla. Botón forrado y cierre a presión.
Colores: INSTITUCIONALES.
Área de marca: 11 cm.
Técnica de marca: Screen. INCLUYE MARCA ESTAMPADO CON 2 LOGOS FULL COLOR EN FRENTE Y LATERAL  (VARIOS LOGOS MARCAS LICORERA DE CUNDINAMARCA) + TEXTO LEGAL</t>
  </si>
  <si>
    <t>GORRA MODENA Gorra en poliéster, 6 paneles, con cierre en velcro.
Colores: INSTITUCIONALES
Área de marca: Se define por puntadas.
Técnica de marca: Bordado o screen. INCLUYE MARCA ESTAMPADO CON 2 LOGOS FULL COLOR EN FRENTE Y LATERAL  (VARIOS LOGOS MARCAS LICORERA DE CUNDINAMARCA) + TEXTO LEGAL</t>
  </si>
  <si>
    <t>MORRAL BACKPACK URBAN TRAVEL Morral en poliéster 1680D, con 5 bolsillos. Compartimento para laptop de 15”. Colores: INSTITUCIONALES
Medidas: 50 cm X 34 cm X 12 cm.
Área de Marca: 3,5 cm.
Técnica Marca: Láser (Líquido oxidante ) / Bordado. INCLUYE MARCA LOGO BORDADO FULL COLOR (VARIOS LOGOS MARCAS LICORERA DE CUNDINAMARCA) + TEXTO LEGAL</t>
  </si>
  <si>
    <t>RELOJ DUAL Reloj de pared. 1 pila AA no incluida. 
Medidas: 25.5 cm diámetro.
Colores: INSTITUCIONALES
Técnica de marca: Screen. Área de marca: 12 cm. INCLUYE MARCA EN TÉCNICA SCREEN FULL COLOR EN EL TABLERO (VARIOS LOGOS MARCAS LICORERA DE CUNDINAMARCA) + TEXTO LEGAL</t>
  </si>
  <si>
    <t>CUADERNO EJECUTIVO TAPA DURA IMPRESIÓN CARATULAS 4 TINTAS SOBRE PAPEL PROPALMATE DE 200 GRS, GUARDAS EN PROPALMATE 115 GRS. IMPRESIÓN A 1 TINTA, TERMINADO PLASTIFICADO MATE Y BRILLOS UV PARCIALES.  TACO X 120 HOJAS SOBRE BOND BLANCO 75 GRS IMPRESIÒN A 1X1 TINTAS. ARGOLLADO DOBLE O METÁLICO</t>
  </si>
  <si>
    <t xml:space="preserve">USB CUSTOMIZADA EN SOFT PVC, TIPO LLAVERO, ELABORADA EN 3D, CAPACIDAD 4 GB POLICROMIA, CON EMPAQUE INDIVIDUAL EN PVC TIPO ZIPLOC </t>
  </si>
  <si>
    <t>TACO ENGOMADO MEDIDAS 8X8 CMS, CONSTA DE 150 HOJAS EN BOND 60 GRS IMPRESAS A 1 TINTA EMPAQUE INDIVIDUAL TERMOENCOGIDO.</t>
  </si>
  <si>
    <t>CHALECO ELABORADO EN MATERIAL 100% POLIESTER IMPERMEABLE CON DOS BOLSILLOS DELANTEROS TIPO RIBETE CON CREMALLERA NYLON, BOLSILLO INTERNO CON CREMALLERA, FORRO EN MALLA INCLUYE 1 LOGO BORDADO EN PECHO TAMAÑO BOLSILLO, 1 LOGO EN ESPALDA ESTAMPADO A 1 TINTA (VARIOS LOGOS DE LAS MARCAS DE LA EMPRESA DE LICORES DE CUNDINAMARCA) + TEXTO LEGAL</t>
  </si>
  <si>
    <t>SPORTY BAG SENCILLA Tula morral en lona poliéster 210D. Cordón para cargar y cerrar.
Medidas: 43.5 cm alto x 34.5 cm ancho. COLORES INSTITUCIONALES. Técnica de marca: Screen.
Área de marca: 25 cm ancho.  INCLUYE LOGO BORDADO TAMAÑO BOLSILLO EN PECHO A FULL COLOR,1 LOGO ESTAMPADO EN ESPALDA A 1 TINTA (VARIOS LOGOS MARCAS LICORERA DE CUNDINAMARCA) + TEXTO LEGAL</t>
  </si>
  <si>
    <t>CHAQUETA ROMPEVIENTOS. Chaqueta tipo canguro con gorro y bolsillo para guardarla, elaborada en Poliéster. Cremallera en Nylon. Colores: INSTITUCIONALES. 
Técnica de marca: Screen / Bordado. 
Área de marca: Máximo 15 cm de ancho en el pecho..</t>
  </si>
  <si>
    <t xml:space="preserve">METRO DE CENEFA EN POLIETILENO BAJA DENSIDAD  IMPRESIÓN A 4 TINTAS TAMAÑO 60X60 CMS ROLLO X 30 KG APROX. POLIETILENO COEXTRUIDO PIGMENTADO BLANCO CALIBRE 5 </t>
  </si>
  <si>
    <t>DUMMI ELABORADO EN LONA CAMPERO MEDIDAS 2.0 MTS ALTO  X 0,47 MTS DE ANCHO FABRICADO TOTALMENTE EN SUTRATO BLANCO E IMPRESIÓN DE LA MARCA SEGÚN DISEÑO DETALLADO EL COLOR VA A FULL COLOR IMPRESIÓN DIGITAL.                                                                                                                    CADA UNIDAD INCLUYE: 1 MOTOR DE CARCAZA METALICA QUE FUNCIONA A 110 VOLTIOS CON Y 3,600 RPM, HZ=60, CONSUMO, DE 530 WATTS , CORDELES PARA AMARRE O CUERDAS DE ANCLAJE O VIENTOS DE AMARRE, ILUMINACION INTERNA CON BOMBILLO AHORRADOR DISTRIBUIDAPOR EL DUMMI, MALETIN PARA EMPAQUE Y TRANSPORTE.                                                               MATERIAL: LONA LAFSOL CAMPERINK Y LONA CAMPERO  (PESO 165+- 10 G/m3 REPELENCIA: 80% RESISTENCIA URDIMBRE MIN 980,00 N RASGADO URDIMBRE MIN 18,00 N TEMPERATURA DEFORMACION 160° C ) IMPERMEABLE 100% PROTECCION RAYOS UV RECUBRIMIENTO LAFGARD, SOLIDEZ DE COLOR Y A LA MIGRACION RESISTENTE A LA TENSION Y AL RASGADO NO DESTIÑE, TEJIDO PLANO  100% POLIESTER (PARA EXTERIORES)</t>
  </si>
  <si>
    <t>CARPA TRADICIONAL DESARMABLE TIPO KIOSKO MEDIDAS 4.00 MTS x 4.00 MTS EN LONA VERANO CUBIERTO EN LATERALES CON IMPRESIÓN EN 4 POSICIONES. Fabricada y ensamblada en tubería cuadrada de 1” x1” calibre 18 para su sistema encerchado y para sistema sostenimiento (patas) tubo cuadrado de 1 ½ “calibre 16.pintura horneada electroestática. LONA: Elaborada en lonas 100 % impermeables de larga duración con sus respectivas correas de alta resistencia para el amarre a la estructura, todo debidamente vulcanizado alta frecuencia con refuerzos en todos sus ángulos y puntos de temple, Resistente a todo tipo de intemperie en colores institucionales.</t>
  </si>
  <si>
    <t>BOLIGRAFO PALMER STYLUS Bolígrafo metálico con stylus. Mecanismo twist.</t>
  </si>
  <si>
    <t>LLAVEROS LINTERNA FLAT Llavero plástico de un led.</t>
  </si>
  <si>
    <t>BOLIGRAFO PALMER STYLUS Bolígrafo metálico con stylus. Mecanismo twist.
Colores: Institucionales.
Medidas: 12.3 cm.
Área de marca: 3.5 cm X 0.8 cm.
Técnica de marca: Láser. Incluye marca 1 logo en técnica grabado láser + texto legal  (VARIOS LOGOS MARCAS LICORERA DE CUNDINAMARCA) + TEXTO LEGAL</t>
  </si>
  <si>
    <t>PORTA TARJETAS En metal y cuero. 
Color: Silver
Medidas: 9.8 cm largo x 6.4 cm ancho. 
Técnica de marca: Láser /Pantógrafía. 
Área de marca: 5 cm. INCLUYE MARCA EN TÉCNICA GRABADO LÁSER 1 LOGO + TEXTO LEGAL  (VARIOS LOGOS MARCAS LICORERA DE CUNDINAMARCA) + TEXTO LEGAL</t>
  </si>
  <si>
    <t>TOTAL</t>
  </si>
  <si>
    <t>Lance 1</t>
  </si>
  <si>
    <t>Lance 2</t>
  </si>
  <si>
    <t>Lance 3</t>
  </si>
  <si>
    <t xml:space="preserve">1er lance </t>
  </si>
  <si>
    <t>Porcentaje descuento 5%</t>
  </si>
  <si>
    <t>Lance válido</t>
  </si>
  <si>
    <t xml:space="preserve">2do lance </t>
  </si>
  <si>
    <t xml:space="preserve">3er lance </t>
  </si>
  <si>
    <t>Lance 4</t>
  </si>
  <si>
    <t>Lance 5</t>
  </si>
  <si>
    <t>4to lance</t>
  </si>
  <si>
    <t>Exprecards</t>
  </si>
  <si>
    <t>5to lance</t>
  </si>
  <si>
    <t>Strategy ltda</t>
  </si>
  <si>
    <t>6to lance</t>
  </si>
  <si>
    <t>7to lance</t>
  </si>
  <si>
    <t>Lance 6</t>
  </si>
  <si>
    <t>Lance 7</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</si>
</sst>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 &quot;Pta&quot;_-;\-* #,##0\ &quot;Pta&quot;_-;_-* &quot;-&quot;\ &quot;Pta&quot;_-;_-@_-"/>
    <numFmt numFmtId="179" formatCode="_-* #,##0\ _P_t_a_-;\-* #,##0\ _P_t_a_-;_-* &quot;-&quot;\ _P_t_a_-;_-@_-"/>
    <numFmt numFmtId="180" formatCode="_-* #,##0.00\ &quot;Pta&quot;_-;\-* #,##0.00\ &quot;Pta&quot;_-;_-* &quot;-&quot;??\ &quot;Pta&quot;_-;_-@_-"/>
    <numFmt numFmtId="181" formatCode="_-* #,##0.00\ _P_t_a_-;\-* #,##0.00\ _P_t_a_-;_-* &quot;-&quot;??\ _P_t_a_-;_-@_-"/>
    <numFmt numFmtId="182" formatCode="&quot;$&quot;\ #,##0"/>
    <numFmt numFmtId="183" formatCode="[$$-2C0A]#,##0"/>
    <numFmt numFmtId="184" formatCode="_-* #,##0.00\ [$€]_-;\-* #,##0.00\ [$€]_-;_-* &quot;-&quot;??\ [$€]_-;_-@_-"/>
    <numFmt numFmtId="185" formatCode="&quot;$&quot;\ #,##0.000_);[Red]\(&quot;$&quot;\ #,##0.000\)"/>
    <numFmt numFmtId="186" formatCode="&quot;$&quot;\ #,##0;[Red]&quot;$&quot;\ #,##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quot;$&quot;* #,##0.00_-;\-&quot;$&quot;* #,##0.00_-;_-&quot;$&quot;* &quot;-&quot;??_-;_-@_-"/>
    <numFmt numFmtId="192" formatCode="_-&quot;$&quot;* #,##0_-;\-&quot;$&quot;* #,##0_-;_-&quot;$&quot;* &quot;-&quot;??_-;_-@_-"/>
    <numFmt numFmtId="193" formatCode="_([$$-409]* #,##0.00_);_([$$-409]* \(#,##0.00\);_([$$-409]* &quot;-&quot;??_);_(@_)"/>
    <numFmt numFmtId="194" formatCode="_([$$-409]* #,##0.0_);_([$$-409]* \(#,##0.0\);_([$$-409]* &quot;-&quot;??_);_(@_)"/>
    <numFmt numFmtId="195" formatCode="_([$$-409]* #,##0_);_([$$-409]* \(#,##0\);_([$$-409]* &quot;-&quot;??_);_(@_)"/>
    <numFmt numFmtId="196" formatCode="_-* #,##0.0\ &quot;Pta&quot;_-;\-* #,##0.0\ &quot;Pta&quot;_-;_-* &quot;-&quot;??\ &quot;Pta&quot;_-;_-@_-"/>
    <numFmt numFmtId="197" formatCode="_-* #,##0\ &quot;Pta&quot;_-;\-* #,##0\ &quot;Pta&quot;_-;_-* &quot;-&quot;??\ &quot;Pta&quot;_-;_-@_-"/>
    <numFmt numFmtId="198" formatCode="_([$$-240A]\ * #,##0.00_);_([$$-240A]\ * \(#,##0.00\);_([$$-240A]\ * &quot;-&quot;??_);_(@_)"/>
    <numFmt numFmtId="199" formatCode="_([$$-240A]\ * #,##0.0_);_([$$-240A]\ * \(#,##0.0\);_([$$-240A]\ * &quot;-&quot;??_);_(@_)"/>
    <numFmt numFmtId="200" formatCode="_([$$-240A]\ * #,##0_);_([$$-240A]\ * \(#,##0\);_([$$-240A]\ * &quot;-&quot;??_);_(@_)"/>
    <numFmt numFmtId="201" formatCode="_-* #,##0.00\ [$€-C0A]_-;\-* #,##0.00\ [$€-C0A]_-;_-* &quot;-&quot;??\ [$€-C0A]_-;_-@_-"/>
    <numFmt numFmtId="202" formatCode="&quot;$&quot;#,##0;[Red]\-&quot;$&quot;#,##0"/>
    <numFmt numFmtId="203" formatCode="_(&quot;$&quot;* #,##0_);_(&quot;$&quot;* \(#,##0\);_(&quot;$&quot;* &quot;-&quot;??_);_(@_)"/>
    <numFmt numFmtId="204" formatCode="&quot;$&quot;#,##0.00;[Red]\-&quot;$&quot;#,##0.00"/>
    <numFmt numFmtId="205" formatCode="_(&quot;$&quot;* #,##0.0_);_(&quot;$&quot;* \(#,##0.0\);_(&quot;$&quot;* &quot;-&quot;??_);_(@_)"/>
  </numFmts>
  <fonts count="65">
    <font>
      <sz val="10"/>
      <name val="Arial"/>
      <family val="0"/>
    </font>
    <font>
      <b/>
      <sz val="11"/>
      <name val="Arial"/>
      <family val="2"/>
    </font>
    <font>
      <b/>
      <sz val="9"/>
      <name val="Arial"/>
      <family val="2"/>
    </font>
    <font>
      <b/>
      <sz val="9"/>
      <name val="Tahoma"/>
      <family val="2"/>
    </font>
    <font>
      <sz val="6"/>
      <name val="Arial"/>
      <family val="2"/>
    </font>
    <font>
      <b/>
      <sz val="6"/>
      <name val="Arial"/>
      <family val="2"/>
    </font>
    <font>
      <sz val="8"/>
      <name val="Arial"/>
      <family val="2"/>
    </font>
    <font>
      <b/>
      <sz val="8"/>
      <name val="Arial"/>
      <family val="2"/>
    </font>
    <font>
      <sz val="8"/>
      <name val="Tahoma"/>
      <family val="2"/>
    </font>
    <font>
      <sz val="9"/>
      <name val="Arial"/>
      <family val="2"/>
    </font>
    <font>
      <u val="single"/>
      <sz val="10"/>
      <color indexed="12"/>
      <name val="Arial"/>
      <family val="2"/>
    </font>
    <font>
      <u val="single"/>
      <sz val="10"/>
      <color indexed="36"/>
      <name val="Arial"/>
      <family val="2"/>
    </font>
    <font>
      <b/>
      <sz val="6.5"/>
      <name val="Arial"/>
      <family val="2"/>
    </font>
    <font>
      <sz val="6.5"/>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b/>
      <sz val="6.5"/>
      <color indexed="8"/>
      <name val="Arial"/>
      <family val="2"/>
    </font>
    <font>
      <b/>
      <i/>
      <sz val="10"/>
      <color indexed="8"/>
      <name val="Arial"/>
      <family val="2"/>
    </font>
    <font>
      <b/>
      <sz val="8"/>
      <color indexed="8"/>
      <name val="Arial"/>
      <family val="2"/>
    </font>
    <font>
      <sz val="8"/>
      <color indexed="8"/>
      <name val="Arial"/>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000000"/>
      <name val="Arial"/>
      <family val="2"/>
    </font>
    <font>
      <b/>
      <sz val="6.5"/>
      <color theme="1"/>
      <name val="Arial"/>
      <family val="2"/>
    </font>
    <font>
      <b/>
      <sz val="8"/>
      <color rgb="FF000000"/>
      <name val="Arial"/>
      <family val="2"/>
    </font>
    <font>
      <sz val="8"/>
      <color rgb="FF000000"/>
      <name val="Arial"/>
      <family val="2"/>
    </font>
    <font>
      <sz val="8"/>
      <color rgb="FF000000"/>
      <name val="Calibri"/>
      <family val="2"/>
    </font>
    <font>
      <b/>
      <sz val="10"/>
      <color theme="1"/>
      <name val="Arial"/>
      <family val="2"/>
    </font>
    <font>
      <sz val="10"/>
      <color theme="1"/>
      <name val="Arial"/>
      <family val="2"/>
    </font>
    <font>
      <b/>
      <i/>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BFBFBF"/>
        <bgColor indexed="64"/>
      </patternFill>
    </fill>
    <fill>
      <patternFill patternType="solid">
        <fgColor rgb="FFFFFF00"/>
        <bgColor indexed="64"/>
      </patternFill>
    </fill>
    <fill>
      <patternFill patternType="solid">
        <fgColor rgb="FFFF0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style="thin"/>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style="thin"/>
      <right style="thin"/>
      <top/>
      <bottom style="thin"/>
    </border>
    <border>
      <left style="thin"/>
      <right style="thin"/>
      <top style="medium"/>
      <bottom style="medium"/>
    </border>
    <border>
      <left style="medium"/>
      <right style="thin"/>
      <top style="medium"/>
      <bottom>
        <color indexed="63"/>
      </bottom>
    </border>
    <border>
      <left style="medium"/>
      <right style="medium"/>
      <top/>
      <bottom/>
    </border>
    <border>
      <left/>
      <right style="medium"/>
      <top/>
      <bottom/>
    </border>
    <border>
      <left style="medium"/>
      <right/>
      <top/>
      <bottom style="medium"/>
    </border>
    <border>
      <left style="medium"/>
      <right/>
      <top style="medium"/>
      <bottom/>
    </border>
    <border>
      <left style="thin"/>
      <right style="thin"/>
      <top style="thin"/>
      <bottom>
        <color indexed="63"/>
      </bottom>
    </border>
    <border>
      <left/>
      <right style="medium"/>
      <top style="medium"/>
      <bottom/>
    </border>
    <border>
      <left style="medium"/>
      <right style="medium"/>
      <top/>
      <bottom style="medium"/>
    </border>
    <border>
      <left/>
      <right style="medium"/>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style="thin"/>
      <top style="medium"/>
      <bottom style="thin"/>
    </border>
    <border>
      <left style="thin"/>
      <right style="thin"/>
      <top/>
      <bottom/>
    </border>
    <border>
      <left style="medium"/>
      <right style="thin"/>
      <top style="thin"/>
      <bottom/>
    </border>
    <border>
      <left style="medium"/>
      <right style="thin"/>
      <top/>
      <bottom/>
    </border>
    <border>
      <left style="medium"/>
      <right style="medium"/>
      <top style="thin"/>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84"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8"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0" fontId="49" fillId="31" borderId="0" applyNumberFormat="0" applyBorder="0" applyAlignment="0" applyProtection="0"/>
    <xf numFmtId="0" fontId="39"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86">
    <xf numFmtId="0" fontId="0" fillId="0" borderId="0" xfId="0" applyAlignment="1">
      <alignment/>
    </xf>
    <xf numFmtId="0" fontId="0" fillId="0" borderId="0" xfId="0" applyFont="1" applyAlignment="1">
      <alignment/>
    </xf>
    <xf numFmtId="0" fontId="1" fillId="0" borderId="10" xfId="0" applyFont="1" applyBorder="1" applyAlignment="1">
      <alignment horizontal="center" wrapText="1"/>
    </xf>
    <xf numFmtId="0" fontId="0" fillId="0" borderId="0" xfId="0" applyFont="1" applyBorder="1" applyAlignment="1">
      <alignment/>
    </xf>
    <xf numFmtId="0" fontId="2" fillId="0" borderId="0" xfId="0" applyFont="1" applyBorder="1" applyAlignment="1">
      <alignment horizontal="left" vertical="top" wrapText="1"/>
    </xf>
    <xf numFmtId="0" fontId="4" fillId="0" borderId="0" xfId="0" applyFont="1" applyAlignment="1">
      <alignment/>
    </xf>
    <xf numFmtId="0" fontId="5" fillId="0" borderId="0" xfId="0" applyFont="1" applyAlignment="1">
      <alignment/>
    </xf>
    <xf numFmtId="0" fontId="6" fillId="0" borderId="0" xfId="0" applyFont="1" applyAlignment="1">
      <alignment/>
    </xf>
    <xf numFmtId="0" fontId="8" fillId="0" borderId="0" xfId="0" applyFont="1" applyAlignment="1">
      <alignment/>
    </xf>
    <xf numFmtId="0" fontId="2" fillId="0" borderId="0" xfId="0" applyFont="1" applyBorder="1" applyAlignment="1">
      <alignment horizontal="left" vertical="center" wrapText="1"/>
    </xf>
    <xf numFmtId="0" fontId="2" fillId="0" borderId="0" xfId="0" applyFont="1" applyBorder="1" applyAlignment="1">
      <alignment horizontal="left" vertical="top"/>
    </xf>
    <xf numFmtId="0" fontId="2" fillId="0" borderId="0" xfId="0" applyFont="1" applyBorder="1" applyAlignment="1">
      <alignment horizontal="justify" vertical="top" wrapText="1"/>
    </xf>
    <xf numFmtId="0" fontId="2" fillId="0" borderId="0" xfId="50" applyNumberFormat="1" applyFont="1" applyBorder="1" applyAlignment="1">
      <alignment horizontal="center" vertical="top" wrapText="1"/>
    </xf>
    <xf numFmtId="183" fontId="9" fillId="0" borderId="0" xfId="58" applyNumberFormat="1" applyFont="1" applyBorder="1" applyAlignment="1">
      <alignment horizontal="justify" vertical="top" wrapText="1"/>
      <protection/>
    </xf>
    <xf numFmtId="0" fontId="8" fillId="0" borderId="0" xfId="0" applyFont="1" applyBorder="1" applyAlignment="1">
      <alignment/>
    </xf>
    <xf numFmtId="0" fontId="1" fillId="0" borderId="0" xfId="0" applyFont="1" applyBorder="1" applyAlignment="1">
      <alignment horizontal="center" wrapText="1"/>
    </xf>
    <xf numFmtId="0" fontId="9" fillId="0" borderId="0" xfId="0" applyFont="1" applyBorder="1" applyAlignment="1">
      <alignment horizontal="left" vertical="top" wrapText="1"/>
    </xf>
    <xf numFmtId="0" fontId="9" fillId="0" borderId="0" xfId="0" applyFont="1" applyBorder="1" applyAlignment="1">
      <alignment vertical="top" wrapText="1"/>
    </xf>
    <xf numFmtId="0" fontId="1" fillId="0" borderId="0" xfId="0" applyFont="1" applyAlignment="1">
      <alignment horizontal="center" wrapText="1"/>
    </xf>
    <xf numFmtId="0" fontId="6" fillId="0" borderId="0" xfId="0" applyFont="1" applyBorder="1" applyAlignment="1">
      <alignment horizontal="left" vertical="top"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6" fillId="0" borderId="0" xfId="0" applyFont="1" applyBorder="1" applyAlignment="1">
      <alignment horizontal="justify" vertical="top" wrapText="1"/>
    </xf>
    <xf numFmtId="0" fontId="7" fillId="0" borderId="0" xfId="0" applyFont="1" applyBorder="1" applyAlignment="1">
      <alignment/>
    </xf>
    <xf numFmtId="0" fontId="6" fillId="0" borderId="0" xfId="0" applyFont="1" applyBorder="1" applyAlignment="1">
      <alignment horizontal="justify"/>
    </xf>
    <xf numFmtId="0" fontId="7" fillId="0" borderId="0" xfId="0" applyFont="1" applyBorder="1" applyAlignment="1">
      <alignment horizontal="justify"/>
    </xf>
    <xf numFmtId="0" fontId="6" fillId="0" borderId="0" xfId="0" applyFont="1" applyBorder="1" applyAlignment="1">
      <alignment vertical="top" wrapText="1"/>
    </xf>
    <xf numFmtId="0" fontId="7" fillId="0" borderId="0" xfId="0" applyFont="1" applyBorder="1" applyAlignment="1">
      <alignment horizontal="left" vertical="top"/>
    </xf>
    <xf numFmtId="0" fontId="7" fillId="0" borderId="11" xfId="0" applyFont="1" applyBorder="1" applyAlignment="1">
      <alignment horizontal="center" vertical="center" wrapText="1"/>
    </xf>
    <xf numFmtId="0" fontId="7" fillId="0" borderId="12" xfId="0" applyFont="1" applyBorder="1" applyAlignment="1">
      <alignment horizontal="left" vertical="center" wrapText="1"/>
    </xf>
    <xf numFmtId="0" fontId="6" fillId="0" borderId="13" xfId="0" applyFont="1" applyBorder="1" applyAlignment="1">
      <alignment horizontal="center"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2" fillId="0" borderId="0" xfId="0" applyFont="1" applyBorder="1" applyAlignment="1">
      <alignment vertical="top"/>
    </xf>
    <xf numFmtId="0" fontId="6"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vertical="center" wrapText="1"/>
    </xf>
    <xf numFmtId="0" fontId="13" fillId="0" borderId="15" xfId="0" applyFont="1" applyBorder="1" applyAlignment="1">
      <alignment horizontal="justify" vertical="top" wrapText="1"/>
    </xf>
    <xf numFmtId="0" fontId="12" fillId="0" borderId="15" xfId="0" applyFont="1" applyBorder="1" applyAlignment="1">
      <alignment/>
    </xf>
    <xf numFmtId="0" fontId="13" fillId="0" borderId="13" xfId="0" applyFont="1" applyBorder="1" applyAlignment="1">
      <alignment horizontal="justify"/>
    </xf>
    <xf numFmtId="0" fontId="12" fillId="0" borderId="15" xfId="0" applyFont="1" applyBorder="1" applyAlignment="1">
      <alignment horizontal="justify"/>
    </xf>
    <xf numFmtId="0" fontId="12" fillId="0" borderId="13" xfId="0" applyFont="1" applyBorder="1" applyAlignment="1">
      <alignment horizontal="justify"/>
    </xf>
    <xf numFmtId="0" fontId="12" fillId="0" borderId="17" xfId="0" applyFont="1" applyBorder="1" applyAlignment="1">
      <alignment vertical="top" wrapText="1"/>
    </xf>
    <xf numFmtId="0" fontId="12" fillId="0" borderId="13" xfId="0" applyFont="1" applyBorder="1" applyAlignment="1">
      <alignment vertical="center" wrapText="1"/>
    </xf>
    <xf numFmtId="0" fontId="13" fillId="0" borderId="13" xfId="0" applyFont="1" applyBorder="1" applyAlignment="1">
      <alignment horizontal="justify" wrapText="1"/>
    </xf>
    <xf numFmtId="0" fontId="13" fillId="0" borderId="17" xfId="0" applyFont="1" applyBorder="1" applyAlignment="1">
      <alignment horizontal="justify" vertical="top" wrapText="1"/>
    </xf>
    <xf numFmtId="0" fontId="0" fillId="0" borderId="0" xfId="57">
      <alignment/>
      <protection/>
    </xf>
    <xf numFmtId="0" fontId="0" fillId="0" borderId="18" xfId="57" applyFont="1" applyBorder="1" applyAlignment="1">
      <alignment horizontal="justify" vertical="top" wrapText="1"/>
      <protection/>
    </xf>
    <xf numFmtId="0" fontId="0" fillId="0" borderId="13" xfId="57" applyFont="1" applyBorder="1" applyAlignment="1">
      <alignment horizontal="justify" vertical="top"/>
      <protection/>
    </xf>
    <xf numFmtId="0" fontId="0" fillId="0" borderId="13" xfId="57" applyFont="1" applyBorder="1" applyAlignment="1">
      <alignment horizontal="justify" vertical="top" wrapText="1"/>
      <protection/>
    </xf>
    <xf numFmtId="195" fontId="56" fillId="0" borderId="13" xfId="54" applyNumberFormat="1" applyFont="1" applyBorder="1" applyAlignment="1">
      <alignment horizontal="justify" vertical="top" wrapText="1"/>
    </xf>
    <xf numFmtId="195" fontId="56" fillId="0" borderId="13" xfId="52" applyNumberFormat="1" applyFont="1" applyBorder="1" applyAlignment="1">
      <alignment horizontal="justify" vertical="top" wrapText="1"/>
    </xf>
    <xf numFmtId="0" fontId="14" fillId="19" borderId="19" xfId="57" applyFont="1" applyFill="1" applyBorder="1" applyAlignment="1">
      <alignment horizontal="justify" vertical="top"/>
      <protection/>
    </xf>
    <xf numFmtId="0" fontId="14" fillId="19" borderId="20" xfId="57" applyFont="1" applyFill="1" applyBorder="1" applyAlignment="1">
      <alignment horizontal="justify" vertical="top"/>
      <protection/>
    </xf>
    <xf numFmtId="200" fontId="0" fillId="0" borderId="13" xfId="52" applyNumberFormat="1" applyFont="1" applyBorder="1" applyAlignment="1">
      <alignment horizontal="justify" vertical="top" wrapText="1"/>
    </xf>
    <xf numFmtId="0" fontId="7" fillId="0" borderId="13" xfId="0" applyFont="1" applyBorder="1" applyAlignment="1">
      <alignment horizontal="center"/>
    </xf>
    <xf numFmtId="0" fontId="0" fillId="0" borderId="13" xfId="57" applyFont="1" applyFill="1" applyBorder="1" applyAlignment="1">
      <alignment horizontal="justify" vertical="top"/>
      <protection/>
    </xf>
    <xf numFmtId="0" fontId="0" fillId="0" borderId="13" xfId="57" applyFont="1" applyFill="1" applyBorder="1" applyAlignment="1">
      <alignment horizontal="center" vertical="top"/>
      <protection/>
    </xf>
    <xf numFmtId="0" fontId="0" fillId="0" borderId="13" xfId="57" applyBorder="1">
      <alignment/>
      <protection/>
    </xf>
    <xf numFmtId="0" fontId="57" fillId="0" borderId="13" xfId="57" applyFont="1" applyBorder="1" applyAlignment="1">
      <alignment horizontal="justify" vertical="top" wrapText="1"/>
      <protection/>
    </xf>
    <xf numFmtId="186" fontId="57" fillId="0" borderId="13" xfId="54" applyNumberFormat="1" applyFont="1" applyBorder="1" applyAlignment="1">
      <alignment horizontal="justify" vertical="top"/>
    </xf>
    <xf numFmtId="186" fontId="14" fillId="0" borderId="13" xfId="54" applyNumberFormat="1" applyFont="1" applyBorder="1" applyAlignment="1">
      <alignment horizontal="justify" vertical="top"/>
    </xf>
    <xf numFmtId="0" fontId="12" fillId="33" borderId="13"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13" fillId="33" borderId="13" xfId="0" applyFont="1" applyFill="1" applyBorder="1" applyAlignment="1">
      <alignment horizontal="justify"/>
    </xf>
    <xf numFmtId="0" fontId="12" fillId="33" borderId="13" xfId="0" applyNumberFormat="1" applyFont="1" applyFill="1" applyBorder="1" applyAlignment="1">
      <alignment horizontal="center" vertical="center" wrapText="1"/>
    </xf>
    <xf numFmtId="0" fontId="13" fillId="33" borderId="13" xfId="0" applyFont="1" applyFill="1" applyBorder="1" applyAlignment="1">
      <alignment/>
    </xf>
    <xf numFmtId="0" fontId="0" fillId="33" borderId="13" xfId="0" applyFont="1" applyFill="1" applyBorder="1" applyAlignment="1">
      <alignment/>
    </xf>
    <xf numFmtId="16" fontId="12" fillId="33" borderId="13" xfId="0" applyNumberFormat="1"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2" fillId="33" borderId="13" xfId="0" applyFont="1" applyFill="1" applyBorder="1" applyAlignment="1">
      <alignment horizontal="justify" vertical="top" wrapText="1"/>
    </xf>
    <xf numFmtId="0" fontId="12" fillId="33" borderId="13" xfId="0" applyFont="1" applyFill="1" applyBorder="1" applyAlignment="1">
      <alignment/>
    </xf>
    <xf numFmtId="0" fontId="13" fillId="33" borderId="13" xfId="0" applyFont="1" applyFill="1" applyBorder="1" applyAlignment="1">
      <alignment wrapText="1"/>
    </xf>
    <xf numFmtId="0" fontId="6" fillId="33" borderId="0" xfId="0" applyFont="1" applyFill="1" applyBorder="1" applyAlignment="1">
      <alignment vertical="top" wrapText="1"/>
    </xf>
    <xf numFmtId="0" fontId="6" fillId="33" borderId="0" xfId="0" applyFont="1" applyFill="1" applyBorder="1" applyAlignment="1">
      <alignment horizontal="center" vertical="top" wrapText="1"/>
    </xf>
    <xf numFmtId="0" fontId="9" fillId="33" borderId="0" xfId="0" applyFont="1" applyFill="1" applyBorder="1" applyAlignment="1">
      <alignment horizontal="justify" vertical="top" wrapText="1"/>
    </xf>
    <xf numFmtId="0" fontId="0" fillId="33" borderId="0" xfId="0" applyFont="1" applyFill="1" applyAlignment="1">
      <alignment/>
    </xf>
    <xf numFmtId="0" fontId="6" fillId="33" borderId="0" xfId="0" applyFont="1" applyFill="1" applyBorder="1" applyAlignment="1">
      <alignment horizontal="left" vertical="top" wrapText="1"/>
    </xf>
    <xf numFmtId="0" fontId="7" fillId="33" borderId="0" xfId="0" applyFont="1" applyFill="1" applyBorder="1" applyAlignment="1">
      <alignment horizontal="left" vertical="top"/>
    </xf>
    <xf numFmtId="2" fontId="3" fillId="33" borderId="0" xfId="0" applyNumberFormat="1" applyFont="1" applyFill="1" applyBorder="1" applyAlignment="1">
      <alignment horizontal="left" wrapText="1"/>
    </xf>
    <xf numFmtId="0" fontId="2" fillId="33" borderId="0" xfId="0" applyFont="1" applyFill="1" applyBorder="1" applyAlignment="1">
      <alignment vertical="top" wrapText="1"/>
    </xf>
    <xf numFmtId="0" fontId="7" fillId="33" borderId="0" xfId="0" applyFont="1" applyFill="1" applyBorder="1" applyAlignment="1">
      <alignment horizontal="left" vertical="top" wrapText="1"/>
    </xf>
    <xf numFmtId="0" fontId="2" fillId="33" borderId="0" xfId="0" applyFont="1" applyFill="1" applyBorder="1" applyAlignment="1">
      <alignment horizontal="left" vertical="top" wrapText="1"/>
    </xf>
    <xf numFmtId="0" fontId="0" fillId="33" borderId="0" xfId="0" applyFont="1" applyFill="1" applyBorder="1" applyAlignment="1">
      <alignment/>
    </xf>
    <xf numFmtId="0" fontId="2" fillId="33" borderId="0" xfId="0" applyFont="1" applyFill="1" applyBorder="1" applyAlignment="1">
      <alignment horizontal="left" vertical="center" wrapText="1"/>
    </xf>
    <xf numFmtId="0" fontId="8" fillId="33" borderId="0" xfId="0" applyFont="1" applyFill="1" applyBorder="1" applyAlignment="1">
      <alignment/>
    </xf>
    <xf numFmtId="0" fontId="7" fillId="33" borderId="0" xfId="0" applyNumberFormat="1" applyFont="1" applyFill="1" applyBorder="1" applyAlignment="1">
      <alignment horizontal="center" vertical="center" wrapText="1"/>
    </xf>
    <xf numFmtId="0" fontId="8" fillId="33" borderId="0" xfId="0" applyFont="1" applyFill="1" applyAlignment="1">
      <alignment/>
    </xf>
    <xf numFmtId="0" fontId="7" fillId="33" borderId="0" xfId="0" applyNumberFormat="1" applyFont="1" applyFill="1" applyAlignment="1">
      <alignment horizontal="center" vertical="center" wrapText="1"/>
    </xf>
    <xf numFmtId="0" fontId="7" fillId="33" borderId="0" xfId="0" applyFont="1" applyFill="1" applyBorder="1" applyAlignment="1">
      <alignment horizontal="center" vertical="center" wrapText="1"/>
    </xf>
    <xf numFmtId="0" fontId="6" fillId="33" borderId="0" xfId="0" applyFont="1" applyFill="1" applyBorder="1" applyAlignment="1">
      <alignment horizontal="justify"/>
    </xf>
    <xf numFmtId="0" fontId="6" fillId="33" borderId="0" xfId="0" applyFont="1" applyFill="1" applyBorder="1" applyAlignment="1">
      <alignment horizontal="center" wrapText="1"/>
    </xf>
    <xf numFmtId="0" fontId="6" fillId="33" borderId="0" xfId="0" applyFont="1" applyFill="1" applyBorder="1" applyAlignment="1">
      <alignment horizontal="justify" vertical="top" wrapText="1"/>
    </xf>
    <xf numFmtId="0" fontId="7" fillId="33" borderId="0" xfId="0" applyFont="1" applyFill="1" applyBorder="1" applyAlignment="1">
      <alignment vertical="top" wrapText="1"/>
    </xf>
    <xf numFmtId="0" fontId="6" fillId="33" borderId="0" xfId="0" applyFont="1" applyFill="1" applyAlignment="1">
      <alignment/>
    </xf>
    <xf numFmtId="0" fontId="13" fillId="33" borderId="13" xfId="0" applyFont="1" applyFill="1" applyBorder="1" applyAlignment="1">
      <alignment horizontal="justify" vertical="top" wrapText="1"/>
    </xf>
    <xf numFmtId="0" fontId="13" fillId="0" borderId="15" xfId="0" applyFont="1" applyBorder="1" applyAlignment="1">
      <alignment horizontal="left" vertical="center" wrapText="1"/>
    </xf>
    <xf numFmtId="0" fontId="13" fillId="0" borderId="15" xfId="0" applyFont="1" applyBorder="1" applyAlignment="1">
      <alignment horizontal="justify" vertical="center"/>
    </xf>
    <xf numFmtId="0" fontId="59" fillId="34" borderId="13" xfId="0" applyFont="1" applyFill="1" applyBorder="1" applyAlignment="1">
      <alignment horizontal="center" vertical="center" wrapText="1"/>
    </xf>
    <xf numFmtId="0" fontId="60" fillId="0" borderId="13" xfId="0" applyFont="1" applyBorder="1" applyAlignment="1">
      <alignment horizontal="center" vertical="center" wrapText="1"/>
    </xf>
    <xf numFmtId="0" fontId="61" fillId="0" borderId="13" xfId="0" applyFont="1" applyBorder="1" applyAlignment="1">
      <alignment vertical="center" wrapText="1"/>
    </xf>
    <xf numFmtId="202" fontId="60" fillId="0" borderId="13" xfId="0" applyNumberFormat="1" applyFont="1" applyBorder="1" applyAlignment="1">
      <alignment horizontal="center" vertical="center"/>
    </xf>
    <xf numFmtId="0" fontId="59" fillId="0" borderId="0" xfId="0" applyFont="1" applyBorder="1" applyAlignment="1">
      <alignment vertical="center" wrapText="1"/>
    </xf>
    <xf numFmtId="0" fontId="60" fillId="0" borderId="21" xfId="0" applyFont="1" applyBorder="1" applyAlignment="1">
      <alignment vertical="center" wrapText="1"/>
    </xf>
    <xf numFmtId="0" fontId="61" fillId="0" borderId="22" xfId="0" applyFont="1" applyBorder="1" applyAlignment="1">
      <alignment vertical="center" wrapText="1"/>
    </xf>
    <xf numFmtId="202" fontId="60" fillId="0" borderId="21" xfId="0" applyNumberFormat="1" applyFont="1" applyBorder="1" applyAlignment="1">
      <alignment horizontal="center" vertical="center"/>
    </xf>
    <xf numFmtId="0" fontId="60" fillId="0" borderId="23" xfId="0" applyFont="1" applyBorder="1" applyAlignment="1">
      <alignment horizontal="center" vertical="center" wrapText="1"/>
    </xf>
    <xf numFmtId="0" fontId="60" fillId="0" borderId="11" xfId="0" applyFont="1" applyBorder="1" applyAlignment="1">
      <alignment vertical="center" wrapText="1"/>
    </xf>
    <xf numFmtId="0" fontId="60" fillId="0" borderId="24" xfId="0" applyFont="1" applyBorder="1" applyAlignment="1">
      <alignment vertical="center" wrapText="1"/>
    </xf>
    <xf numFmtId="0" fontId="61" fillId="0" borderId="25" xfId="0" applyFont="1" applyBorder="1" applyAlignment="1">
      <alignment vertical="center" wrapText="1"/>
    </xf>
    <xf numFmtId="202" fontId="60" fillId="0" borderId="26" xfId="0" applyNumberFormat="1" applyFont="1" applyBorder="1" applyAlignment="1">
      <alignment horizontal="center" vertical="center"/>
    </xf>
    <xf numFmtId="0" fontId="60" fillId="0" borderId="27" xfId="0" applyFont="1" applyBorder="1" applyAlignment="1">
      <alignment horizontal="center" vertical="center" wrapText="1"/>
    </xf>
    <xf numFmtId="0" fontId="61" fillId="0" borderId="28" xfId="0" applyFont="1" applyBorder="1" applyAlignment="1">
      <alignment vertical="center" wrapText="1"/>
    </xf>
    <xf numFmtId="202" fontId="60" fillId="0" borderId="28" xfId="0" applyNumberFormat="1" applyFont="1" applyBorder="1" applyAlignment="1">
      <alignment horizontal="center" vertical="center"/>
    </xf>
    <xf numFmtId="0" fontId="61" fillId="0" borderId="28" xfId="0" applyFont="1" applyBorder="1" applyAlignment="1">
      <alignment horizontal="center" vertical="center" wrapText="1"/>
    </xf>
    <xf numFmtId="180" fontId="0" fillId="0" borderId="13" xfId="52" applyFont="1" applyBorder="1" applyAlignment="1">
      <alignment horizontal="center"/>
    </xf>
    <xf numFmtId="0" fontId="0" fillId="0" borderId="13" xfId="0" applyBorder="1" applyAlignment="1">
      <alignment/>
    </xf>
    <xf numFmtId="203" fontId="0" fillId="0" borderId="13" xfId="52" applyNumberFormat="1" applyFont="1" applyBorder="1" applyAlignment="1">
      <alignment/>
    </xf>
    <xf numFmtId="203" fontId="0" fillId="35" borderId="13" xfId="52" applyNumberFormat="1" applyFont="1" applyFill="1" applyBorder="1" applyAlignment="1">
      <alignment/>
    </xf>
    <xf numFmtId="0" fontId="62" fillId="0" borderId="13" xfId="0" applyFont="1" applyBorder="1" applyAlignment="1">
      <alignment vertical="center"/>
    </xf>
    <xf numFmtId="0" fontId="62" fillId="0" borderId="13" xfId="0" applyFont="1" applyBorder="1" applyAlignment="1">
      <alignment horizontal="justify" vertical="center"/>
    </xf>
    <xf numFmtId="0" fontId="55" fillId="0" borderId="13" xfId="0" applyFont="1" applyBorder="1" applyAlignment="1">
      <alignment/>
    </xf>
    <xf numFmtId="203" fontId="63" fillId="0" borderId="13" xfId="52" applyNumberFormat="1" applyFont="1" applyBorder="1" applyAlignment="1">
      <alignment horizontal="right" vertical="center"/>
    </xf>
    <xf numFmtId="204" fontId="63" fillId="0" borderId="13" xfId="0" applyNumberFormat="1" applyFont="1" applyBorder="1" applyAlignment="1">
      <alignment horizontal="right" vertical="center"/>
    </xf>
    <xf numFmtId="202" fontId="63" fillId="0" borderId="13" xfId="0" applyNumberFormat="1" applyFont="1" applyBorder="1" applyAlignment="1">
      <alignment horizontal="right" vertical="center"/>
    </xf>
    <xf numFmtId="0" fontId="63" fillId="0" borderId="13" xfId="0" applyFont="1" applyBorder="1" applyAlignment="1">
      <alignment vertical="center"/>
    </xf>
    <xf numFmtId="203" fontId="63" fillId="0" borderId="13" xfId="52" applyNumberFormat="1" applyFont="1" applyBorder="1" applyAlignment="1">
      <alignment horizontal="center" vertical="center"/>
    </xf>
    <xf numFmtId="180" fontId="63" fillId="0" borderId="13" xfId="52" applyFont="1" applyBorder="1" applyAlignment="1">
      <alignment horizontal="center" vertical="center"/>
    </xf>
    <xf numFmtId="0" fontId="63" fillId="0" borderId="13" xfId="0" applyFont="1" applyBorder="1" applyAlignment="1">
      <alignment horizontal="right" vertical="center"/>
    </xf>
    <xf numFmtId="177" fontId="63" fillId="0" borderId="13" xfId="0" applyNumberFormat="1" applyFont="1" applyBorder="1" applyAlignment="1">
      <alignment horizontal="right" vertical="center"/>
    </xf>
    <xf numFmtId="180" fontId="63" fillId="0" borderId="13" xfId="52" applyFont="1" applyBorder="1" applyAlignment="1">
      <alignment horizontal="right" vertical="center"/>
    </xf>
    <xf numFmtId="0" fontId="0" fillId="36" borderId="13" xfId="0" applyFill="1" applyBorder="1" applyAlignment="1">
      <alignment/>
    </xf>
    <xf numFmtId="180" fontId="0" fillId="0" borderId="13" xfId="52" applyFont="1" applyBorder="1" applyAlignment="1">
      <alignment/>
    </xf>
    <xf numFmtId="191" fontId="63" fillId="0" borderId="13" xfId="0" applyNumberFormat="1" applyFont="1" applyBorder="1" applyAlignment="1">
      <alignment horizontal="right" vertical="center"/>
    </xf>
    <xf numFmtId="203" fontId="63" fillId="0" borderId="13" xfId="0" applyNumberFormat="1" applyFont="1" applyBorder="1" applyAlignment="1">
      <alignment horizontal="right" vertical="center"/>
    </xf>
    <xf numFmtId="205" fontId="63" fillId="0" borderId="13" xfId="52" applyNumberFormat="1" applyFont="1" applyBorder="1" applyAlignment="1">
      <alignment horizontal="right" vertical="center"/>
    </xf>
    <xf numFmtId="0" fontId="7" fillId="33" borderId="13" xfId="0" applyFont="1" applyFill="1" applyBorder="1" applyAlignment="1">
      <alignment horizontal="center"/>
    </xf>
    <xf numFmtId="0" fontId="12" fillId="0" borderId="13" xfId="0" applyFont="1" applyBorder="1" applyAlignment="1">
      <alignment horizontal="center" vertical="center" wrapText="1"/>
    </xf>
    <xf numFmtId="0" fontId="12" fillId="33" borderId="13"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6" fillId="0" borderId="0" xfId="0" applyFont="1" applyBorder="1" applyAlignment="1">
      <alignment horizontal="center" wrapText="1"/>
    </xf>
    <xf numFmtId="0" fontId="7" fillId="0" borderId="0" xfId="0" applyFont="1" applyBorder="1" applyAlignment="1">
      <alignment horizontal="left" vertical="top"/>
    </xf>
    <xf numFmtId="0" fontId="12" fillId="0" borderId="13" xfId="0" applyFont="1" applyBorder="1" applyAlignment="1">
      <alignment horizontal="left" wrapText="1"/>
    </xf>
    <xf numFmtId="0" fontId="12" fillId="33" borderId="29" xfId="0" applyFont="1" applyFill="1" applyBorder="1" applyAlignment="1">
      <alignment horizontal="center"/>
    </xf>
    <xf numFmtId="0" fontId="12" fillId="33" borderId="30" xfId="0" applyFont="1" applyFill="1" applyBorder="1" applyAlignment="1">
      <alignment horizontal="center"/>
    </xf>
    <xf numFmtId="0" fontId="12" fillId="33" borderId="31" xfId="0" applyFont="1" applyFill="1" applyBorder="1" applyAlignment="1">
      <alignment horizontal="center" vertical="top" wrapText="1"/>
    </xf>
    <xf numFmtId="0" fontId="14" fillId="19" borderId="32" xfId="57" applyFont="1" applyFill="1" applyBorder="1" applyAlignment="1">
      <alignment horizontal="center" vertical="top"/>
      <protection/>
    </xf>
    <xf numFmtId="0" fontId="14" fillId="19" borderId="33" xfId="57" applyFont="1" applyFill="1" applyBorder="1" applyAlignment="1">
      <alignment horizontal="center" vertical="top"/>
      <protection/>
    </xf>
    <xf numFmtId="0" fontId="0" fillId="0" borderId="34" xfId="57" applyFont="1" applyBorder="1" applyAlignment="1">
      <alignment horizontal="center" vertical="top"/>
      <protection/>
    </xf>
    <xf numFmtId="0" fontId="0" fillId="0" borderId="35" xfId="57" applyFont="1" applyBorder="1" applyAlignment="1">
      <alignment horizontal="center" vertical="top"/>
      <protection/>
    </xf>
    <xf numFmtId="0" fontId="0" fillId="0" borderId="17" xfId="57" applyFont="1" applyBorder="1" applyAlignment="1">
      <alignment horizontal="center" vertical="top"/>
      <protection/>
    </xf>
    <xf numFmtId="0" fontId="0" fillId="0" borderId="30" xfId="57" applyFont="1" applyBorder="1" applyAlignment="1">
      <alignment horizontal="center" vertical="top"/>
      <protection/>
    </xf>
    <xf numFmtId="200" fontId="64" fillId="0" borderId="25" xfId="52" applyNumberFormat="1" applyFont="1" applyBorder="1" applyAlignment="1">
      <alignment horizontal="center" vertical="top" wrapText="1"/>
    </xf>
    <xf numFmtId="200" fontId="64" fillId="0" borderId="18" xfId="52" applyNumberFormat="1" applyFont="1" applyBorder="1" applyAlignment="1">
      <alignment horizontal="center" vertical="top" wrapText="1"/>
    </xf>
    <xf numFmtId="186" fontId="57" fillId="0" borderId="25" xfId="54" applyNumberFormat="1" applyFont="1" applyBorder="1" applyAlignment="1">
      <alignment horizontal="center" vertical="top"/>
    </xf>
    <xf numFmtId="186" fontId="57" fillId="0" borderId="18" xfId="54" applyNumberFormat="1" applyFont="1" applyBorder="1" applyAlignment="1">
      <alignment horizontal="center" vertical="top"/>
    </xf>
    <xf numFmtId="0" fontId="2" fillId="0" borderId="0" xfId="57" applyFont="1" applyBorder="1" applyAlignment="1">
      <alignment horizontal="left" vertical="top" wrapText="1"/>
      <protection/>
    </xf>
    <xf numFmtId="0" fontId="9" fillId="0" borderId="0" xfId="57" applyFont="1" applyBorder="1" applyAlignment="1">
      <alignment horizontal="left" vertical="top" wrapText="1"/>
      <protection/>
    </xf>
    <xf numFmtId="0" fontId="0" fillId="0" borderId="13" xfId="57" applyFont="1" applyFill="1" applyBorder="1" applyAlignment="1">
      <alignment horizontal="justify" vertical="top"/>
      <protection/>
    </xf>
    <xf numFmtId="0" fontId="0" fillId="0" borderId="13" xfId="0" applyBorder="1" applyAlignment="1">
      <alignment horizontal="center"/>
    </xf>
    <xf numFmtId="202" fontId="60" fillId="0" borderId="25" xfId="0" applyNumberFormat="1" applyFont="1" applyBorder="1" applyAlignment="1">
      <alignment horizontal="center" vertical="center"/>
    </xf>
    <xf numFmtId="202" fontId="60" fillId="0" borderId="36" xfId="0" applyNumberFormat="1" applyFont="1" applyBorder="1" applyAlignment="1">
      <alignment horizontal="center" vertical="center"/>
    </xf>
    <xf numFmtId="202" fontId="60" fillId="0" borderId="18" xfId="0" applyNumberFormat="1" applyFont="1" applyBorder="1" applyAlignment="1">
      <alignment horizontal="center" vertical="center"/>
    </xf>
    <xf numFmtId="0" fontId="60" fillId="0" borderId="11" xfId="0" applyFont="1" applyBorder="1" applyAlignment="1">
      <alignment horizontal="center" vertical="center" wrapText="1"/>
    </xf>
    <xf numFmtId="0" fontId="60" fillId="0" borderId="21"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21" xfId="0" applyFont="1" applyBorder="1" applyAlignment="1">
      <alignment horizontal="center" vertical="center" wrapText="1"/>
    </xf>
    <xf numFmtId="202" fontId="60" fillId="0" borderId="11" xfId="0" applyNumberFormat="1" applyFont="1" applyBorder="1" applyAlignment="1">
      <alignment horizontal="center" vertical="center"/>
    </xf>
    <xf numFmtId="202" fontId="60" fillId="0" borderId="21" xfId="0" applyNumberFormat="1" applyFont="1" applyBorder="1" applyAlignment="1">
      <alignment horizontal="center" vertical="center"/>
    </xf>
    <xf numFmtId="202" fontId="60" fillId="0" borderId="37" xfId="0" applyNumberFormat="1" applyFont="1" applyBorder="1" applyAlignment="1">
      <alignment horizontal="center" vertical="center"/>
    </xf>
    <xf numFmtId="202" fontId="60" fillId="0" borderId="38" xfId="0" applyNumberFormat="1" applyFont="1" applyBorder="1" applyAlignment="1">
      <alignment horizontal="center" vertical="center"/>
    </xf>
    <xf numFmtId="202" fontId="60" fillId="0" borderId="14" xfId="0" applyNumberFormat="1" applyFont="1" applyBorder="1" applyAlignment="1">
      <alignment horizontal="center" vertical="center"/>
    </xf>
    <xf numFmtId="0" fontId="60" fillId="0" borderId="27" xfId="0" applyFont="1" applyBorder="1" applyAlignment="1">
      <alignment horizontal="center" vertical="center" wrapText="1"/>
    </xf>
    <xf numFmtId="0" fontId="61" fillId="0" borderId="27" xfId="0" applyFont="1" applyBorder="1" applyAlignment="1">
      <alignment horizontal="center" vertical="center" wrapText="1"/>
    </xf>
    <xf numFmtId="202" fontId="60" fillId="0" borderId="27" xfId="0" applyNumberFormat="1" applyFont="1" applyBorder="1" applyAlignment="1">
      <alignment horizontal="center" vertical="center"/>
    </xf>
    <xf numFmtId="0" fontId="61" fillId="0" borderId="39" xfId="0" applyFont="1" applyBorder="1" applyAlignment="1">
      <alignment horizontal="center" vertical="center" wrapText="1"/>
    </xf>
    <xf numFmtId="0" fontId="60" fillId="0" borderId="13" xfId="0" applyFont="1" applyBorder="1" applyAlignment="1">
      <alignment horizontal="center" vertical="center" wrapText="1"/>
    </xf>
    <xf numFmtId="0" fontId="61" fillId="0" borderId="13" xfId="0" applyFont="1" applyBorder="1" applyAlignment="1">
      <alignment horizontal="center" vertical="center" wrapText="1"/>
    </xf>
    <xf numFmtId="202" fontId="60" fillId="0" borderId="13" xfId="0" applyNumberFormat="1" applyFont="1" applyBorder="1" applyAlignment="1">
      <alignment horizontal="center" vertical="center"/>
    </xf>
    <xf numFmtId="0" fontId="1" fillId="0" borderId="0" xfId="0" applyFont="1" applyAlignment="1">
      <alignment horizontal="center" wrapText="1"/>
    </xf>
    <xf numFmtId="0" fontId="9"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left"/>
    </xf>
    <xf numFmtId="0" fontId="1" fillId="0" borderId="0" xfId="0" applyFont="1" applyAlignment="1">
      <alignment horizont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Moneda 2" xfId="54"/>
    <cellStyle name="Neutral" xfId="55"/>
    <cellStyle name="Normal 2" xfId="56"/>
    <cellStyle name="Normal 3" xfId="57"/>
    <cellStyle name="Normal_CONVOCATORIA No. 044 DISTRIBUIDOR"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76200</xdr:rowOff>
    </xdr:from>
    <xdr:to>
      <xdr:col>7</xdr:col>
      <xdr:colOff>447675</xdr:colOff>
      <xdr:row>38</xdr:row>
      <xdr:rowOff>95250</xdr:rowOff>
    </xdr:to>
    <xdr:pic>
      <xdr:nvPicPr>
        <xdr:cNvPr id="1" name="Imagen 2"/>
        <xdr:cNvPicPr preferRelativeResize="1">
          <a:picLocks noChangeAspect="1"/>
        </xdr:cNvPicPr>
      </xdr:nvPicPr>
      <xdr:blipFill>
        <a:blip r:embed="rId1"/>
        <a:stretch>
          <a:fillRect/>
        </a:stretch>
      </xdr:blipFill>
      <xdr:spPr>
        <a:xfrm>
          <a:off x="66675" y="238125"/>
          <a:ext cx="5715000" cy="6010275"/>
        </a:xfrm>
        <a:prstGeom prst="rect">
          <a:avLst/>
        </a:prstGeom>
        <a:noFill/>
        <a:ln w="9525" cmpd="sng">
          <a:noFill/>
        </a:ln>
      </xdr:spPr>
    </xdr:pic>
    <xdr:clientData/>
  </xdr:twoCellAnchor>
  <xdr:twoCellAnchor editAs="oneCell">
    <xdr:from>
      <xdr:col>0</xdr:col>
      <xdr:colOff>76200</xdr:colOff>
      <xdr:row>56</xdr:row>
      <xdr:rowOff>9525</xdr:rowOff>
    </xdr:from>
    <xdr:to>
      <xdr:col>7</xdr:col>
      <xdr:colOff>457200</xdr:colOff>
      <xdr:row>92</xdr:row>
      <xdr:rowOff>142875</xdr:rowOff>
    </xdr:to>
    <xdr:pic>
      <xdr:nvPicPr>
        <xdr:cNvPr id="2" name="Imagen 3"/>
        <xdr:cNvPicPr preferRelativeResize="1">
          <a:picLocks noChangeAspect="1"/>
        </xdr:cNvPicPr>
      </xdr:nvPicPr>
      <xdr:blipFill>
        <a:blip r:embed="rId2"/>
        <a:stretch>
          <a:fillRect/>
        </a:stretch>
      </xdr:blipFill>
      <xdr:spPr>
        <a:xfrm>
          <a:off x="76200" y="9077325"/>
          <a:ext cx="5715000" cy="5962650"/>
        </a:xfrm>
        <a:prstGeom prst="rect">
          <a:avLst/>
        </a:prstGeom>
        <a:noFill/>
        <a:ln w="9525" cmpd="sng">
          <a:noFill/>
        </a:ln>
      </xdr:spPr>
    </xdr:pic>
    <xdr:clientData/>
  </xdr:twoCellAnchor>
  <xdr:twoCellAnchor editAs="oneCell">
    <xdr:from>
      <xdr:col>0</xdr:col>
      <xdr:colOff>104775</xdr:colOff>
      <xdr:row>111</xdr:row>
      <xdr:rowOff>104775</xdr:rowOff>
    </xdr:from>
    <xdr:to>
      <xdr:col>7</xdr:col>
      <xdr:colOff>485775</xdr:colOff>
      <xdr:row>162</xdr:row>
      <xdr:rowOff>28575</xdr:rowOff>
    </xdr:to>
    <xdr:pic>
      <xdr:nvPicPr>
        <xdr:cNvPr id="3" name="Imagen 4"/>
        <xdr:cNvPicPr preferRelativeResize="1">
          <a:picLocks noChangeAspect="1"/>
        </xdr:cNvPicPr>
      </xdr:nvPicPr>
      <xdr:blipFill>
        <a:blip r:embed="rId3"/>
        <a:stretch>
          <a:fillRect/>
        </a:stretch>
      </xdr:blipFill>
      <xdr:spPr>
        <a:xfrm>
          <a:off x="104775" y="18078450"/>
          <a:ext cx="5715000" cy="818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3"/>
  <sheetViews>
    <sheetView view="pageLayout" zoomScale="82" zoomScaleNormal="75" zoomScalePageLayoutView="82" workbookViewId="0" topLeftCell="A1">
      <selection activeCell="A23" sqref="A23"/>
    </sheetView>
  </sheetViews>
  <sheetFormatPr defaultColWidth="11.421875" defaultRowHeight="12.75"/>
  <cols>
    <col min="1" max="1" width="37.8515625" style="7" customWidth="1"/>
    <col min="2" max="2" width="17.140625" style="95" customWidth="1"/>
    <col min="3" max="3" width="18.8515625" style="95" customWidth="1"/>
    <col min="4" max="4" width="15.57421875" style="95" customWidth="1"/>
    <col min="5" max="5" width="17.57421875" style="89" customWidth="1"/>
    <col min="6" max="6" width="27.57421875" style="77" customWidth="1"/>
    <col min="7" max="7" width="9.28125" style="77" customWidth="1"/>
    <col min="8" max="8" width="12.28125" style="77" customWidth="1"/>
    <col min="9" max="16384" width="11.421875" style="1" customWidth="1"/>
  </cols>
  <sheetData>
    <row r="1" spans="1:8" ht="12.75">
      <c r="A1" s="56" t="s">
        <v>84</v>
      </c>
      <c r="B1" s="137" t="s">
        <v>85</v>
      </c>
      <c r="C1" s="137"/>
      <c r="D1" s="137"/>
      <c r="E1" s="137"/>
      <c r="F1" s="137"/>
      <c r="G1" s="137"/>
      <c r="H1" s="137"/>
    </row>
    <row r="2" spans="1:8" ht="46.5" customHeight="1">
      <c r="A2" s="138" t="s">
        <v>2</v>
      </c>
      <c r="B2" s="139" t="s">
        <v>37</v>
      </c>
      <c r="C2" s="139" t="s">
        <v>32</v>
      </c>
      <c r="D2" s="139" t="s">
        <v>108</v>
      </c>
      <c r="E2" s="139" t="s">
        <v>34</v>
      </c>
      <c r="F2" s="139" t="s">
        <v>35</v>
      </c>
      <c r="G2" s="139" t="s">
        <v>36</v>
      </c>
      <c r="H2" s="139"/>
    </row>
    <row r="3" spans="1:8" ht="29.25" customHeight="1">
      <c r="A3" s="138"/>
      <c r="B3" s="139"/>
      <c r="C3" s="139"/>
      <c r="D3" s="139"/>
      <c r="E3" s="139"/>
      <c r="F3" s="139"/>
      <c r="G3" s="63" t="s">
        <v>63</v>
      </c>
      <c r="H3" s="63" t="s">
        <v>64</v>
      </c>
    </row>
    <row r="4" spans="1:8" ht="38.25" customHeight="1">
      <c r="A4" s="37" t="s">
        <v>28</v>
      </c>
      <c r="B4" s="63" t="s">
        <v>22</v>
      </c>
      <c r="C4" s="63" t="s">
        <v>42</v>
      </c>
      <c r="D4" s="63" t="s">
        <v>45</v>
      </c>
      <c r="E4" s="63" t="s">
        <v>29</v>
      </c>
      <c r="F4" s="63" t="s">
        <v>24</v>
      </c>
      <c r="G4" s="140" t="s">
        <v>24</v>
      </c>
      <c r="H4" s="141"/>
    </row>
    <row r="5" spans="1:8" ht="63.75" customHeight="1">
      <c r="A5" s="38" t="s">
        <v>8</v>
      </c>
      <c r="B5" s="64" t="s">
        <v>17</v>
      </c>
      <c r="C5" s="64" t="s">
        <v>6</v>
      </c>
      <c r="D5" s="64" t="s">
        <v>6</v>
      </c>
      <c r="E5" s="64" t="s">
        <v>6</v>
      </c>
      <c r="F5" s="64" t="s">
        <v>6</v>
      </c>
      <c r="G5" s="64" t="s">
        <v>6</v>
      </c>
      <c r="H5" s="64" t="s">
        <v>6</v>
      </c>
    </row>
    <row r="6" spans="1:8" ht="12.75">
      <c r="A6" s="39" t="s">
        <v>86</v>
      </c>
      <c r="B6" s="65"/>
      <c r="C6" s="65"/>
      <c r="D6" s="65"/>
      <c r="E6" s="66"/>
      <c r="F6" s="67"/>
      <c r="G6" s="67"/>
      <c r="H6" s="68"/>
    </row>
    <row r="7" spans="1:8" ht="15.75" customHeight="1">
      <c r="A7" s="39" t="s">
        <v>87</v>
      </c>
      <c r="B7" s="69" t="s">
        <v>38</v>
      </c>
      <c r="C7" s="63" t="s">
        <v>104</v>
      </c>
      <c r="D7" s="63" t="s">
        <v>65</v>
      </c>
      <c r="E7" s="63" t="s">
        <v>56</v>
      </c>
      <c r="F7" s="63" t="s">
        <v>50</v>
      </c>
      <c r="G7" s="63" t="s">
        <v>50</v>
      </c>
      <c r="H7" s="63" t="s">
        <v>65</v>
      </c>
    </row>
    <row r="8" spans="1:8" ht="231" customHeight="1">
      <c r="A8" s="97" t="s">
        <v>97</v>
      </c>
      <c r="B8" s="63" t="s">
        <v>3</v>
      </c>
      <c r="C8" s="63" t="s">
        <v>6</v>
      </c>
      <c r="D8" s="63" t="s">
        <v>6</v>
      </c>
      <c r="E8" s="63" t="s">
        <v>6</v>
      </c>
      <c r="F8" s="96" t="s">
        <v>135</v>
      </c>
      <c r="G8" s="63" t="s">
        <v>6</v>
      </c>
      <c r="H8" s="63" t="s">
        <v>6</v>
      </c>
    </row>
    <row r="9" spans="1:8" ht="87" customHeight="1">
      <c r="A9" s="46" t="s">
        <v>98</v>
      </c>
      <c r="B9" s="63" t="s">
        <v>39</v>
      </c>
      <c r="C9" s="63" t="s">
        <v>73</v>
      </c>
      <c r="D9" s="63" t="s">
        <v>47</v>
      </c>
      <c r="E9" s="63" t="s">
        <v>47</v>
      </c>
      <c r="F9" s="63" t="s">
        <v>52</v>
      </c>
      <c r="G9" s="63" t="s">
        <v>67</v>
      </c>
      <c r="H9" s="63" t="s">
        <v>66</v>
      </c>
    </row>
    <row r="10" spans="1:8" ht="15.75" customHeight="1">
      <c r="A10" s="43" t="s">
        <v>61</v>
      </c>
      <c r="B10" s="147"/>
      <c r="C10" s="147"/>
      <c r="D10" s="147"/>
      <c r="E10" s="147"/>
      <c r="F10" s="147"/>
      <c r="G10" s="145" t="s">
        <v>126</v>
      </c>
      <c r="H10" s="146"/>
    </row>
    <row r="11" spans="1:8" ht="50.25" customHeight="1">
      <c r="A11" s="38" t="s">
        <v>62</v>
      </c>
      <c r="B11" s="63" t="s">
        <v>99</v>
      </c>
      <c r="C11" s="63" t="s">
        <v>99</v>
      </c>
      <c r="D11" s="63" t="s">
        <v>99</v>
      </c>
      <c r="E11" s="66"/>
      <c r="F11" s="63"/>
      <c r="G11" s="145" t="s">
        <v>6</v>
      </c>
      <c r="H11" s="146"/>
    </row>
    <row r="12" spans="1:8" ht="24" customHeight="1">
      <c r="A12" s="41" t="s">
        <v>88</v>
      </c>
      <c r="B12" s="63" t="s">
        <v>40</v>
      </c>
      <c r="C12" s="63" t="s">
        <v>43</v>
      </c>
      <c r="D12" s="63" t="s">
        <v>48</v>
      </c>
      <c r="E12" s="63" t="s">
        <v>57</v>
      </c>
      <c r="F12" s="63" t="s">
        <v>51</v>
      </c>
      <c r="G12" s="140" t="s">
        <v>68</v>
      </c>
      <c r="H12" s="141"/>
    </row>
    <row r="13" spans="1:8" ht="116.25" customHeight="1">
      <c r="A13" s="40" t="s">
        <v>14</v>
      </c>
      <c r="B13" s="63" t="s">
        <v>3</v>
      </c>
      <c r="C13" s="63" t="s">
        <v>6</v>
      </c>
      <c r="D13" s="63" t="s">
        <v>6</v>
      </c>
      <c r="E13" s="63" t="s">
        <v>6</v>
      </c>
      <c r="F13" s="63" t="s">
        <v>6</v>
      </c>
      <c r="G13" s="140" t="s">
        <v>6</v>
      </c>
      <c r="H13" s="141"/>
    </row>
    <row r="14" spans="1:8" ht="24.75" customHeight="1">
      <c r="A14" s="41" t="s">
        <v>89</v>
      </c>
      <c r="B14" s="63" t="s">
        <v>102</v>
      </c>
      <c r="C14" s="63" t="s">
        <v>44</v>
      </c>
      <c r="D14" s="63" t="s">
        <v>117</v>
      </c>
      <c r="E14" s="63" t="s">
        <v>58</v>
      </c>
      <c r="F14" s="63" t="s">
        <v>53</v>
      </c>
      <c r="G14" s="63" t="s">
        <v>70</v>
      </c>
      <c r="H14" s="63" t="s">
        <v>70</v>
      </c>
    </row>
    <row r="15" spans="1:8" ht="93.75" customHeight="1">
      <c r="A15" s="38" t="s">
        <v>12</v>
      </c>
      <c r="B15" s="63" t="s">
        <v>3</v>
      </c>
      <c r="C15" s="63" t="s">
        <v>6</v>
      </c>
      <c r="D15" s="63" t="s">
        <v>6</v>
      </c>
      <c r="E15" s="63" t="s">
        <v>6</v>
      </c>
      <c r="F15" s="63" t="s">
        <v>6</v>
      </c>
      <c r="G15" s="63" t="s">
        <v>6</v>
      </c>
      <c r="H15" s="63" t="s">
        <v>6</v>
      </c>
    </row>
    <row r="16" spans="1:8" ht="26.25" customHeight="1">
      <c r="A16" s="41" t="s">
        <v>90</v>
      </c>
      <c r="B16" s="63" t="s">
        <v>101</v>
      </c>
      <c r="C16" s="63" t="s">
        <v>105</v>
      </c>
      <c r="D16" s="63" t="s">
        <v>46</v>
      </c>
      <c r="E16" s="63" t="s">
        <v>59</v>
      </c>
      <c r="F16" s="63" t="s">
        <v>54</v>
      </c>
      <c r="G16" s="63" t="s">
        <v>70</v>
      </c>
      <c r="H16" s="63" t="s">
        <v>70</v>
      </c>
    </row>
    <row r="17" spans="1:8" ht="51.75" customHeight="1">
      <c r="A17" s="38" t="s">
        <v>18</v>
      </c>
      <c r="B17" s="63" t="s">
        <v>100</v>
      </c>
      <c r="C17" s="63" t="s">
        <v>106</v>
      </c>
      <c r="D17" s="63" t="s">
        <v>6</v>
      </c>
      <c r="E17" s="63" t="s">
        <v>6</v>
      </c>
      <c r="F17" s="63" t="s">
        <v>6</v>
      </c>
      <c r="G17" s="63" t="s">
        <v>6</v>
      </c>
      <c r="H17" s="63" t="s">
        <v>6</v>
      </c>
    </row>
    <row r="18" spans="1:8" ht="52.5" customHeight="1">
      <c r="A18" s="41" t="s">
        <v>91</v>
      </c>
      <c r="B18" s="63" t="s">
        <v>41</v>
      </c>
      <c r="C18" s="63" t="s">
        <v>107</v>
      </c>
      <c r="D18" s="63" t="s">
        <v>49</v>
      </c>
      <c r="E18" s="63" t="s">
        <v>60</v>
      </c>
      <c r="F18" s="63" t="s">
        <v>55</v>
      </c>
      <c r="G18" s="63" t="s">
        <v>71</v>
      </c>
      <c r="H18" s="63" t="s">
        <v>130</v>
      </c>
    </row>
    <row r="19" spans="1:8" ht="74.25" customHeight="1">
      <c r="A19" s="38" t="s">
        <v>19</v>
      </c>
      <c r="B19" s="63" t="s">
        <v>3</v>
      </c>
      <c r="C19" s="63" t="s">
        <v>69</v>
      </c>
      <c r="D19" s="63" t="s">
        <v>6</v>
      </c>
      <c r="E19" s="63" t="s">
        <v>6</v>
      </c>
      <c r="F19" s="63" t="s">
        <v>6</v>
      </c>
      <c r="G19" s="63" t="s">
        <v>6</v>
      </c>
      <c r="H19" s="63" t="s">
        <v>6</v>
      </c>
    </row>
    <row r="20" spans="1:8" ht="25.5" customHeight="1">
      <c r="A20" s="41" t="s">
        <v>92</v>
      </c>
      <c r="B20" s="69" t="s">
        <v>103</v>
      </c>
      <c r="C20" s="63" t="s">
        <v>42</v>
      </c>
      <c r="D20" s="63" t="s">
        <v>118</v>
      </c>
      <c r="E20" s="63" t="s">
        <v>29</v>
      </c>
      <c r="F20" s="63" t="s">
        <v>24</v>
      </c>
      <c r="G20" s="63" t="s">
        <v>55</v>
      </c>
      <c r="H20" s="63" t="s">
        <v>60</v>
      </c>
    </row>
    <row r="21" spans="1:8" ht="118.5" customHeight="1">
      <c r="A21" s="38" t="s">
        <v>9</v>
      </c>
      <c r="B21" s="63" t="s">
        <v>3</v>
      </c>
      <c r="C21" s="63" t="s">
        <v>6</v>
      </c>
      <c r="D21" s="63" t="s">
        <v>6</v>
      </c>
      <c r="E21" s="63" t="s">
        <v>6</v>
      </c>
      <c r="F21" s="63" t="s">
        <v>6</v>
      </c>
      <c r="G21" s="63" t="s">
        <v>6</v>
      </c>
      <c r="H21" s="63" t="s">
        <v>6</v>
      </c>
    </row>
    <row r="22" spans="1:8" ht="28.5" customHeight="1">
      <c r="A22" s="42" t="s">
        <v>93</v>
      </c>
      <c r="B22" s="63" t="s">
        <v>23</v>
      </c>
      <c r="C22" s="63" t="s">
        <v>23</v>
      </c>
      <c r="D22" s="63" t="s">
        <v>23</v>
      </c>
      <c r="E22" s="66" t="s">
        <v>23</v>
      </c>
      <c r="F22" s="66" t="s">
        <v>23</v>
      </c>
      <c r="G22" s="66" t="s">
        <v>23</v>
      </c>
      <c r="H22" s="66" t="s">
        <v>23</v>
      </c>
    </row>
    <row r="23" spans="1:8" ht="143.25" customHeight="1">
      <c r="A23" s="98" t="s">
        <v>94</v>
      </c>
      <c r="B23" s="63" t="s">
        <v>3</v>
      </c>
      <c r="C23" s="63" t="s">
        <v>6</v>
      </c>
      <c r="D23" s="63" t="s">
        <v>6</v>
      </c>
      <c r="E23" s="66" t="s">
        <v>6</v>
      </c>
      <c r="F23" s="66" t="s">
        <v>6</v>
      </c>
      <c r="G23" s="66" t="s">
        <v>6</v>
      </c>
      <c r="H23" s="66" t="s">
        <v>6</v>
      </c>
    </row>
    <row r="24" spans="1:8" ht="18.75">
      <c r="A24" s="42" t="s">
        <v>95</v>
      </c>
      <c r="B24" s="63" t="s">
        <v>133</v>
      </c>
      <c r="C24" s="70"/>
      <c r="D24" s="63" t="s">
        <v>44</v>
      </c>
      <c r="E24" s="66" t="s">
        <v>131</v>
      </c>
      <c r="F24" s="66" t="s">
        <v>134</v>
      </c>
      <c r="G24" s="66" t="s">
        <v>53</v>
      </c>
      <c r="H24" s="66" t="s">
        <v>132</v>
      </c>
    </row>
    <row r="25" spans="1:8" ht="211.5" customHeight="1">
      <c r="A25" s="45" t="s">
        <v>96</v>
      </c>
      <c r="B25" s="63" t="s">
        <v>6</v>
      </c>
      <c r="C25" s="71" t="s">
        <v>107</v>
      </c>
      <c r="D25" s="63" t="s">
        <v>6</v>
      </c>
      <c r="E25" s="66" t="s">
        <v>6</v>
      </c>
      <c r="F25" s="63" t="s">
        <v>6</v>
      </c>
      <c r="G25" s="63" t="s">
        <v>6</v>
      </c>
      <c r="H25" s="63" t="s">
        <v>6</v>
      </c>
    </row>
    <row r="26" spans="1:8" ht="12.75">
      <c r="A26" s="42" t="s">
        <v>5</v>
      </c>
      <c r="B26" s="63" t="s">
        <v>3</v>
      </c>
      <c r="C26" s="63" t="s">
        <v>6</v>
      </c>
      <c r="D26" s="63" t="s">
        <v>6</v>
      </c>
      <c r="E26" s="66" t="s">
        <v>6</v>
      </c>
      <c r="F26" s="72" t="s">
        <v>136</v>
      </c>
      <c r="G26" s="72" t="s">
        <v>6</v>
      </c>
      <c r="H26" s="72" t="s">
        <v>6</v>
      </c>
    </row>
    <row r="27" spans="1:8" ht="31.5" customHeight="1">
      <c r="A27" s="144" t="s">
        <v>4</v>
      </c>
      <c r="B27" s="144"/>
      <c r="C27" s="144"/>
      <c r="D27" s="144"/>
      <c r="E27" s="73"/>
      <c r="F27" s="67"/>
      <c r="G27" s="67"/>
      <c r="H27" s="68"/>
    </row>
    <row r="28" spans="1:5" ht="10.5" customHeight="1">
      <c r="A28" s="26"/>
      <c r="B28" s="74"/>
      <c r="C28" s="75"/>
      <c r="D28" s="75"/>
      <c r="E28" s="76"/>
    </row>
    <row r="29" spans="1:5" ht="9.75" customHeight="1">
      <c r="A29" s="26"/>
      <c r="B29" s="74"/>
      <c r="C29" s="75"/>
      <c r="D29" s="75"/>
      <c r="E29" s="76"/>
    </row>
    <row r="30" spans="1:5" ht="12.75">
      <c r="A30" s="19"/>
      <c r="B30" s="78"/>
      <c r="C30" s="75"/>
      <c r="D30" s="75"/>
      <c r="E30" s="76"/>
    </row>
    <row r="31" spans="1:5" ht="12.75">
      <c r="A31" s="19"/>
      <c r="B31" s="78"/>
      <c r="C31" s="75"/>
      <c r="D31" s="75"/>
      <c r="E31" s="76"/>
    </row>
    <row r="32" spans="1:5" ht="21" customHeight="1">
      <c r="A32" s="19"/>
      <c r="B32" s="78"/>
      <c r="C32" s="75"/>
      <c r="D32" s="75"/>
      <c r="E32" s="76"/>
    </row>
    <row r="33" spans="1:5" ht="14.25" customHeight="1">
      <c r="A33" s="143" t="s">
        <v>21</v>
      </c>
      <c r="B33" s="143"/>
      <c r="C33" s="79"/>
      <c r="D33" s="79"/>
      <c r="E33" s="80"/>
    </row>
    <row r="34" spans="1:5" ht="14.25" customHeight="1">
      <c r="A34" s="26" t="s">
        <v>13</v>
      </c>
      <c r="B34" s="74"/>
      <c r="C34" s="74"/>
      <c r="D34" s="74"/>
      <c r="E34" s="81"/>
    </row>
    <row r="35" spans="1:5" ht="12.75">
      <c r="A35" s="19"/>
      <c r="B35" s="82"/>
      <c r="C35" s="82"/>
      <c r="D35" s="82"/>
      <c r="E35" s="83"/>
    </row>
    <row r="36" spans="1:5" ht="12.75">
      <c r="A36" s="3"/>
      <c r="B36" s="84"/>
      <c r="C36" s="84"/>
      <c r="D36" s="84"/>
      <c r="E36" s="85"/>
    </row>
    <row r="37" spans="1:5" ht="12.75">
      <c r="A37" s="14"/>
      <c r="B37" s="86"/>
      <c r="C37" s="86"/>
      <c r="D37" s="86"/>
      <c r="E37" s="87"/>
    </row>
    <row r="38" spans="1:5" ht="12.75">
      <c r="A38" s="14"/>
      <c r="B38" s="86"/>
      <c r="C38" s="86"/>
      <c r="D38" s="86"/>
      <c r="E38" s="87"/>
    </row>
    <row r="39" spans="1:4" ht="12.75">
      <c r="A39" s="8"/>
      <c r="B39" s="88"/>
      <c r="C39" s="88"/>
      <c r="D39" s="88"/>
    </row>
    <row r="40" spans="1:4" ht="12.75">
      <c r="A40" s="8"/>
      <c r="B40" s="88"/>
      <c r="C40" s="88"/>
      <c r="D40" s="88"/>
    </row>
    <row r="41" spans="1:4" ht="12.75">
      <c r="A41" s="8"/>
      <c r="B41" s="88"/>
      <c r="C41" s="88"/>
      <c r="D41" s="88"/>
    </row>
    <row r="42" spans="1:4" ht="12.75">
      <c r="A42" s="8"/>
      <c r="B42" s="88"/>
      <c r="C42" s="88"/>
      <c r="D42" s="88"/>
    </row>
    <row r="43" spans="1:4" ht="12.75">
      <c r="A43" s="8"/>
      <c r="B43" s="88"/>
      <c r="C43" s="88"/>
      <c r="D43" s="88"/>
    </row>
    <row r="44" spans="1:4" ht="12.75">
      <c r="A44" s="8"/>
      <c r="B44" s="88"/>
      <c r="C44" s="88"/>
      <c r="D44" s="88"/>
    </row>
    <row r="45" spans="1:4" ht="12.75">
      <c r="A45" s="8"/>
      <c r="B45" s="88"/>
      <c r="C45" s="88"/>
      <c r="D45" s="88"/>
    </row>
    <row r="46" spans="1:4" ht="12.75">
      <c r="A46" s="8"/>
      <c r="B46" s="88"/>
      <c r="C46" s="88"/>
      <c r="D46" s="88"/>
    </row>
    <row r="47" spans="1:4" ht="12.75">
      <c r="A47" s="8"/>
      <c r="B47" s="88"/>
      <c r="C47" s="88"/>
      <c r="D47" s="88"/>
    </row>
    <row r="48" spans="1:4" ht="12.75">
      <c r="A48" s="8"/>
      <c r="B48" s="88"/>
      <c r="C48" s="88"/>
      <c r="D48" s="88"/>
    </row>
    <row r="49" spans="1:4" ht="12.75">
      <c r="A49" s="8"/>
      <c r="B49" s="88"/>
      <c r="C49" s="88"/>
      <c r="D49" s="88"/>
    </row>
    <row r="50" spans="1:4" ht="12.75">
      <c r="A50" s="8"/>
      <c r="B50" s="88"/>
      <c r="C50" s="88"/>
      <c r="D50" s="88"/>
    </row>
    <row r="51" spans="1:4" ht="12.75">
      <c r="A51" s="8"/>
      <c r="B51" s="88"/>
      <c r="C51" s="88"/>
      <c r="D51" s="88"/>
    </row>
    <row r="52" spans="1:4" ht="12.75">
      <c r="A52" s="8"/>
      <c r="B52" s="88"/>
      <c r="C52" s="88"/>
      <c r="D52" s="88"/>
    </row>
    <row r="53" spans="1:4" ht="12.75">
      <c r="A53" s="8"/>
      <c r="B53" s="88"/>
      <c r="C53" s="88"/>
      <c r="D53" s="88"/>
    </row>
    <row r="54" spans="1:4" ht="12.75">
      <c r="A54" s="8"/>
      <c r="B54" s="88"/>
      <c r="C54" s="88"/>
      <c r="D54" s="88"/>
    </row>
    <row r="55" spans="1:4" ht="12.75">
      <c r="A55" s="8"/>
      <c r="B55" s="88"/>
      <c r="C55" s="88"/>
      <c r="D55" s="88"/>
    </row>
    <row r="56" spans="1:4" ht="12.75">
      <c r="A56" s="8"/>
      <c r="B56" s="88"/>
      <c r="C56" s="88"/>
      <c r="D56" s="88"/>
    </row>
    <row r="57" spans="1:4" ht="12.75">
      <c r="A57" s="8"/>
      <c r="B57" s="88"/>
      <c r="C57" s="88"/>
      <c r="D57" s="88"/>
    </row>
    <row r="58" spans="1:4" ht="12.75">
      <c r="A58" s="8"/>
      <c r="B58" s="88"/>
      <c r="C58" s="88"/>
      <c r="D58" s="88"/>
    </row>
    <row r="59" spans="1:4" ht="12.75">
      <c r="A59" s="8"/>
      <c r="B59" s="88"/>
      <c r="C59" s="88"/>
      <c r="D59" s="88"/>
    </row>
    <row r="60" spans="1:4" ht="12.75">
      <c r="A60" s="8"/>
      <c r="B60" s="88"/>
      <c r="C60" s="88"/>
      <c r="D60" s="88"/>
    </row>
    <row r="61" spans="1:4" ht="12.75">
      <c r="A61" s="8"/>
      <c r="B61" s="88"/>
      <c r="C61" s="88"/>
      <c r="D61" s="88"/>
    </row>
    <row r="62" spans="1:4" ht="12.75">
      <c r="A62" s="8"/>
      <c r="B62" s="88"/>
      <c r="C62" s="88"/>
      <c r="D62" s="88"/>
    </row>
    <row r="63" spans="1:4" ht="12.75">
      <c r="A63" s="8"/>
      <c r="B63" s="88"/>
      <c r="C63" s="88"/>
      <c r="D63" s="88"/>
    </row>
    <row r="64" spans="1:4" ht="12.75">
      <c r="A64" s="8"/>
      <c r="B64" s="88"/>
      <c r="C64" s="88"/>
      <c r="D64" s="88"/>
    </row>
    <row r="65" spans="1:4" ht="12.75">
      <c r="A65" s="8"/>
      <c r="B65" s="88"/>
      <c r="C65" s="88"/>
      <c r="D65" s="88"/>
    </row>
    <row r="66" spans="1:4" ht="12.75">
      <c r="A66" s="8"/>
      <c r="B66" s="88"/>
      <c r="C66" s="88"/>
      <c r="D66" s="88"/>
    </row>
    <row r="67" spans="1:4" ht="12.75">
      <c r="A67" s="8"/>
      <c r="B67" s="88"/>
      <c r="C67" s="88"/>
      <c r="D67" s="88"/>
    </row>
    <row r="68" spans="1:4" ht="12.75">
      <c r="A68" s="8"/>
      <c r="B68" s="88"/>
      <c r="C68" s="88"/>
      <c r="D68" s="88"/>
    </row>
    <row r="69" spans="1:4" ht="12.75">
      <c r="A69" s="8"/>
      <c r="B69" s="88"/>
      <c r="C69" s="88"/>
      <c r="D69" s="88"/>
    </row>
    <row r="70" spans="1:4" ht="12.75">
      <c r="A70" s="8"/>
      <c r="B70" s="88"/>
      <c r="C70" s="88"/>
      <c r="D70" s="88"/>
    </row>
    <row r="71" spans="1:4" ht="12.75">
      <c r="A71" s="8"/>
      <c r="B71" s="88"/>
      <c r="C71" s="88"/>
      <c r="D71" s="88"/>
    </row>
    <row r="72" spans="1:4" ht="12.75">
      <c r="A72" s="8"/>
      <c r="B72" s="88"/>
      <c r="C72" s="88"/>
      <c r="D72" s="88"/>
    </row>
    <row r="73" spans="1:4" ht="12.75">
      <c r="A73" s="8"/>
      <c r="B73" s="88"/>
      <c r="C73" s="88"/>
      <c r="D73" s="88"/>
    </row>
    <row r="74" spans="1:4" ht="12.75">
      <c r="A74" s="8"/>
      <c r="B74" s="88"/>
      <c r="C74" s="88"/>
      <c r="D74" s="88"/>
    </row>
    <row r="75" spans="1:4" ht="24.75" customHeight="1">
      <c r="A75" s="20"/>
      <c r="B75" s="90"/>
      <c r="C75" s="90"/>
      <c r="D75" s="90"/>
    </row>
    <row r="76" spans="1:4" ht="12.75">
      <c r="A76" s="21"/>
      <c r="B76" s="90"/>
      <c r="C76" s="90"/>
      <c r="D76" s="90"/>
    </row>
    <row r="77" spans="1:4" ht="12.75">
      <c r="A77" s="22"/>
      <c r="B77" s="90"/>
      <c r="C77" s="90"/>
      <c r="D77" s="90"/>
    </row>
    <row r="78" spans="1:4" ht="12.75">
      <c r="A78" s="23"/>
      <c r="B78" s="91"/>
      <c r="C78" s="91"/>
      <c r="D78" s="91"/>
    </row>
    <row r="79" spans="1:4" ht="12.75">
      <c r="A79" s="23"/>
      <c r="B79" s="90"/>
      <c r="C79" s="90"/>
      <c r="D79" s="90"/>
    </row>
    <row r="80" spans="1:4" ht="12.75">
      <c r="A80" s="22"/>
      <c r="B80" s="90"/>
      <c r="C80" s="90"/>
      <c r="D80" s="90"/>
    </row>
    <row r="81" spans="1:4" ht="12.75">
      <c r="A81" s="25"/>
      <c r="B81" s="90"/>
      <c r="C81" s="90"/>
      <c r="D81" s="90"/>
    </row>
    <row r="82" spans="1:4" ht="12.75">
      <c r="A82" s="24"/>
      <c r="B82" s="90"/>
      <c r="C82" s="90"/>
      <c r="D82" s="90"/>
    </row>
    <row r="83" spans="1:4" ht="12.75">
      <c r="A83" s="25"/>
      <c r="B83" s="90"/>
      <c r="C83" s="90"/>
      <c r="D83" s="90"/>
    </row>
    <row r="84" spans="1:4" ht="12.75">
      <c r="A84" s="22"/>
      <c r="B84" s="90"/>
      <c r="C84" s="90"/>
      <c r="D84" s="90"/>
    </row>
    <row r="85" spans="1:4" ht="12.75">
      <c r="A85" s="25"/>
      <c r="B85" s="90"/>
      <c r="C85" s="90"/>
      <c r="D85" s="90"/>
    </row>
    <row r="86" spans="1:4" ht="12.75">
      <c r="A86" s="24"/>
      <c r="B86" s="90"/>
      <c r="C86" s="90"/>
      <c r="D86" s="90"/>
    </row>
    <row r="87" spans="1:4" ht="12.75">
      <c r="A87" s="25"/>
      <c r="B87" s="90"/>
      <c r="C87" s="90"/>
      <c r="D87" s="90"/>
    </row>
    <row r="88" spans="1:4" ht="12.75">
      <c r="A88" s="24"/>
      <c r="B88" s="90"/>
      <c r="C88" s="90"/>
      <c r="D88" s="90"/>
    </row>
    <row r="89" spans="1:4" ht="12.75">
      <c r="A89" s="25"/>
      <c r="B89" s="90"/>
      <c r="C89" s="90"/>
      <c r="D89" s="90"/>
    </row>
    <row r="90" spans="1:4" ht="122.25" customHeight="1">
      <c r="A90" s="22"/>
      <c r="B90" s="90"/>
      <c r="C90" s="90"/>
      <c r="D90" s="90"/>
    </row>
    <row r="91" spans="1:4" ht="12.75">
      <c r="A91" s="25"/>
      <c r="B91" s="90"/>
      <c r="C91" s="90"/>
      <c r="D91" s="90"/>
    </row>
    <row r="92" spans="1:4" ht="12.75">
      <c r="A92" s="24"/>
      <c r="B92" s="90"/>
      <c r="C92" s="90"/>
      <c r="D92" s="90"/>
    </row>
    <row r="93" spans="1:4" ht="12.75">
      <c r="A93" s="25"/>
      <c r="B93" s="90"/>
      <c r="C93" s="90"/>
      <c r="D93" s="90"/>
    </row>
    <row r="94" spans="1:4" ht="12.75">
      <c r="A94" s="24"/>
      <c r="B94" s="90"/>
      <c r="C94" s="90"/>
      <c r="D94" s="90"/>
    </row>
    <row r="95" spans="1:4" ht="12.75">
      <c r="A95" s="25"/>
      <c r="B95" s="90"/>
      <c r="C95" s="90"/>
      <c r="D95" s="90"/>
    </row>
    <row r="96" spans="1:4" ht="12.75">
      <c r="A96" s="142"/>
      <c r="B96" s="142"/>
      <c r="C96" s="92"/>
      <c r="D96" s="92"/>
    </row>
    <row r="97" spans="1:4" ht="12.75">
      <c r="A97" s="26"/>
      <c r="B97" s="74"/>
      <c r="C97" s="74"/>
      <c r="D97" s="74"/>
    </row>
    <row r="98" spans="1:4" ht="12.75">
      <c r="A98" s="22"/>
      <c r="B98" s="93"/>
      <c r="C98" s="93"/>
      <c r="D98" s="93"/>
    </row>
    <row r="99" spans="1:4" ht="12.75">
      <c r="A99" s="22"/>
      <c r="B99" s="93"/>
      <c r="C99" s="93"/>
      <c r="D99" s="93"/>
    </row>
    <row r="100" spans="1:4" ht="12.75">
      <c r="A100" s="27"/>
      <c r="B100" s="79"/>
      <c r="C100" s="79"/>
      <c r="D100" s="79"/>
    </row>
    <row r="101" spans="1:4" ht="12.75">
      <c r="A101" s="26"/>
      <c r="B101" s="94"/>
      <c r="C101" s="94"/>
      <c r="D101" s="94"/>
    </row>
    <row r="102" spans="1:4" ht="12.75">
      <c r="A102" s="14"/>
      <c r="B102" s="86"/>
      <c r="C102" s="86"/>
      <c r="D102" s="86"/>
    </row>
    <row r="103" spans="1:4" ht="12.75">
      <c r="A103" s="14"/>
      <c r="B103" s="86"/>
      <c r="C103" s="86"/>
      <c r="D103" s="86"/>
    </row>
  </sheetData>
  <sheetProtection/>
  <mergeCells count="17">
    <mergeCell ref="G12:H12"/>
    <mergeCell ref="G13:H13"/>
    <mergeCell ref="A96:B96"/>
    <mergeCell ref="A33:B33"/>
    <mergeCell ref="A27:D27"/>
    <mergeCell ref="G2:H2"/>
    <mergeCell ref="G4:H4"/>
    <mergeCell ref="G11:H11"/>
    <mergeCell ref="G10:H10"/>
    <mergeCell ref="B10:F10"/>
    <mergeCell ref="B1:H1"/>
    <mergeCell ref="A2:A3"/>
    <mergeCell ref="B2:B3"/>
    <mergeCell ref="C2:C3"/>
    <mergeCell ref="D2:D3"/>
    <mergeCell ref="E2:E3"/>
    <mergeCell ref="F2:F3"/>
  </mergeCells>
  <printOptions horizontalCentered="1" verticalCentered="1"/>
  <pageMargins left="0.393700787401575" right="0.393700787401575" top="0.9375" bottom="0" header="0.393700787401575" footer="0"/>
  <pageSetup horizontalDpi="600" verticalDpi="600" orientation="landscape" paperSize="14" r:id="rId1"/>
  <headerFooter alignWithMargins="0">
    <oddHeader>&amp;C&amp;"Arial,Negrita"&amp;14 EVALUACIÓN JURÍDICA INVITACIÓN ABIERTA No. 005 DE 2016</oddHeader>
  </headerFooter>
</worksheet>
</file>

<file path=xl/worksheets/sheet2.xml><?xml version="1.0" encoding="utf-8"?>
<worksheet xmlns="http://schemas.openxmlformats.org/spreadsheetml/2006/main" xmlns:r="http://schemas.openxmlformats.org/officeDocument/2006/relationships">
  <dimension ref="A1:A1"/>
  <sheetViews>
    <sheetView view="pageLayout" workbookViewId="0" topLeftCell="A1">
      <selection activeCell="D50" sqref="D50"/>
    </sheetView>
  </sheetViews>
  <sheetFormatPr defaultColWidth="11.421875" defaultRowHeight="12.75"/>
  <sheetData/>
  <sheetProtection/>
  <printOptions/>
  <pageMargins left="0.7" right="0.7" top="0.75" bottom="0.75" header="0.3" footer="0.3"/>
  <pageSetup horizontalDpi="600" verticalDpi="600" orientation="portrait" r:id="rId2"/>
  <headerFooter>
    <oddHeader>&amp;C&amp;"Arial,Negrita"&amp;14EVALUACIÓN FINANCIERA INVITACIÓN ABIERTA No. 005 DE 2016</oddHeader>
  </headerFooter>
  <drawing r:id="rId1"/>
</worksheet>
</file>

<file path=xl/worksheets/sheet3.xml><?xml version="1.0" encoding="utf-8"?>
<worksheet xmlns="http://schemas.openxmlformats.org/spreadsheetml/2006/main" xmlns:r="http://schemas.openxmlformats.org/officeDocument/2006/relationships">
  <dimension ref="A1:G14"/>
  <sheetViews>
    <sheetView view="pageLayout" zoomScaleNormal="96" workbookViewId="0" topLeftCell="A13">
      <selection activeCell="B11" sqref="B11"/>
    </sheetView>
  </sheetViews>
  <sheetFormatPr defaultColWidth="11.421875" defaultRowHeight="12.75"/>
  <cols>
    <col min="1" max="2" width="21.57421875" style="47" customWidth="1"/>
    <col min="3" max="3" width="19.140625" style="47" customWidth="1"/>
    <col min="4" max="4" width="21.421875" style="47" customWidth="1"/>
    <col min="5" max="5" width="16.8515625" style="47" customWidth="1"/>
    <col min="6" max="6" width="19.7109375" style="47" bestFit="1" customWidth="1"/>
    <col min="7" max="7" width="14.28125" style="47" customWidth="1"/>
    <col min="8" max="16384" width="11.421875" style="47" customWidth="1"/>
  </cols>
  <sheetData>
    <row r="1" spans="1:7" ht="26.25" thickBot="1">
      <c r="A1" s="148" t="s">
        <v>74</v>
      </c>
      <c r="B1" s="149"/>
      <c r="C1" s="53" t="s">
        <v>75</v>
      </c>
      <c r="D1" s="53" t="s">
        <v>76</v>
      </c>
      <c r="E1" s="53" t="s">
        <v>77</v>
      </c>
      <c r="F1" s="54" t="s">
        <v>109</v>
      </c>
      <c r="G1" s="54" t="s">
        <v>110</v>
      </c>
    </row>
    <row r="2" spans="1:7" ht="102">
      <c r="A2" s="150" t="s">
        <v>37</v>
      </c>
      <c r="B2" s="151"/>
      <c r="C2" s="48" t="s">
        <v>111</v>
      </c>
      <c r="D2" s="48" t="s">
        <v>113</v>
      </c>
      <c r="E2" s="48" t="s">
        <v>112</v>
      </c>
      <c r="F2" s="51">
        <f>1619686698+291030189+485451060+120000000+30000000+49532000</f>
        <v>2595699947</v>
      </c>
      <c r="G2" s="60" t="s">
        <v>6</v>
      </c>
    </row>
    <row r="3" spans="1:7" ht="89.25" customHeight="1">
      <c r="A3" s="152" t="s">
        <v>79</v>
      </c>
      <c r="B3" s="153"/>
      <c r="C3" s="49" t="s">
        <v>114</v>
      </c>
      <c r="D3" s="49" t="s">
        <v>115</v>
      </c>
      <c r="E3" s="50" t="s">
        <v>116</v>
      </c>
      <c r="F3" s="52">
        <f>533297778+323999959+700000000</f>
        <v>1557297737</v>
      </c>
      <c r="G3" s="61" t="s">
        <v>6</v>
      </c>
    </row>
    <row r="4" spans="1:7" ht="191.25">
      <c r="A4" s="152" t="s">
        <v>78</v>
      </c>
      <c r="B4" s="153"/>
      <c r="C4" s="50" t="s">
        <v>123</v>
      </c>
      <c r="D4" s="50" t="s">
        <v>124</v>
      </c>
      <c r="E4" s="50" t="s">
        <v>125</v>
      </c>
      <c r="F4" s="55">
        <f>576000000+2799999999+645013824+191006544</f>
        <v>4212020367</v>
      </c>
      <c r="G4" s="62" t="s">
        <v>6</v>
      </c>
    </row>
    <row r="5" spans="1:7" ht="140.25">
      <c r="A5" s="152" t="s">
        <v>80</v>
      </c>
      <c r="B5" s="153"/>
      <c r="C5" s="49" t="s">
        <v>119</v>
      </c>
      <c r="D5" s="49" t="s">
        <v>120</v>
      </c>
      <c r="E5" s="49" t="s">
        <v>121</v>
      </c>
      <c r="F5" s="52">
        <v>575134579</v>
      </c>
      <c r="G5" s="61" t="s">
        <v>6</v>
      </c>
    </row>
    <row r="6" spans="1:7" ht="102">
      <c r="A6" s="152" t="s">
        <v>81</v>
      </c>
      <c r="B6" s="153"/>
      <c r="C6" s="50" t="s">
        <v>122</v>
      </c>
      <c r="D6" s="49" t="s">
        <v>82</v>
      </c>
      <c r="E6" s="49" t="s">
        <v>82</v>
      </c>
      <c r="F6" s="52">
        <v>589100000</v>
      </c>
      <c r="G6" s="61" t="s">
        <v>6</v>
      </c>
    </row>
    <row r="7" spans="1:7" ht="38.25">
      <c r="A7" s="160" t="s">
        <v>83</v>
      </c>
      <c r="B7" s="58" t="s">
        <v>63</v>
      </c>
      <c r="C7" s="57" t="s">
        <v>127</v>
      </c>
      <c r="D7" s="57" t="s">
        <v>128</v>
      </c>
      <c r="E7" s="57"/>
      <c r="F7" s="154">
        <f>329262850+279004880+350000000</f>
        <v>958267730</v>
      </c>
      <c r="G7" s="156" t="s">
        <v>6</v>
      </c>
    </row>
    <row r="8" spans="1:7" ht="51">
      <c r="A8" s="160"/>
      <c r="B8" s="58" t="s">
        <v>64</v>
      </c>
      <c r="C8" s="57" t="s">
        <v>129</v>
      </c>
      <c r="D8" s="59"/>
      <c r="E8" s="59"/>
      <c r="F8" s="155"/>
      <c r="G8" s="157"/>
    </row>
    <row r="11" ht="70.5" customHeight="1"/>
    <row r="13" spans="1:5" ht="12.75" customHeight="1">
      <c r="A13" s="158" t="s">
        <v>30</v>
      </c>
      <c r="B13" s="158"/>
      <c r="C13" s="158"/>
      <c r="D13" s="158"/>
      <c r="E13" s="158"/>
    </row>
    <row r="14" spans="1:3" ht="12.75">
      <c r="A14" s="159" t="s">
        <v>31</v>
      </c>
      <c r="B14" s="159"/>
      <c r="C14" s="159"/>
    </row>
  </sheetData>
  <sheetProtection/>
  <mergeCells count="11">
    <mergeCell ref="F7:F8"/>
    <mergeCell ref="G7:G8"/>
    <mergeCell ref="A13:E13"/>
    <mergeCell ref="A14:C14"/>
    <mergeCell ref="A7:A8"/>
    <mergeCell ref="A1:B1"/>
    <mergeCell ref="A2:B2"/>
    <mergeCell ref="A3:B3"/>
    <mergeCell ref="A4:B4"/>
    <mergeCell ref="A5:B5"/>
    <mergeCell ref="A6:B6"/>
  </mergeCells>
  <printOptions horizontalCentered="1" verticalCentered="1"/>
  <pageMargins left="1.18110236220472" right="0.708661417322835" top="0.748031496062992" bottom="0.748031496062992" header="0.31496062992126" footer="0.31496062992126"/>
  <pageSetup horizontalDpi="600" verticalDpi="600" orientation="landscape" paperSize="14" r:id="rId1"/>
  <headerFooter>
    <oddHeader>&amp;C&amp;"Arial,Negrita"&amp;14EVALUACIÓN TÉCNICA INVITACIÓN ABIERTA No. 005 DE 2016</oddHeader>
  </headerFooter>
</worksheet>
</file>

<file path=xl/worksheets/sheet4.xml><?xml version="1.0" encoding="utf-8"?>
<worksheet xmlns="http://schemas.openxmlformats.org/spreadsheetml/2006/main" xmlns:r="http://schemas.openxmlformats.org/officeDocument/2006/relationships">
  <dimension ref="A1:I94"/>
  <sheetViews>
    <sheetView tabSelected="1" zoomScalePageLayoutView="0" workbookViewId="0" topLeftCell="A1">
      <selection activeCell="D3" sqref="D3"/>
    </sheetView>
  </sheetViews>
  <sheetFormatPr defaultColWidth="11.421875" defaultRowHeight="12.75"/>
  <cols>
    <col min="1" max="1" width="6.421875" style="0" customWidth="1"/>
    <col min="2" max="2" width="33.421875" style="0" customWidth="1"/>
    <col min="3" max="3" width="17.8515625" style="0" customWidth="1"/>
    <col min="4" max="4" width="20.57421875" style="0" bestFit="1" customWidth="1"/>
    <col min="5" max="5" width="17.7109375" style="0" bestFit="1" customWidth="1"/>
    <col min="6" max="6" width="27.421875" style="0" bestFit="1" customWidth="1"/>
    <col min="7" max="7" width="18.140625" style="0" bestFit="1" customWidth="1"/>
    <col min="8" max="8" width="27.8515625" style="0" bestFit="1" customWidth="1"/>
  </cols>
  <sheetData>
    <row r="1" spans="1:8" ht="22.5">
      <c r="A1" s="99" t="s">
        <v>137</v>
      </c>
      <c r="B1" s="99" t="s">
        <v>138</v>
      </c>
      <c r="C1" s="99" t="s">
        <v>139</v>
      </c>
      <c r="D1" s="99" t="s">
        <v>140</v>
      </c>
      <c r="E1" s="99" t="s">
        <v>141</v>
      </c>
      <c r="F1" s="99" t="s">
        <v>141</v>
      </c>
      <c r="G1" s="99" t="s">
        <v>141</v>
      </c>
      <c r="H1" s="99" t="s">
        <v>141</v>
      </c>
    </row>
    <row r="2" spans="1:8" ht="50.25" customHeight="1">
      <c r="A2" s="99"/>
      <c r="B2" s="99"/>
      <c r="C2" s="99"/>
      <c r="D2" s="99" t="s">
        <v>142</v>
      </c>
      <c r="E2" s="99" t="s">
        <v>143</v>
      </c>
      <c r="F2" s="99" t="s">
        <v>79</v>
      </c>
      <c r="G2" s="99" t="s">
        <v>144</v>
      </c>
      <c r="H2" s="99" t="s">
        <v>145</v>
      </c>
    </row>
    <row r="3" spans="1:9" ht="112.5" customHeight="1">
      <c r="A3" s="100">
        <v>1</v>
      </c>
      <c r="B3" s="101" t="s">
        <v>146</v>
      </c>
      <c r="C3" s="102">
        <v>800</v>
      </c>
      <c r="D3" s="102">
        <v>800</v>
      </c>
      <c r="E3" s="102">
        <v>800</v>
      </c>
      <c r="F3" s="102">
        <v>795</v>
      </c>
      <c r="G3" s="102">
        <v>789</v>
      </c>
      <c r="H3" s="102">
        <v>800</v>
      </c>
      <c r="I3" s="103"/>
    </row>
    <row r="4" spans="1:8" ht="125.25" customHeight="1">
      <c r="A4" s="104">
        <v>2</v>
      </c>
      <c r="B4" s="105" t="s">
        <v>147</v>
      </c>
      <c r="C4" s="106">
        <v>25167</v>
      </c>
      <c r="D4" s="102">
        <v>25167</v>
      </c>
      <c r="E4" s="102">
        <v>25167</v>
      </c>
      <c r="F4" s="102">
        <v>25160</v>
      </c>
      <c r="G4" s="102">
        <v>24940</v>
      </c>
      <c r="H4" s="102">
        <v>25056</v>
      </c>
    </row>
    <row r="5" spans="1:8" ht="102" customHeight="1" thickBot="1">
      <c r="A5" s="107">
        <v>3</v>
      </c>
      <c r="B5" s="101" t="s">
        <v>148</v>
      </c>
      <c r="C5" s="102">
        <v>928</v>
      </c>
      <c r="D5" s="102">
        <v>928</v>
      </c>
      <c r="E5" s="102">
        <v>928</v>
      </c>
      <c r="F5" s="102">
        <v>922</v>
      </c>
      <c r="G5" s="102">
        <v>905</v>
      </c>
      <c r="H5" s="102">
        <v>928</v>
      </c>
    </row>
    <row r="6" spans="1:8" ht="145.5" customHeight="1" thickBot="1">
      <c r="A6" s="108">
        <v>4</v>
      </c>
      <c r="B6" s="105" t="s">
        <v>149</v>
      </c>
      <c r="C6" s="106">
        <v>20207</v>
      </c>
      <c r="D6" s="102">
        <v>20207</v>
      </c>
      <c r="E6" s="102">
        <v>20207</v>
      </c>
      <c r="F6" s="102">
        <v>20184</v>
      </c>
      <c r="G6" s="102">
        <v>20068</v>
      </c>
      <c r="H6" s="102">
        <v>20207</v>
      </c>
    </row>
    <row r="7" spans="1:8" ht="213.75" customHeight="1">
      <c r="A7" s="109">
        <v>5</v>
      </c>
      <c r="B7" s="110" t="s">
        <v>150</v>
      </c>
      <c r="C7" s="111">
        <v>14755</v>
      </c>
      <c r="D7" s="102">
        <v>14755</v>
      </c>
      <c r="E7" s="102">
        <v>14755</v>
      </c>
      <c r="F7" s="102">
        <v>14732</v>
      </c>
      <c r="G7" s="102">
        <v>14616</v>
      </c>
      <c r="H7" s="102">
        <v>14732</v>
      </c>
    </row>
    <row r="8" spans="1:8" ht="90" customHeight="1">
      <c r="A8" s="178">
        <v>6</v>
      </c>
      <c r="B8" s="179" t="s">
        <v>151</v>
      </c>
      <c r="C8" s="180">
        <v>5243</v>
      </c>
      <c r="D8" s="162">
        <v>5243</v>
      </c>
      <c r="E8" s="162">
        <v>5243</v>
      </c>
      <c r="F8" s="162">
        <v>5220</v>
      </c>
      <c r="G8" s="162">
        <v>5162</v>
      </c>
      <c r="H8" s="162">
        <v>5243</v>
      </c>
    </row>
    <row r="9" spans="1:8" ht="12.75">
      <c r="A9" s="178"/>
      <c r="B9" s="179"/>
      <c r="C9" s="180"/>
      <c r="D9" s="163"/>
      <c r="E9" s="163"/>
      <c r="F9" s="163"/>
      <c r="G9" s="163"/>
      <c r="H9" s="163"/>
    </row>
    <row r="10" spans="1:8" ht="12.75">
      <c r="A10" s="178"/>
      <c r="B10" s="179"/>
      <c r="C10" s="180"/>
      <c r="D10" s="163"/>
      <c r="E10" s="163"/>
      <c r="F10" s="163"/>
      <c r="G10" s="163"/>
      <c r="H10" s="163"/>
    </row>
    <row r="11" spans="1:8" ht="12.75">
      <c r="A11" s="178"/>
      <c r="B11" s="179"/>
      <c r="C11" s="180"/>
      <c r="D11" s="163"/>
      <c r="E11" s="163"/>
      <c r="F11" s="163"/>
      <c r="G11" s="163"/>
      <c r="H11" s="163"/>
    </row>
    <row r="12" spans="1:8" ht="63" customHeight="1">
      <c r="A12" s="178"/>
      <c r="B12" s="179"/>
      <c r="C12" s="180"/>
      <c r="D12" s="164"/>
      <c r="E12" s="164"/>
      <c r="F12" s="164"/>
      <c r="G12" s="164"/>
      <c r="H12" s="164"/>
    </row>
    <row r="13" spans="1:8" ht="67.5" customHeight="1">
      <c r="A13" s="166">
        <v>7</v>
      </c>
      <c r="B13" s="177" t="s">
        <v>152</v>
      </c>
      <c r="C13" s="170">
        <v>21599</v>
      </c>
      <c r="D13" s="171">
        <v>21599</v>
      </c>
      <c r="E13" s="162">
        <v>21599</v>
      </c>
      <c r="F13" s="162">
        <v>21576</v>
      </c>
      <c r="G13" s="162">
        <v>21344</v>
      </c>
      <c r="H13" s="162">
        <v>21599</v>
      </c>
    </row>
    <row r="14" spans="1:8" ht="12.75">
      <c r="A14" s="166"/>
      <c r="B14" s="168"/>
      <c r="C14" s="170"/>
      <c r="D14" s="172"/>
      <c r="E14" s="163"/>
      <c r="F14" s="163"/>
      <c r="G14" s="163"/>
      <c r="H14" s="163"/>
    </row>
    <row r="15" spans="1:8" ht="12.75">
      <c r="A15" s="166"/>
      <c r="B15" s="168"/>
      <c r="C15" s="170"/>
      <c r="D15" s="172"/>
      <c r="E15" s="163"/>
      <c r="F15" s="163"/>
      <c r="G15" s="163"/>
      <c r="H15" s="163"/>
    </row>
    <row r="16" spans="1:8" ht="12.75">
      <c r="A16" s="166"/>
      <c r="B16" s="168"/>
      <c r="C16" s="170"/>
      <c r="D16" s="172"/>
      <c r="E16" s="163"/>
      <c r="F16" s="163"/>
      <c r="G16" s="163"/>
      <c r="H16" s="163"/>
    </row>
    <row r="17" spans="1:8" ht="99.75" customHeight="1" thickBot="1">
      <c r="A17" s="174"/>
      <c r="B17" s="175"/>
      <c r="C17" s="176"/>
      <c r="D17" s="173"/>
      <c r="E17" s="164"/>
      <c r="F17" s="164"/>
      <c r="G17" s="164"/>
      <c r="H17" s="164"/>
    </row>
    <row r="18" spans="1:8" ht="195.75" customHeight="1" thickBot="1">
      <c r="A18" s="112">
        <v>8</v>
      </c>
      <c r="B18" s="113" t="s">
        <v>153</v>
      </c>
      <c r="C18" s="114">
        <v>11971</v>
      </c>
      <c r="D18" s="102">
        <v>11971</v>
      </c>
      <c r="E18" s="102">
        <v>11971</v>
      </c>
      <c r="F18" s="102">
        <v>11948</v>
      </c>
      <c r="G18" s="102">
        <v>11832</v>
      </c>
      <c r="H18" s="102">
        <v>11600</v>
      </c>
    </row>
    <row r="19" spans="1:8" ht="211.5" customHeight="1" thickBot="1">
      <c r="A19" s="112">
        <v>9</v>
      </c>
      <c r="B19" s="113" t="s">
        <v>154</v>
      </c>
      <c r="C19" s="114">
        <v>17487</v>
      </c>
      <c r="D19" s="102">
        <v>17487</v>
      </c>
      <c r="E19" s="102">
        <v>17487</v>
      </c>
      <c r="F19" s="102">
        <v>15481</v>
      </c>
      <c r="G19" s="102">
        <v>17284</v>
      </c>
      <c r="H19" s="102">
        <v>17485</v>
      </c>
    </row>
    <row r="20" spans="1:8" ht="56.25" customHeight="1">
      <c r="A20" s="165">
        <v>10</v>
      </c>
      <c r="B20" s="167" t="s">
        <v>155</v>
      </c>
      <c r="C20" s="169">
        <v>9761</v>
      </c>
      <c r="D20" s="171">
        <v>9761</v>
      </c>
      <c r="E20" s="162">
        <v>9761</v>
      </c>
      <c r="F20" s="162">
        <v>9744</v>
      </c>
      <c r="G20" s="162">
        <v>9570</v>
      </c>
      <c r="H20" s="162">
        <v>9761</v>
      </c>
    </row>
    <row r="21" spans="1:8" ht="12.75">
      <c r="A21" s="166"/>
      <c r="B21" s="168"/>
      <c r="C21" s="170"/>
      <c r="D21" s="172"/>
      <c r="E21" s="163"/>
      <c r="F21" s="163"/>
      <c r="G21" s="163"/>
      <c r="H21" s="163"/>
    </row>
    <row r="22" spans="1:8" ht="109.5" customHeight="1">
      <c r="A22" s="166"/>
      <c r="B22" s="168"/>
      <c r="C22" s="170"/>
      <c r="D22" s="172"/>
      <c r="E22" s="163"/>
      <c r="F22" s="163"/>
      <c r="G22" s="163"/>
      <c r="H22" s="163"/>
    </row>
    <row r="23" spans="1:8" ht="36.75" customHeight="1" thickBot="1">
      <c r="A23" s="174"/>
      <c r="B23" s="175"/>
      <c r="C23" s="176"/>
      <c r="D23" s="173"/>
      <c r="E23" s="164"/>
      <c r="F23" s="164"/>
      <c r="G23" s="164"/>
      <c r="H23" s="164"/>
    </row>
    <row r="24" spans="1:8" ht="33.75" customHeight="1">
      <c r="A24" s="165">
        <v>11</v>
      </c>
      <c r="B24" s="167" t="s">
        <v>156</v>
      </c>
      <c r="C24" s="169">
        <v>7575</v>
      </c>
      <c r="D24" s="171">
        <v>7575</v>
      </c>
      <c r="E24" s="162">
        <v>7575</v>
      </c>
      <c r="F24" s="162">
        <v>7540</v>
      </c>
      <c r="G24" s="162">
        <v>7482</v>
      </c>
      <c r="H24" s="162">
        <v>7540</v>
      </c>
    </row>
    <row r="25" spans="1:8" ht="12.75">
      <c r="A25" s="166"/>
      <c r="B25" s="168"/>
      <c r="C25" s="170"/>
      <c r="D25" s="172"/>
      <c r="E25" s="163"/>
      <c r="F25" s="163"/>
      <c r="G25" s="163"/>
      <c r="H25" s="163"/>
    </row>
    <row r="26" spans="1:8" ht="12.75">
      <c r="A26" s="166"/>
      <c r="B26" s="168"/>
      <c r="C26" s="170"/>
      <c r="D26" s="172"/>
      <c r="E26" s="163"/>
      <c r="F26" s="163"/>
      <c r="G26" s="163"/>
      <c r="H26" s="163"/>
    </row>
    <row r="27" spans="1:8" ht="144.75" customHeight="1" thickBot="1">
      <c r="A27" s="174"/>
      <c r="B27" s="175"/>
      <c r="C27" s="176"/>
      <c r="D27" s="173"/>
      <c r="E27" s="164"/>
      <c r="F27" s="164"/>
      <c r="G27" s="164"/>
      <c r="H27" s="164"/>
    </row>
    <row r="28" spans="1:8" ht="67.5" customHeight="1">
      <c r="A28" s="165">
        <v>12</v>
      </c>
      <c r="B28" s="167" t="s">
        <v>157</v>
      </c>
      <c r="C28" s="169">
        <v>104400</v>
      </c>
      <c r="D28" s="171">
        <v>104400</v>
      </c>
      <c r="E28" s="162">
        <v>104400</v>
      </c>
      <c r="F28" s="162">
        <v>104284</v>
      </c>
      <c r="G28" s="162">
        <v>104168</v>
      </c>
      <c r="H28" s="162">
        <v>104400</v>
      </c>
    </row>
    <row r="29" spans="1:8" ht="12.75">
      <c r="A29" s="166"/>
      <c r="B29" s="168"/>
      <c r="C29" s="170"/>
      <c r="D29" s="172"/>
      <c r="E29" s="163"/>
      <c r="F29" s="163"/>
      <c r="G29" s="163"/>
      <c r="H29" s="163"/>
    </row>
    <row r="30" spans="1:8" ht="12.75">
      <c r="A30" s="166"/>
      <c r="B30" s="168"/>
      <c r="C30" s="170"/>
      <c r="D30" s="172"/>
      <c r="E30" s="163"/>
      <c r="F30" s="163"/>
      <c r="G30" s="163"/>
      <c r="H30" s="163"/>
    </row>
    <row r="31" spans="1:8" ht="125.25" customHeight="1" thickBot="1">
      <c r="A31" s="174"/>
      <c r="B31" s="175"/>
      <c r="C31" s="176"/>
      <c r="D31" s="173"/>
      <c r="E31" s="164"/>
      <c r="F31" s="164"/>
      <c r="G31" s="164"/>
      <c r="H31" s="164"/>
    </row>
    <row r="32" spans="1:8" ht="22.5" customHeight="1">
      <c r="A32" s="165">
        <v>13</v>
      </c>
      <c r="B32" s="167" t="s">
        <v>158</v>
      </c>
      <c r="C32" s="169">
        <v>14709</v>
      </c>
      <c r="D32" s="171">
        <v>14709</v>
      </c>
      <c r="E32" s="162">
        <v>14709</v>
      </c>
      <c r="F32" s="162">
        <v>14674</v>
      </c>
      <c r="G32" s="162">
        <v>14500</v>
      </c>
      <c r="H32" s="162">
        <v>14709</v>
      </c>
    </row>
    <row r="33" spans="1:8" ht="12.75">
      <c r="A33" s="166"/>
      <c r="B33" s="168"/>
      <c r="C33" s="170"/>
      <c r="D33" s="172"/>
      <c r="E33" s="163"/>
      <c r="F33" s="163"/>
      <c r="G33" s="163"/>
      <c r="H33" s="163"/>
    </row>
    <row r="34" spans="1:8" ht="12.75">
      <c r="A34" s="166"/>
      <c r="B34" s="168"/>
      <c r="C34" s="170"/>
      <c r="D34" s="172"/>
      <c r="E34" s="163"/>
      <c r="F34" s="163"/>
      <c r="G34" s="163"/>
      <c r="H34" s="163"/>
    </row>
    <row r="35" spans="1:8" ht="119.25" customHeight="1" thickBot="1">
      <c r="A35" s="174"/>
      <c r="B35" s="175"/>
      <c r="C35" s="176"/>
      <c r="D35" s="173"/>
      <c r="E35" s="164"/>
      <c r="F35" s="164"/>
      <c r="G35" s="164"/>
      <c r="H35" s="164"/>
    </row>
    <row r="36" spans="1:8" ht="195.75" customHeight="1" thickBot="1">
      <c r="A36" s="112">
        <v>14</v>
      </c>
      <c r="B36" s="113" t="s">
        <v>159</v>
      </c>
      <c r="C36" s="114">
        <v>15679</v>
      </c>
      <c r="D36" s="102">
        <v>15679</v>
      </c>
      <c r="E36" s="102">
        <v>15679</v>
      </c>
      <c r="F36" s="102">
        <v>15660</v>
      </c>
      <c r="G36" s="102">
        <v>15602</v>
      </c>
      <c r="H36" s="102">
        <v>15660</v>
      </c>
    </row>
    <row r="37" spans="1:8" ht="101.25" customHeight="1" thickBot="1">
      <c r="A37" s="112">
        <v>15</v>
      </c>
      <c r="B37" s="113" t="s">
        <v>160</v>
      </c>
      <c r="C37" s="114">
        <v>25257</v>
      </c>
      <c r="D37" s="102">
        <v>25257</v>
      </c>
      <c r="E37" s="102">
        <v>25257</v>
      </c>
      <c r="F37" s="102">
        <v>25253</v>
      </c>
      <c r="G37" s="102">
        <v>25056</v>
      </c>
      <c r="H37" s="102">
        <v>25172</v>
      </c>
    </row>
    <row r="38" spans="1:8" ht="96.75" customHeight="1" thickBot="1">
      <c r="A38" s="112">
        <v>16</v>
      </c>
      <c r="B38" s="113" t="s">
        <v>161</v>
      </c>
      <c r="C38" s="114">
        <v>1462</v>
      </c>
      <c r="D38" s="102">
        <v>1462</v>
      </c>
      <c r="E38" s="102">
        <v>1462</v>
      </c>
      <c r="F38" s="102">
        <v>1450</v>
      </c>
      <c r="G38" s="102">
        <v>1392</v>
      </c>
      <c r="H38" s="102">
        <v>1462</v>
      </c>
    </row>
    <row r="39" spans="1:8" ht="234" customHeight="1" thickBot="1">
      <c r="A39" s="112">
        <v>17</v>
      </c>
      <c r="B39" s="113" t="s">
        <v>162</v>
      </c>
      <c r="C39" s="114">
        <v>75400</v>
      </c>
      <c r="D39" s="102">
        <v>75400</v>
      </c>
      <c r="E39" s="102">
        <v>75400</v>
      </c>
      <c r="F39" s="102">
        <v>75342</v>
      </c>
      <c r="G39" s="102">
        <v>75284</v>
      </c>
      <c r="H39" s="102">
        <v>75400</v>
      </c>
    </row>
    <row r="40" spans="1:8" ht="45" customHeight="1">
      <c r="A40" s="165">
        <v>18</v>
      </c>
      <c r="B40" s="167" t="s">
        <v>163</v>
      </c>
      <c r="C40" s="169">
        <v>6589</v>
      </c>
      <c r="D40" s="171">
        <v>6589</v>
      </c>
      <c r="E40" s="162">
        <v>6589</v>
      </c>
      <c r="F40" s="162">
        <v>6554</v>
      </c>
      <c r="G40" s="162">
        <v>6496</v>
      </c>
      <c r="H40" s="162">
        <v>6589</v>
      </c>
    </row>
    <row r="41" spans="1:8" ht="12.75">
      <c r="A41" s="166"/>
      <c r="B41" s="168"/>
      <c r="C41" s="170"/>
      <c r="D41" s="172"/>
      <c r="E41" s="163"/>
      <c r="F41" s="163"/>
      <c r="G41" s="163"/>
      <c r="H41" s="163"/>
    </row>
    <row r="42" spans="1:8" ht="177.75" customHeight="1" thickBot="1">
      <c r="A42" s="174"/>
      <c r="B42" s="175"/>
      <c r="C42" s="176"/>
      <c r="D42" s="173"/>
      <c r="E42" s="164"/>
      <c r="F42" s="164"/>
      <c r="G42" s="164"/>
      <c r="H42" s="164"/>
    </row>
    <row r="43" spans="1:8" ht="78.75" customHeight="1">
      <c r="A43" s="165">
        <v>19</v>
      </c>
      <c r="B43" s="167" t="s">
        <v>164</v>
      </c>
      <c r="C43" s="169">
        <v>27840</v>
      </c>
      <c r="D43" s="171">
        <v>27840</v>
      </c>
      <c r="E43" s="162">
        <v>27840</v>
      </c>
      <c r="F43" s="162">
        <v>27782</v>
      </c>
      <c r="G43" s="162">
        <v>27260</v>
      </c>
      <c r="H43" s="162">
        <v>27840</v>
      </c>
    </row>
    <row r="44" spans="1:8" ht="12.75">
      <c r="A44" s="166"/>
      <c r="B44" s="168"/>
      <c r="C44" s="170"/>
      <c r="D44" s="172"/>
      <c r="E44" s="163"/>
      <c r="F44" s="163"/>
      <c r="G44" s="163"/>
      <c r="H44" s="163"/>
    </row>
    <row r="45" spans="1:8" ht="66.75" customHeight="1" thickBot="1">
      <c r="A45" s="174"/>
      <c r="B45" s="175"/>
      <c r="C45" s="176"/>
      <c r="D45" s="173"/>
      <c r="E45" s="164"/>
      <c r="F45" s="164"/>
      <c r="G45" s="164"/>
      <c r="H45" s="164"/>
    </row>
    <row r="46" spans="1:8" ht="120.75" customHeight="1" thickBot="1">
      <c r="A46" s="112">
        <v>20</v>
      </c>
      <c r="B46" s="113" t="s">
        <v>165</v>
      </c>
      <c r="C46" s="114">
        <v>2262</v>
      </c>
      <c r="D46" s="102">
        <v>2262</v>
      </c>
      <c r="E46" s="102">
        <v>2262</v>
      </c>
      <c r="F46" s="102">
        <v>2250</v>
      </c>
      <c r="G46" s="102">
        <v>2204</v>
      </c>
      <c r="H46" s="102">
        <v>2262</v>
      </c>
    </row>
    <row r="47" spans="1:8" ht="409.5" customHeight="1" thickBot="1">
      <c r="A47" s="112">
        <v>21</v>
      </c>
      <c r="B47" s="115" t="s">
        <v>166</v>
      </c>
      <c r="C47" s="114">
        <v>603200</v>
      </c>
      <c r="D47" s="102">
        <v>603200</v>
      </c>
      <c r="E47" s="102">
        <v>603200</v>
      </c>
      <c r="F47" s="102">
        <v>603084</v>
      </c>
      <c r="G47" s="102">
        <v>602620</v>
      </c>
      <c r="H47" s="102">
        <v>603200</v>
      </c>
    </row>
    <row r="48" spans="1:8" ht="340.5" customHeight="1" thickBot="1">
      <c r="A48" s="112">
        <v>22</v>
      </c>
      <c r="B48" s="113" t="s">
        <v>167</v>
      </c>
      <c r="C48" s="114">
        <v>1972000</v>
      </c>
      <c r="D48" s="102">
        <v>1972000</v>
      </c>
      <c r="E48" s="102">
        <v>1972000</v>
      </c>
      <c r="F48" s="102">
        <v>1970840</v>
      </c>
      <c r="G48" s="102">
        <v>1971884</v>
      </c>
      <c r="H48" s="102">
        <v>1972000</v>
      </c>
    </row>
    <row r="49" spans="1:8" ht="33.75" customHeight="1">
      <c r="A49" s="165">
        <v>23</v>
      </c>
      <c r="B49" s="167" t="s">
        <v>168</v>
      </c>
      <c r="C49" s="169">
        <v>2842</v>
      </c>
      <c r="D49" s="171">
        <v>2842</v>
      </c>
      <c r="E49" s="162">
        <v>2842</v>
      </c>
      <c r="F49" s="162">
        <v>2784</v>
      </c>
      <c r="G49" s="162">
        <v>2784</v>
      </c>
      <c r="H49" s="162">
        <v>2842</v>
      </c>
    </row>
    <row r="50" spans="1:8" ht="12.75">
      <c r="A50" s="166"/>
      <c r="B50" s="168"/>
      <c r="C50" s="170"/>
      <c r="D50" s="172"/>
      <c r="E50" s="163"/>
      <c r="F50" s="163"/>
      <c r="G50" s="163"/>
      <c r="H50" s="163"/>
    </row>
    <row r="51" spans="1:8" ht="12.75">
      <c r="A51" s="166"/>
      <c r="B51" s="168"/>
      <c r="C51" s="170"/>
      <c r="D51" s="172"/>
      <c r="E51" s="163"/>
      <c r="F51" s="163"/>
      <c r="G51" s="163"/>
      <c r="H51" s="163"/>
    </row>
    <row r="52" spans="1:8" ht="12.75">
      <c r="A52" s="166"/>
      <c r="B52" s="168"/>
      <c r="C52" s="170"/>
      <c r="D52" s="172"/>
      <c r="E52" s="163"/>
      <c r="F52" s="163"/>
      <c r="G52" s="163"/>
      <c r="H52" s="163"/>
    </row>
    <row r="53" spans="1:8" ht="13.5" thickBot="1">
      <c r="A53" s="174"/>
      <c r="B53" s="175"/>
      <c r="C53" s="176"/>
      <c r="D53" s="173"/>
      <c r="E53" s="164"/>
      <c r="F53" s="164"/>
      <c r="G53" s="164"/>
      <c r="H53" s="164"/>
    </row>
    <row r="54" spans="1:8" ht="22.5" customHeight="1">
      <c r="A54" s="165">
        <v>24</v>
      </c>
      <c r="B54" s="167" t="s">
        <v>169</v>
      </c>
      <c r="C54" s="169">
        <v>1856</v>
      </c>
      <c r="D54" s="171">
        <v>1856</v>
      </c>
      <c r="E54" s="162">
        <v>1856</v>
      </c>
      <c r="F54" s="162">
        <v>1844</v>
      </c>
      <c r="G54" s="162">
        <v>1798</v>
      </c>
      <c r="H54" s="162">
        <v>1856</v>
      </c>
    </row>
    <row r="55" spans="1:8" ht="12.75">
      <c r="A55" s="166"/>
      <c r="B55" s="168"/>
      <c r="C55" s="170"/>
      <c r="D55" s="172"/>
      <c r="E55" s="163"/>
      <c r="F55" s="163"/>
      <c r="G55" s="163"/>
      <c r="H55" s="163"/>
    </row>
    <row r="56" spans="1:8" ht="12.75">
      <c r="A56" s="166"/>
      <c r="B56" s="168"/>
      <c r="C56" s="170"/>
      <c r="D56" s="172"/>
      <c r="E56" s="163"/>
      <c r="F56" s="163"/>
      <c r="G56" s="163"/>
      <c r="H56" s="163"/>
    </row>
    <row r="57" spans="1:8" ht="12.75">
      <c r="A57" s="166"/>
      <c r="B57" s="168"/>
      <c r="C57" s="170"/>
      <c r="D57" s="172"/>
      <c r="E57" s="163"/>
      <c r="F57" s="163"/>
      <c r="G57" s="163"/>
      <c r="H57" s="163"/>
    </row>
    <row r="58" spans="1:8" ht="13.5" thickBot="1">
      <c r="A58" s="174"/>
      <c r="B58" s="175"/>
      <c r="C58" s="176"/>
      <c r="D58" s="173"/>
      <c r="E58" s="164"/>
      <c r="F58" s="164"/>
      <c r="G58" s="164"/>
      <c r="H58" s="164"/>
    </row>
    <row r="59" spans="1:8" ht="33.75" customHeight="1">
      <c r="A59" s="165">
        <v>25</v>
      </c>
      <c r="B59" s="167" t="s">
        <v>170</v>
      </c>
      <c r="C59" s="169">
        <v>25961</v>
      </c>
      <c r="D59" s="171">
        <v>25961</v>
      </c>
      <c r="E59" s="162">
        <v>25961</v>
      </c>
      <c r="F59" s="162">
        <v>25949</v>
      </c>
      <c r="G59" s="162">
        <v>25636</v>
      </c>
      <c r="H59" s="162">
        <v>25961</v>
      </c>
    </row>
    <row r="60" spans="1:8" ht="12.75">
      <c r="A60" s="166"/>
      <c r="B60" s="168"/>
      <c r="C60" s="170"/>
      <c r="D60" s="172"/>
      <c r="E60" s="163"/>
      <c r="F60" s="163"/>
      <c r="G60" s="163"/>
      <c r="H60" s="163"/>
    </row>
    <row r="61" spans="1:8" ht="12.75">
      <c r="A61" s="166"/>
      <c r="B61" s="168"/>
      <c r="C61" s="170"/>
      <c r="D61" s="172"/>
      <c r="E61" s="163"/>
      <c r="F61" s="163"/>
      <c r="G61" s="163"/>
      <c r="H61" s="163"/>
    </row>
    <row r="62" spans="1:8" ht="12.75">
      <c r="A62" s="166"/>
      <c r="B62" s="168"/>
      <c r="C62" s="170"/>
      <c r="D62" s="172"/>
      <c r="E62" s="163"/>
      <c r="F62" s="163"/>
      <c r="G62" s="163"/>
      <c r="H62" s="163"/>
    </row>
    <row r="63" spans="1:8" ht="103.5" customHeight="1" thickBot="1">
      <c r="A63" s="174"/>
      <c r="B63" s="175"/>
      <c r="C63" s="176"/>
      <c r="D63" s="173"/>
      <c r="E63" s="164"/>
      <c r="F63" s="164"/>
      <c r="G63" s="164"/>
      <c r="H63" s="164"/>
    </row>
    <row r="64" spans="1:8" ht="22.5" customHeight="1">
      <c r="A64" s="165">
        <v>26</v>
      </c>
      <c r="B64" s="167" t="s">
        <v>171</v>
      </c>
      <c r="C64" s="169">
        <v>12528</v>
      </c>
      <c r="D64" s="171">
        <v>12528</v>
      </c>
      <c r="E64" s="162">
        <v>12528</v>
      </c>
      <c r="F64" s="162">
        <v>12470</v>
      </c>
      <c r="G64" s="162">
        <v>12412</v>
      </c>
      <c r="H64" s="162">
        <v>12528</v>
      </c>
    </row>
    <row r="65" spans="1:8" ht="12.75">
      <c r="A65" s="166"/>
      <c r="B65" s="168"/>
      <c r="C65" s="170"/>
      <c r="D65" s="172"/>
      <c r="E65" s="163"/>
      <c r="F65" s="163"/>
      <c r="G65" s="163"/>
      <c r="H65" s="163"/>
    </row>
    <row r="66" spans="1:8" ht="12.75">
      <c r="A66" s="166"/>
      <c r="B66" s="168"/>
      <c r="C66" s="170"/>
      <c r="D66" s="172"/>
      <c r="E66" s="163"/>
      <c r="F66" s="163"/>
      <c r="G66" s="163"/>
      <c r="H66" s="163"/>
    </row>
    <row r="67" spans="1:8" ht="12.75">
      <c r="A67" s="166"/>
      <c r="B67" s="168"/>
      <c r="C67" s="170"/>
      <c r="D67" s="172"/>
      <c r="E67" s="163"/>
      <c r="F67" s="163"/>
      <c r="G67" s="163"/>
      <c r="H67" s="163"/>
    </row>
    <row r="68" spans="1:8" ht="108" customHeight="1">
      <c r="A68" s="166"/>
      <c r="B68" s="168"/>
      <c r="C68" s="170"/>
      <c r="D68" s="173"/>
      <c r="E68" s="164"/>
      <c r="F68" s="164"/>
      <c r="G68" s="164"/>
      <c r="H68" s="164"/>
    </row>
    <row r="69" spans="1:8" ht="12.75">
      <c r="A69" s="161" t="s">
        <v>172</v>
      </c>
      <c r="B69" s="161"/>
      <c r="C69" s="116">
        <f>SUM(C3:C68)</f>
        <v>3027478</v>
      </c>
      <c r="D69" s="102">
        <f>SUM(D3:D68)</f>
        <v>3027478</v>
      </c>
      <c r="E69" s="102">
        <f>SUM(E3:E68)</f>
        <v>3027478</v>
      </c>
      <c r="F69" s="102">
        <f>SUM(F3:F67)</f>
        <v>3023522</v>
      </c>
      <c r="G69" s="102">
        <f>SUM(G3:G67)</f>
        <v>3023088</v>
      </c>
      <c r="H69" s="102">
        <f>SUM(H3:H67)</f>
        <v>3026832</v>
      </c>
    </row>
    <row r="72" spans="1:3" ht="12.75">
      <c r="A72">
        <v>3023088</v>
      </c>
      <c r="B72">
        <f>+A72*5%</f>
        <v>151154.4</v>
      </c>
      <c r="C72">
        <f>+A72-B72</f>
        <v>2871933.6</v>
      </c>
    </row>
    <row r="74" spans="1:3" ht="12.75">
      <c r="A74" s="117" t="s">
        <v>173</v>
      </c>
      <c r="B74" s="117" t="s">
        <v>174</v>
      </c>
      <c r="C74" s="117" t="s">
        <v>175</v>
      </c>
    </row>
    <row r="75" spans="1:8" ht="15">
      <c r="A75" s="118">
        <v>2871900</v>
      </c>
      <c r="B75" s="118">
        <v>2650000</v>
      </c>
      <c r="C75" s="119">
        <v>2480838</v>
      </c>
      <c r="E75" s="120" t="s">
        <v>176</v>
      </c>
      <c r="F75" s="121" t="s">
        <v>177</v>
      </c>
      <c r="G75" s="120" t="s">
        <v>178</v>
      </c>
      <c r="H75" s="122"/>
    </row>
    <row r="76" spans="1:8" ht="12.75">
      <c r="A76" s="118">
        <v>2841000</v>
      </c>
      <c r="B76" s="119">
        <v>2642000</v>
      </c>
      <c r="C76" s="118">
        <v>2509900</v>
      </c>
      <c r="E76" s="123">
        <v>3023088</v>
      </c>
      <c r="F76" s="124">
        <f>+E76*5%</f>
        <v>151154.4</v>
      </c>
      <c r="G76" s="125">
        <f>+E76-F76</f>
        <v>2871933.6</v>
      </c>
      <c r="H76" s="117"/>
    </row>
    <row r="77" spans="1:8" ht="12.75">
      <c r="A77" s="119">
        <v>2811472</v>
      </c>
      <c r="B77" s="118">
        <v>2670898</v>
      </c>
      <c r="C77" s="118">
        <v>2509000</v>
      </c>
      <c r="E77" s="120" t="s">
        <v>179</v>
      </c>
      <c r="F77" s="126"/>
      <c r="G77" s="126"/>
      <c r="H77" s="117"/>
    </row>
    <row r="78" spans="1:8" ht="12.75">
      <c r="A78" s="118">
        <v>2871934</v>
      </c>
      <c r="B78" s="118">
        <v>2642784</v>
      </c>
      <c r="C78" s="118">
        <v>2483000</v>
      </c>
      <c r="E78" s="127">
        <v>2811472</v>
      </c>
      <c r="F78" s="124">
        <f>+E78*5%</f>
        <v>140573.6</v>
      </c>
      <c r="G78" s="124">
        <f>+E78-F78</f>
        <v>2670898.4</v>
      </c>
      <c r="H78" s="117"/>
    </row>
    <row r="79" spans="1:8" ht="12.75">
      <c r="A79" s="118">
        <v>2850000</v>
      </c>
      <c r="B79" s="118">
        <v>2670899</v>
      </c>
      <c r="C79" s="118">
        <v>2498000</v>
      </c>
      <c r="E79" s="120" t="s">
        <v>180</v>
      </c>
      <c r="F79" s="126"/>
      <c r="G79" s="126"/>
      <c r="H79" s="117"/>
    </row>
    <row r="80" spans="1:8" ht="12.75">
      <c r="A80" s="117"/>
      <c r="B80" s="117"/>
      <c r="C80" s="117"/>
      <c r="E80" s="128">
        <v>2642000</v>
      </c>
      <c r="F80" s="129">
        <f>+E80*5%</f>
        <v>132100</v>
      </c>
      <c r="G80" s="130">
        <f>+E80-F80</f>
        <v>2509900</v>
      </c>
      <c r="H80" s="117"/>
    </row>
    <row r="81" spans="1:8" ht="12.75">
      <c r="A81" s="117"/>
      <c r="B81" s="117"/>
      <c r="C81" s="117"/>
      <c r="E81" s="129"/>
      <c r="F81" s="129"/>
      <c r="G81" s="129"/>
      <c r="H81" s="117"/>
    </row>
    <row r="82" spans="1:8" ht="12.75">
      <c r="A82" s="117" t="s">
        <v>181</v>
      </c>
      <c r="B82" s="117" t="s">
        <v>182</v>
      </c>
      <c r="C82" s="117"/>
      <c r="E82" s="120" t="s">
        <v>183</v>
      </c>
      <c r="F82" s="126"/>
      <c r="G82" s="126"/>
      <c r="H82" s="117"/>
    </row>
    <row r="83" spans="1:8" ht="12.75">
      <c r="A83" s="118">
        <v>2351834</v>
      </c>
      <c r="B83" s="118">
        <v>2212119</v>
      </c>
      <c r="C83" s="117"/>
      <c r="E83" s="131">
        <v>2480838</v>
      </c>
      <c r="F83" s="131">
        <f>+E83*5%</f>
        <v>124041.90000000001</v>
      </c>
      <c r="G83" s="131">
        <f>+E83-F83</f>
        <v>2356796.1</v>
      </c>
      <c r="H83" s="117"/>
    </row>
    <row r="84" spans="1:8" ht="12.75">
      <c r="A84" s="118">
        <v>2509900</v>
      </c>
      <c r="B84" s="118">
        <v>2237760</v>
      </c>
      <c r="C84" s="132" t="s">
        <v>184</v>
      </c>
      <c r="E84" s="120" t="s">
        <v>185</v>
      </c>
      <c r="F84" s="126"/>
      <c r="G84" s="126"/>
      <c r="H84" s="117"/>
    </row>
    <row r="85" spans="1:8" ht="12.75">
      <c r="A85" s="118">
        <v>2356700</v>
      </c>
      <c r="B85" s="133">
        <v>2509900</v>
      </c>
      <c r="C85" s="132" t="s">
        <v>186</v>
      </c>
      <c r="E85" s="131">
        <v>2331000</v>
      </c>
      <c r="F85" s="131">
        <f>+E85*5%</f>
        <v>116550</v>
      </c>
      <c r="G85" s="134">
        <f>+E85-F85</f>
        <v>2214450</v>
      </c>
      <c r="H85" s="117"/>
    </row>
    <row r="86" spans="1:8" ht="12.75">
      <c r="A86" s="119">
        <v>2331000</v>
      </c>
      <c r="B86" s="118">
        <v>2191000</v>
      </c>
      <c r="C86" s="117"/>
      <c r="E86" s="120" t="s">
        <v>187</v>
      </c>
      <c r="F86" s="126"/>
      <c r="G86" s="126"/>
      <c r="H86" s="117"/>
    </row>
    <row r="87" spans="1:8" ht="12.75">
      <c r="A87" s="118">
        <v>2350000</v>
      </c>
      <c r="B87" s="118">
        <v>2212000</v>
      </c>
      <c r="C87" s="117"/>
      <c r="E87" s="123">
        <v>2191000</v>
      </c>
      <c r="F87" s="123">
        <f>+E87*5%</f>
        <v>109550</v>
      </c>
      <c r="G87" s="135">
        <f>+E87-F87</f>
        <v>2081450</v>
      </c>
      <c r="H87" s="117"/>
    </row>
    <row r="88" spans="1:8" ht="12.75">
      <c r="A88" s="117"/>
      <c r="B88" s="117"/>
      <c r="C88" s="117"/>
      <c r="E88" s="120" t="s">
        <v>188</v>
      </c>
      <c r="F88" s="126"/>
      <c r="G88" s="126"/>
      <c r="H88" s="117"/>
    </row>
    <row r="89" spans="1:8" ht="12.75">
      <c r="A89" s="117" t="s">
        <v>189</v>
      </c>
      <c r="B89" s="117" t="s">
        <v>190</v>
      </c>
      <c r="C89" s="117"/>
      <c r="E89" s="136">
        <v>2059000</v>
      </c>
      <c r="F89" s="129"/>
      <c r="G89" s="129"/>
      <c r="H89" s="117"/>
    </row>
    <row r="90" spans="1:3" ht="12.75">
      <c r="A90" s="118">
        <v>2212000</v>
      </c>
      <c r="B90" s="123">
        <v>2059000</v>
      </c>
      <c r="C90" s="117"/>
    </row>
    <row r="91" spans="1:3" ht="12.75">
      <c r="A91" s="118">
        <v>2212119</v>
      </c>
      <c r="B91" s="117"/>
      <c r="C91" s="117"/>
    </row>
    <row r="92" spans="1:6" ht="12.75">
      <c r="A92" s="118">
        <v>2059000</v>
      </c>
      <c r="B92" s="117"/>
      <c r="C92" s="117"/>
      <c r="E92">
        <v>3027478</v>
      </c>
      <c r="F92">
        <v>100</v>
      </c>
    </row>
    <row r="93" ht="12.75">
      <c r="E93">
        <v>2059000</v>
      </c>
    </row>
    <row r="94" spans="7:9" ht="12.75">
      <c r="G94">
        <f>+E93*F92</f>
        <v>205900000</v>
      </c>
      <c r="H94">
        <f>+G94/E92</f>
        <v>68.01040337865378</v>
      </c>
      <c r="I94">
        <f>+F92-H94</f>
        <v>31.989596621346223</v>
      </c>
    </row>
  </sheetData>
  <sheetProtection/>
  <mergeCells count="97">
    <mergeCell ref="A8:A12"/>
    <mergeCell ref="B8:B12"/>
    <mergeCell ref="C8:C12"/>
    <mergeCell ref="D8:D12"/>
    <mergeCell ref="E8:E12"/>
    <mergeCell ref="F8:F12"/>
    <mergeCell ref="G8:G12"/>
    <mergeCell ref="H8:H12"/>
    <mergeCell ref="A13:A17"/>
    <mergeCell ref="B13:B17"/>
    <mergeCell ref="C13:C17"/>
    <mergeCell ref="D13:D17"/>
    <mergeCell ref="E13:E17"/>
    <mergeCell ref="F13:F17"/>
    <mergeCell ref="G13:G17"/>
    <mergeCell ref="H13:H17"/>
    <mergeCell ref="A20:A23"/>
    <mergeCell ref="B20:B23"/>
    <mergeCell ref="C20:C23"/>
    <mergeCell ref="D20:D23"/>
    <mergeCell ref="E20:E23"/>
    <mergeCell ref="F20:F23"/>
    <mergeCell ref="G20:G23"/>
    <mergeCell ref="H20:H23"/>
    <mergeCell ref="A24:A27"/>
    <mergeCell ref="B24:B27"/>
    <mergeCell ref="C24:C27"/>
    <mergeCell ref="D24:D27"/>
    <mergeCell ref="E24:E27"/>
    <mergeCell ref="F24:F27"/>
    <mergeCell ref="G24:G27"/>
    <mergeCell ref="H24:H27"/>
    <mergeCell ref="A28:A31"/>
    <mergeCell ref="B28:B31"/>
    <mergeCell ref="C28:C31"/>
    <mergeCell ref="D28:D31"/>
    <mergeCell ref="E28:E31"/>
    <mergeCell ref="F28:F31"/>
    <mergeCell ref="G28:G31"/>
    <mergeCell ref="H28:H31"/>
    <mergeCell ref="A32:A35"/>
    <mergeCell ref="B32:B35"/>
    <mergeCell ref="C32:C35"/>
    <mergeCell ref="D32:D35"/>
    <mergeCell ref="E32:E35"/>
    <mergeCell ref="F32:F35"/>
    <mergeCell ref="G32:G35"/>
    <mergeCell ref="H32:H35"/>
    <mergeCell ref="A40:A42"/>
    <mergeCell ref="B40:B42"/>
    <mergeCell ref="C40:C42"/>
    <mergeCell ref="D40:D42"/>
    <mergeCell ref="E40:E42"/>
    <mergeCell ref="F40:F42"/>
    <mergeCell ref="G40:G42"/>
    <mergeCell ref="H40:H42"/>
    <mergeCell ref="A43:A45"/>
    <mergeCell ref="B43:B45"/>
    <mergeCell ref="C43:C45"/>
    <mergeCell ref="D43:D45"/>
    <mergeCell ref="E43:E45"/>
    <mergeCell ref="F43:F45"/>
    <mergeCell ref="G43:G45"/>
    <mergeCell ref="H43:H45"/>
    <mergeCell ref="A49:A53"/>
    <mergeCell ref="B49:B53"/>
    <mergeCell ref="C49:C53"/>
    <mergeCell ref="D49:D53"/>
    <mergeCell ref="E49:E53"/>
    <mergeCell ref="F49:F53"/>
    <mergeCell ref="G49:G53"/>
    <mergeCell ref="H49:H53"/>
    <mergeCell ref="A54:A58"/>
    <mergeCell ref="B54:B58"/>
    <mergeCell ref="C54:C58"/>
    <mergeCell ref="D54:D58"/>
    <mergeCell ref="E54:E58"/>
    <mergeCell ref="F54:F58"/>
    <mergeCell ref="G54:G58"/>
    <mergeCell ref="H54:H58"/>
    <mergeCell ref="H64:H68"/>
    <mergeCell ref="A59:A63"/>
    <mergeCell ref="B59:B63"/>
    <mergeCell ref="C59:C63"/>
    <mergeCell ref="D59:D63"/>
    <mergeCell ref="E59:E63"/>
    <mergeCell ref="F59:F63"/>
    <mergeCell ref="A69:B69"/>
    <mergeCell ref="G59:G63"/>
    <mergeCell ref="H59:H63"/>
    <mergeCell ref="A64:A68"/>
    <mergeCell ref="B64:B68"/>
    <mergeCell ref="C64:C68"/>
    <mergeCell ref="D64:D68"/>
    <mergeCell ref="E64:E68"/>
    <mergeCell ref="F64:F68"/>
    <mergeCell ref="G64:G6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31"/>
  <sheetViews>
    <sheetView view="pageLayout" workbookViewId="0" topLeftCell="A4">
      <selection activeCell="A12" sqref="A12"/>
    </sheetView>
  </sheetViews>
  <sheetFormatPr defaultColWidth="11.421875" defaultRowHeight="12.75"/>
  <cols>
    <col min="1" max="1" width="27.57421875" style="1" customWidth="1"/>
    <col min="2" max="2" width="9.00390625" style="1" customWidth="1"/>
    <col min="3" max="3" width="11.421875" style="1" customWidth="1"/>
    <col min="4" max="4" width="8.140625" style="1" customWidth="1"/>
    <col min="5" max="5" width="9.57421875" style="1" customWidth="1"/>
    <col min="6" max="6" width="14.57421875" style="1" customWidth="1"/>
    <col min="7" max="7" width="11.57421875" style="1" customWidth="1"/>
    <col min="8" max="16384" width="11.421875" style="1" customWidth="1"/>
  </cols>
  <sheetData>
    <row r="1" spans="1:3" ht="15">
      <c r="A1" s="181"/>
      <c r="B1" s="181"/>
      <c r="C1" s="18"/>
    </row>
    <row r="2" spans="1:6" ht="16.5" customHeight="1">
      <c r="A2" s="185"/>
      <c r="B2" s="185"/>
      <c r="C2" s="185"/>
      <c r="D2" s="185"/>
      <c r="E2" s="185"/>
      <c r="F2" s="185"/>
    </row>
    <row r="3" spans="1:3" ht="21" customHeight="1" thickBot="1">
      <c r="A3" s="2"/>
      <c r="B3" s="15"/>
      <c r="C3" s="15"/>
    </row>
    <row r="4" spans="1:7" ht="50.25" customHeight="1" thickBot="1">
      <c r="A4" s="28" t="s">
        <v>16</v>
      </c>
      <c r="B4" s="36" t="s">
        <v>37</v>
      </c>
      <c r="C4" s="36" t="s">
        <v>32</v>
      </c>
      <c r="D4" s="36" t="s">
        <v>33</v>
      </c>
      <c r="E4" s="36" t="s">
        <v>34</v>
      </c>
      <c r="F4" s="36" t="s">
        <v>35</v>
      </c>
      <c r="G4" s="44" t="s">
        <v>36</v>
      </c>
    </row>
    <row r="5" spans="1:7" ht="26.25" customHeight="1">
      <c r="A5" s="29" t="s">
        <v>0</v>
      </c>
      <c r="B5" s="30" t="s">
        <v>6</v>
      </c>
      <c r="C5" s="30" t="s">
        <v>6</v>
      </c>
      <c r="D5" s="30" t="s">
        <v>6</v>
      </c>
      <c r="E5" s="30" t="s">
        <v>6</v>
      </c>
      <c r="F5" s="30" t="s">
        <v>136</v>
      </c>
      <c r="G5" s="30" t="s">
        <v>6</v>
      </c>
    </row>
    <row r="6" spans="1:7" ht="26.25" customHeight="1">
      <c r="A6" s="31" t="s">
        <v>27</v>
      </c>
      <c r="B6" s="30" t="s">
        <v>6</v>
      </c>
      <c r="C6" s="30" t="s">
        <v>6</v>
      </c>
      <c r="D6" s="30" t="s">
        <v>6</v>
      </c>
      <c r="E6" s="30" t="s">
        <v>6</v>
      </c>
      <c r="F6" s="30" t="s">
        <v>6</v>
      </c>
      <c r="G6" s="30" t="s">
        <v>6</v>
      </c>
    </row>
    <row r="7" spans="1:7" ht="30" customHeight="1">
      <c r="A7" s="31" t="s">
        <v>11</v>
      </c>
      <c r="B7" s="30" t="s">
        <v>6</v>
      </c>
      <c r="C7" s="30" t="s">
        <v>6</v>
      </c>
      <c r="D7" s="30" t="s">
        <v>6</v>
      </c>
      <c r="E7" s="30" t="s">
        <v>6</v>
      </c>
      <c r="F7" s="30" t="s">
        <v>6</v>
      </c>
      <c r="G7" s="30" t="s">
        <v>6</v>
      </c>
    </row>
    <row r="8" spans="1:7" ht="39" customHeight="1">
      <c r="A8" s="32" t="s">
        <v>15</v>
      </c>
      <c r="B8" s="30" t="s">
        <v>6</v>
      </c>
      <c r="C8" s="30" t="s">
        <v>6</v>
      </c>
      <c r="D8" s="30" t="s">
        <v>6</v>
      </c>
      <c r="E8" s="30" t="s">
        <v>6</v>
      </c>
      <c r="F8" s="30" t="s">
        <v>6</v>
      </c>
      <c r="G8" s="30" t="s">
        <v>6</v>
      </c>
    </row>
    <row r="9" spans="1:7" ht="27" customHeight="1" thickBot="1">
      <c r="A9" s="33" t="s">
        <v>1</v>
      </c>
      <c r="B9" s="30" t="s">
        <v>6</v>
      </c>
      <c r="C9" s="30" t="s">
        <v>6</v>
      </c>
      <c r="D9" s="30" t="s">
        <v>6</v>
      </c>
      <c r="E9" s="30" t="s">
        <v>6</v>
      </c>
      <c r="F9" s="30" t="s">
        <v>136</v>
      </c>
      <c r="G9" s="30" t="s">
        <v>6</v>
      </c>
    </row>
    <row r="10" spans="1:6" ht="18" customHeight="1">
      <c r="A10" s="9"/>
      <c r="B10" s="9"/>
      <c r="C10" s="9"/>
      <c r="F10" s="35"/>
    </row>
    <row r="11" spans="1:3" ht="18" customHeight="1">
      <c r="A11" s="9"/>
      <c r="B11" s="9"/>
      <c r="C11" s="9"/>
    </row>
    <row r="12" spans="1:3" ht="18" customHeight="1">
      <c r="A12" s="9"/>
      <c r="B12" s="9"/>
      <c r="C12" s="9"/>
    </row>
    <row r="14" ht="12.75" hidden="1"/>
    <row r="15" spans="1:5" s="3" customFormat="1" ht="9" customHeight="1">
      <c r="A15" s="11"/>
      <c r="B15" s="11"/>
      <c r="C15" s="11"/>
      <c r="D15" s="12"/>
      <c r="E15" s="13"/>
    </row>
    <row r="16" spans="1:3" s="3" customFormat="1" ht="12.75">
      <c r="A16" s="34" t="s">
        <v>20</v>
      </c>
      <c r="B16" s="34"/>
      <c r="C16" s="10"/>
    </row>
    <row r="17" spans="1:4" s="3" customFormat="1" ht="12.75">
      <c r="A17" s="182" t="s">
        <v>10</v>
      </c>
      <c r="B17" s="183"/>
      <c r="C17" s="4"/>
      <c r="D17" s="4"/>
    </row>
    <row r="18" spans="1:4" s="3" customFormat="1" ht="12.75">
      <c r="A18" s="16"/>
      <c r="B18" s="4"/>
      <c r="C18" s="4"/>
      <c r="D18" s="4"/>
    </row>
    <row r="19" spans="1:4" s="3" customFormat="1" ht="12.75">
      <c r="A19" s="16"/>
      <c r="B19" s="4"/>
      <c r="C19" s="4"/>
      <c r="D19" s="4"/>
    </row>
    <row r="20" spans="1:4" s="3" customFormat="1" ht="12.75">
      <c r="A20" s="16"/>
      <c r="B20" s="4"/>
      <c r="C20" s="4"/>
      <c r="D20" s="4"/>
    </row>
    <row r="21" spans="1:4" s="3" customFormat="1" ht="12.75">
      <c r="A21" s="34" t="s">
        <v>25</v>
      </c>
      <c r="B21" s="34"/>
      <c r="C21" s="4"/>
      <c r="D21" s="4"/>
    </row>
    <row r="22" spans="1:4" s="3" customFormat="1" ht="24" customHeight="1">
      <c r="A22" s="182" t="s">
        <v>26</v>
      </c>
      <c r="B22" s="182"/>
      <c r="C22" s="4"/>
      <c r="D22" s="4"/>
    </row>
    <row r="23" spans="1:4" s="3" customFormat="1" ht="12.75">
      <c r="A23" s="16"/>
      <c r="B23" s="4"/>
      <c r="C23" s="4"/>
      <c r="D23" s="4"/>
    </row>
    <row r="24" spans="1:4" s="3" customFormat="1" ht="12.75">
      <c r="A24" s="16"/>
      <c r="B24" s="4"/>
      <c r="C24" s="4"/>
      <c r="D24" s="4"/>
    </row>
    <row r="25" s="3" customFormat="1" ht="11.25" customHeight="1"/>
    <row r="26" spans="1:3" s="3" customFormat="1" ht="13.5" customHeight="1">
      <c r="A26" s="183" t="s">
        <v>30</v>
      </c>
      <c r="B26" s="183"/>
      <c r="C26" s="183"/>
    </row>
    <row r="27" spans="1:3" ht="14.25" customHeight="1">
      <c r="A27" s="17" t="s">
        <v>72</v>
      </c>
      <c r="B27" s="17"/>
      <c r="C27" s="4"/>
    </row>
    <row r="28" spans="1:3" ht="12.75" customHeight="1">
      <c r="A28" s="10"/>
      <c r="B28" s="10"/>
      <c r="C28" s="10"/>
    </row>
    <row r="29" spans="1:7" ht="12.75">
      <c r="A29" s="184" t="s">
        <v>7</v>
      </c>
      <c r="B29" s="184"/>
      <c r="C29" s="184"/>
      <c r="D29" s="184"/>
      <c r="E29" s="184"/>
      <c r="F29" s="184"/>
      <c r="G29" s="184"/>
    </row>
    <row r="30" spans="1:3" ht="12.75">
      <c r="A30" s="16"/>
      <c r="B30" s="6"/>
      <c r="C30" s="6"/>
    </row>
    <row r="31" spans="1:3" ht="12.75">
      <c r="A31" s="5"/>
      <c r="B31" s="5"/>
      <c r="C31" s="5"/>
    </row>
  </sheetData>
  <sheetProtection/>
  <mergeCells count="6">
    <mergeCell ref="A1:B1"/>
    <mergeCell ref="A17:B17"/>
    <mergeCell ref="A29:G29"/>
    <mergeCell ref="A22:B22"/>
    <mergeCell ref="A26:C26"/>
    <mergeCell ref="A2:F2"/>
  </mergeCells>
  <printOptions horizontalCentered="1" verticalCentered="1"/>
  <pageMargins left="0.583333333333333" right="0.236220472440945" top="0.748031496062992" bottom="0.748031496062992" header="0.31496062992126" footer="0.31496062992126"/>
  <pageSetup horizontalDpi="600" verticalDpi="600" orientation="portrait" r:id="rId1"/>
  <headerFooter alignWithMargins="0">
    <oddHeader>&amp;C&amp;"Arial,Negrita"&amp;12
RESUMEN INVITACIÓN ABIERTA No. 005  DE 2016&amp;"Arial,Normal"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EMPRESA DE LICORES DE CUNDINAMARCA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DEN01</dc:creator>
  <cp:keywords/>
  <dc:description/>
  <cp:lastModifiedBy>Sandra Milena Cubillos Gonzalez</cp:lastModifiedBy>
  <cp:lastPrinted>2016-12-16T16:40:07Z</cp:lastPrinted>
  <dcterms:created xsi:type="dcterms:W3CDTF">2008-05-02T16:29:50Z</dcterms:created>
  <dcterms:modified xsi:type="dcterms:W3CDTF">2019-07-09T20:15:21Z</dcterms:modified>
  <cp:category/>
  <cp:version/>
  <cp:contentType/>
  <cp:contentStatus/>
</cp:coreProperties>
</file>